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jezd do toku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Sjezd do toku'!$C$87:$K$274</definedName>
    <definedName name="_xlnm.Print_Area" localSheetId="1">'SO 01 - Sjezd do toku'!$C$4:$J$39,'SO 01 - Sjezd do toku'!$C$45:$J$69,'SO 01 - Sjezd do toku'!$C$75:$K$274</definedName>
    <definedName name="_xlnm.Print_Titles" localSheetId="1">'SO 01 - Sjezd do toku'!$87:$87</definedName>
    <definedName name="_xlnm._FilterDatabase" localSheetId="2" hidden="1">'VRN - Vedlejší rozpočtové...'!$C$83:$K$170</definedName>
    <definedName name="_xlnm.Print_Area" localSheetId="2">'VRN - Vedlejší rozpočtové...'!$C$4:$J$39,'VRN - Vedlejší rozpočtové...'!$C$45:$J$65,'VRN - Vedlejší rozpočtové...'!$C$71:$K$170</definedName>
    <definedName name="_xlnm.Print_Titles" localSheetId="2">'VRN - Vedlejší rozpočtové...'!$83:$83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8"/>
  <c r="BH168"/>
  <c r="BF168"/>
  <c r="BE168"/>
  <c r="T168"/>
  <c r="R168"/>
  <c r="P168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5"/>
  <c r="BH135"/>
  <c r="BF135"/>
  <c r="BE135"/>
  <c r="T135"/>
  <c r="R135"/>
  <c r="P135"/>
  <c r="BI133"/>
  <c r="BH133"/>
  <c r="BF133"/>
  <c r="BE133"/>
  <c r="T133"/>
  <c r="R133"/>
  <c r="P133"/>
  <c r="BI130"/>
  <c r="BH130"/>
  <c r="BF130"/>
  <c r="BE130"/>
  <c r="T130"/>
  <c r="R130"/>
  <c r="P130"/>
  <c r="BI126"/>
  <c r="BH126"/>
  <c r="BF126"/>
  <c r="BE126"/>
  <c r="T126"/>
  <c r="R126"/>
  <c r="P126"/>
  <c r="BI122"/>
  <c r="BH122"/>
  <c r="BF122"/>
  <c r="BE122"/>
  <c r="T122"/>
  <c r="R122"/>
  <c r="P122"/>
  <c r="BI117"/>
  <c r="BH117"/>
  <c r="BF117"/>
  <c r="BE117"/>
  <c r="T117"/>
  <c r="R117"/>
  <c r="P117"/>
  <c r="BI115"/>
  <c r="BH115"/>
  <c r="BF115"/>
  <c r="BE115"/>
  <c r="T115"/>
  <c r="R115"/>
  <c r="P115"/>
  <c r="BI113"/>
  <c r="BH113"/>
  <c r="BF113"/>
  <c r="BE113"/>
  <c r="T113"/>
  <c r="R113"/>
  <c r="P113"/>
  <c r="BI108"/>
  <c r="BH108"/>
  <c r="BF108"/>
  <c r="BE108"/>
  <c r="T108"/>
  <c r="R108"/>
  <c r="P108"/>
  <c r="BI104"/>
  <c r="BH104"/>
  <c r="BF104"/>
  <c r="BE104"/>
  <c r="T104"/>
  <c r="R104"/>
  <c r="P104"/>
  <c r="BI100"/>
  <c r="BH100"/>
  <c r="BF100"/>
  <c r="BE100"/>
  <c r="T100"/>
  <c r="R100"/>
  <c r="P100"/>
  <c r="BI97"/>
  <c r="BH97"/>
  <c r="BF97"/>
  <c r="BE97"/>
  <c r="T97"/>
  <c r="R97"/>
  <c r="P97"/>
  <c r="BI87"/>
  <c r="BH87"/>
  <c r="BF87"/>
  <c r="BE87"/>
  <c r="T87"/>
  <c r="R87"/>
  <c r="P87"/>
  <c r="F78"/>
  <c r="E76"/>
  <c r="F52"/>
  <c r="E50"/>
  <c r="J24"/>
  <c r="E24"/>
  <c r="J55"/>
  <c r="J23"/>
  <c r="J21"/>
  <c r="E21"/>
  <c r="J54"/>
  <c r="J20"/>
  <c r="J18"/>
  <c r="E18"/>
  <c r="F55"/>
  <c r="J17"/>
  <c r="J15"/>
  <c r="E15"/>
  <c r="F80"/>
  <c r="J14"/>
  <c r="J12"/>
  <c r="J78"/>
  <c r="E7"/>
  <c r="E48"/>
  <c i="2" r="J37"/>
  <c r="J36"/>
  <c i="1" r="AY55"/>
  <c i="2" r="J35"/>
  <c i="1" r="AX55"/>
  <c i="2" r="BI272"/>
  <c r="BH272"/>
  <c r="BF272"/>
  <c r="BE272"/>
  <c r="T272"/>
  <c r="T271"/>
  <c r="R272"/>
  <c r="R271"/>
  <c r="P272"/>
  <c r="P271"/>
  <c r="BI267"/>
  <c r="BH267"/>
  <c r="BF267"/>
  <c r="BE267"/>
  <c r="T267"/>
  <c r="R267"/>
  <c r="P267"/>
  <c r="BI260"/>
  <c r="BH260"/>
  <c r="BF260"/>
  <c r="BE260"/>
  <c r="T260"/>
  <c r="R260"/>
  <c r="P260"/>
  <c r="BI255"/>
  <c r="BH255"/>
  <c r="BF255"/>
  <c r="BE255"/>
  <c r="T255"/>
  <c r="R255"/>
  <c r="P255"/>
  <c r="BI247"/>
  <c r="BH247"/>
  <c r="BF247"/>
  <c r="BE247"/>
  <c r="T247"/>
  <c r="R247"/>
  <c r="P247"/>
  <c r="BI243"/>
  <c r="BH243"/>
  <c r="BF243"/>
  <c r="BE243"/>
  <c r="T243"/>
  <c r="R243"/>
  <c r="P243"/>
  <c r="BI241"/>
  <c r="BH241"/>
  <c r="BF241"/>
  <c r="BE241"/>
  <c r="T241"/>
  <c r="R241"/>
  <c r="P241"/>
  <c r="BI238"/>
  <c r="BH238"/>
  <c r="BF238"/>
  <c r="BE238"/>
  <c r="T238"/>
  <c r="R238"/>
  <c r="P238"/>
  <c r="BI235"/>
  <c r="BH235"/>
  <c r="BF235"/>
  <c r="BE235"/>
  <c r="T235"/>
  <c r="R235"/>
  <c r="P235"/>
  <c r="BI232"/>
  <c r="BH232"/>
  <c r="BF232"/>
  <c r="BE232"/>
  <c r="T232"/>
  <c r="R232"/>
  <c r="P232"/>
  <c r="BI227"/>
  <c r="BH227"/>
  <c r="BF227"/>
  <c r="BE227"/>
  <c r="T227"/>
  <c r="R227"/>
  <c r="P227"/>
  <c r="BI224"/>
  <c r="BH224"/>
  <c r="BF224"/>
  <c r="BE224"/>
  <c r="T224"/>
  <c r="R224"/>
  <c r="P224"/>
  <c r="BI221"/>
  <c r="BH221"/>
  <c r="BF221"/>
  <c r="BE221"/>
  <c r="T221"/>
  <c r="R221"/>
  <c r="P221"/>
  <c r="BI218"/>
  <c r="BH218"/>
  <c r="BF218"/>
  <c r="BE218"/>
  <c r="T218"/>
  <c r="R218"/>
  <c r="P218"/>
  <c r="BI214"/>
  <c r="BH214"/>
  <c r="BF214"/>
  <c r="BE214"/>
  <c r="T214"/>
  <c r="R214"/>
  <c r="P214"/>
  <c r="BI209"/>
  <c r="BH209"/>
  <c r="BF209"/>
  <c r="BE209"/>
  <c r="T209"/>
  <c r="R209"/>
  <c r="P209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89"/>
  <c r="BH189"/>
  <c r="BF189"/>
  <c r="BE189"/>
  <c r="T189"/>
  <c r="T188"/>
  <c r="R189"/>
  <c r="R188"/>
  <c r="P189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3"/>
  <c r="BH173"/>
  <c r="BF173"/>
  <c r="BE173"/>
  <c r="T173"/>
  <c r="R173"/>
  <c r="P173"/>
  <c r="BI170"/>
  <c r="BH170"/>
  <c r="BF170"/>
  <c r="BE170"/>
  <c r="T170"/>
  <c r="R170"/>
  <c r="P170"/>
  <c r="BI167"/>
  <c r="BH167"/>
  <c r="BF167"/>
  <c r="BE167"/>
  <c r="T167"/>
  <c r="R167"/>
  <c r="P167"/>
  <c r="BI164"/>
  <c r="BH164"/>
  <c r="BF164"/>
  <c r="BE164"/>
  <c r="T164"/>
  <c r="R164"/>
  <c r="P164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3"/>
  <c r="BH143"/>
  <c r="BF143"/>
  <c r="BE143"/>
  <c r="T143"/>
  <c r="R143"/>
  <c r="P143"/>
  <c r="BI136"/>
  <c r="BH136"/>
  <c r="BF136"/>
  <c r="BE136"/>
  <c r="T136"/>
  <c r="R136"/>
  <c r="P136"/>
  <c r="BI133"/>
  <c r="BH133"/>
  <c r="BF133"/>
  <c r="BE133"/>
  <c r="T133"/>
  <c r="R133"/>
  <c r="P133"/>
  <c r="BI129"/>
  <c r="BH129"/>
  <c r="BF129"/>
  <c r="BE129"/>
  <c r="T129"/>
  <c r="R129"/>
  <c r="P129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15"/>
  <c r="BH115"/>
  <c r="BF115"/>
  <c r="BE115"/>
  <c r="T115"/>
  <c r="R115"/>
  <c r="P115"/>
  <c r="BI112"/>
  <c r="BH112"/>
  <c r="BF112"/>
  <c r="BE112"/>
  <c r="T112"/>
  <c r="R112"/>
  <c r="P112"/>
  <c r="BI109"/>
  <c r="BH109"/>
  <c r="BF109"/>
  <c r="BE109"/>
  <c r="T109"/>
  <c r="R109"/>
  <c r="P109"/>
  <c r="BI106"/>
  <c r="BH106"/>
  <c r="BF106"/>
  <c r="BE106"/>
  <c r="T106"/>
  <c r="R106"/>
  <c r="P106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F82"/>
  <c r="E80"/>
  <c r="F52"/>
  <c r="E50"/>
  <c r="J24"/>
  <c r="E24"/>
  <c r="J85"/>
  <c r="J23"/>
  <c r="J21"/>
  <c r="E21"/>
  <c r="J54"/>
  <c r="J20"/>
  <c r="J18"/>
  <c r="E18"/>
  <c r="F55"/>
  <c r="J17"/>
  <c r="J15"/>
  <c r="E15"/>
  <c r="F84"/>
  <c r="J14"/>
  <c r="J12"/>
  <c r="J82"/>
  <c r="E7"/>
  <c r="E78"/>
  <c i="1" r="L50"/>
  <c r="AM50"/>
  <c r="AM49"/>
  <c r="L49"/>
  <c r="AM47"/>
  <c r="L47"/>
  <c r="L45"/>
  <c r="L44"/>
  <c i="3" r="BK100"/>
  <c i="2" r="J124"/>
  <c r="J221"/>
  <c i="3" r="BK133"/>
  <c i="2" r="BK170"/>
  <c r="BK124"/>
  <c r="J161"/>
  <c r="J167"/>
  <c r="BK235"/>
  <c i="1" r="AS54"/>
  <c i="2" r="J149"/>
  <c r="J227"/>
  <c r="J94"/>
  <c r="J170"/>
  <c r="J272"/>
  <c r="BK149"/>
  <c i="3" r="BK113"/>
  <c i="2" r="J103"/>
  <c r="J241"/>
  <c r="BK91"/>
  <c i="3" r="J122"/>
  <c i="2" r="J106"/>
  <c r="J209"/>
  <c i="3" r="J97"/>
  <c r="J168"/>
  <c r="J162"/>
  <c i="2" r="BK121"/>
  <c i="3" r="BK126"/>
  <c i="2" r="J247"/>
  <c r="J179"/>
  <c r="J176"/>
  <c r="J173"/>
  <c r="J238"/>
  <c r="J118"/>
  <c i="3" r="J144"/>
  <c i="2" r="BK200"/>
  <c i="3" r="J135"/>
  <c r="BK144"/>
  <c i="2" r="J232"/>
  <c r="BK189"/>
  <c r="J235"/>
  <c r="BK241"/>
  <c i="3" r="J100"/>
  <c i="2" r="BK167"/>
  <c i="3" r="J146"/>
  <c i="2" r="J91"/>
  <c i="3" r="J166"/>
  <c i="2" r="BK260"/>
  <c r="BK218"/>
  <c r="J218"/>
  <c i="3" r="BK162"/>
  <c i="2" r="J100"/>
  <c r="J185"/>
  <c i="3" r="J133"/>
  <c i="2" r="BK272"/>
  <c r="J224"/>
  <c r="BK214"/>
  <c r="J189"/>
  <c r="BK118"/>
  <c r="BK243"/>
  <c i="3" r="BK166"/>
  <c i="2" r="BK221"/>
  <c r="BK194"/>
  <c i="3" r="BK150"/>
  <c i="2" r="BK224"/>
  <c r="BK232"/>
  <c r="J97"/>
  <c i="3" r="J108"/>
  <c r="BK97"/>
  <c i="2" r="BK152"/>
  <c r="BK185"/>
  <c r="J255"/>
  <c i="3" r="BK168"/>
  <c i="2" r="J143"/>
  <c i="3" r="BK115"/>
  <c i="2" r="BK129"/>
  <c r="BK176"/>
  <c r="J200"/>
  <c i="3" r="BK148"/>
  <c r="J126"/>
  <c i="2" r="F33"/>
  <c r="J164"/>
  <c r="BK143"/>
  <c i="3" r="BK135"/>
  <c i="2" r="J203"/>
  <c i="3" r="BK108"/>
  <c i="2" r="BK155"/>
  <c r="BK203"/>
  <c i="3" r="J113"/>
  <c i="2" r="J155"/>
  <c r="BK112"/>
  <c r="J182"/>
  <c r="BK247"/>
  <c r="J133"/>
  <c r="J136"/>
  <c r="J267"/>
  <c r="BK158"/>
  <c r="BK197"/>
  <c r="BK100"/>
  <c i="3" r="J158"/>
  <c i="2" r="BK115"/>
  <c i="3" r="J117"/>
  <c i="2" r="J214"/>
  <c r="BK173"/>
  <c i="3" r="J148"/>
  <c i="2" r="J112"/>
  <c r="J260"/>
  <c r="BK164"/>
  <c r="BK106"/>
  <c i="3" r="BK117"/>
  <c r="BK122"/>
  <c r="BK140"/>
  <c i="2" r="J129"/>
  <c r="BK227"/>
  <c r="J194"/>
  <c i="3" r="J152"/>
  <c r="BK87"/>
  <c r="J115"/>
  <c r="J104"/>
  <c i="2" r="BK103"/>
  <c r="J197"/>
  <c i="3" r="BK146"/>
  <c r="BK152"/>
  <c r="BK130"/>
  <c i="2" r="BK182"/>
  <c r="F37"/>
  <c r="BK161"/>
  <c i="3" r="J130"/>
  <c r="J87"/>
  <c i="2" r="BK255"/>
  <c r="J158"/>
  <c r="J115"/>
  <c r="BK179"/>
  <c i="3" r="J150"/>
  <c i="2" r="J109"/>
  <c r="F36"/>
  <c r="J121"/>
  <c i="3" r="BK158"/>
  <c r="J140"/>
  <c r="BK104"/>
  <c i="2" r="BK97"/>
  <c r="J34"/>
  <c r="J152"/>
  <c r="J33"/>
  <c r="BK238"/>
  <c r="BK209"/>
  <c r="BK133"/>
  <c r="BK94"/>
  <c r="BK109"/>
  <c r="J243"/>
  <c r="BK267"/>
  <c r="BK136"/>
  <c l="1" r="BK90"/>
  <c r="J90"/>
  <c r="J61"/>
  <c r="P148"/>
  <c r="BK172"/>
  <c r="J172"/>
  <c r="J63"/>
  <c r="R193"/>
  <c r="T172"/>
  <c r="R208"/>
  <c r="P172"/>
  <c r="BK193"/>
  <c r="J193"/>
  <c r="J65"/>
  <c r="BK208"/>
  <c r="J208"/>
  <c r="J66"/>
  <c r="P246"/>
  <c r="P208"/>
  <c r="T90"/>
  <c r="P90"/>
  <c r="R246"/>
  <c r="R172"/>
  <c r="T193"/>
  <c r="R148"/>
  <c r="P193"/>
  <c r="T148"/>
  <c r="T246"/>
  <c i="3" r="BK112"/>
  <c r="J112"/>
  <c r="J62"/>
  <c i="2" r="T208"/>
  <c i="3" r="P86"/>
  <c i="2" r="R90"/>
  <c r="R89"/>
  <c r="R88"/>
  <c i="3" r="BK86"/>
  <c r="J86"/>
  <c r="J61"/>
  <c r="R86"/>
  <c r="BK132"/>
  <c r="J132"/>
  <c r="J64"/>
  <c i="2" r="BK148"/>
  <c r="J148"/>
  <c r="J62"/>
  <c r="BK246"/>
  <c r="J246"/>
  <c r="J67"/>
  <c i="3" r="T86"/>
  <c r="P112"/>
  <c r="R112"/>
  <c r="T112"/>
  <c r="BK121"/>
  <c r="J121"/>
  <c r="J63"/>
  <c r="P121"/>
  <c r="R121"/>
  <c r="T121"/>
  <c r="P132"/>
  <c r="R132"/>
  <c r="T132"/>
  <c i="2" r="BK188"/>
  <c r="J188"/>
  <c r="J64"/>
  <c r="BK271"/>
  <c r="J271"/>
  <c r="J68"/>
  <c i="3" r="E74"/>
  <c r="J80"/>
  <c r="BG87"/>
  <c r="BG104"/>
  <c r="J81"/>
  <c r="J52"/>
  <c r="BG97"/>
  <c r="BG100"/>
  <c r="F81"/>
  <c r="BG108"/>
  <c r="BG113"/>
  <c r="BG130"/>
  <c r="BG133"/>
  <c r="BG146"/>
  <c r="BG135"/>
  <c r="BG168"/>
  <c r="F54"/>
  <c r="BG115"/>
  <c r="BG117"/>
  <c r="BG126"/>
  <c r="BG150"/>
  <c r="BG152"/>
  <c r="BG144"/>
  <c r="BG158"/>
  <c r="BG166"/>
  <c r="BG122"/>
  <c r="BG140"/>
  <c r="BG148"/>
  <c r="BG162"/>
  <c i="2" r="E48"/>
  <c r="J55"/>
  <c r="J84"/>
  <c r="BG100"/>
  <c r="BG115"/>
  <c r="BG121"/>
  <c r="BG149"/>
  <c r="BG155"/>
  <c r="BG267"/>
  <c i="1" r="AZ55"/>
  <c r="AV55"/>
  <c r="AW55"/>
  <c i="2" r="BG97"/>
  <c r="BG112"/>
  <c r="BG209"/>
  <c r="BG218"/>
  <c r="BG109"/>
  <c r="BG136"/>
  <c r="BG158"/>
  <c r="BG173"/>
  <c r="BG176"/>
  <c r="BG179"/>
  <c r="BG182"/>
  <c r="BG185"/>
  <c r="BG189"/>
  <c r="F54"/>
  <c r="F85"/>
  <c r="BG91"/>
  <c r="BG106"/>
  <c r="BG194"/>
  <c r="BG247"/>
  <c r="BG272"/>
  <c r="J52"/>
  <c r="BG94"/>
  <c r="BG129"/>
  <c r="BG133"/>
  <c i="1" r="BC55"/>
  <c i="2" r="BG118"/>
  <c r="BG143"/>
  <c r="BG152"/>
  <c r="BG164"/>
  <c r="BG260"/>
  <c r="BG103"/>
  <c r="BG124"/>
  <c r="BG161"/>
  <c r="BG167"/>
  <c r="BG170"/>
  <c r="BG197"/>
  <c r="BG200"/>
  <c r="BG203"/>
  <c r="BG214"/>
  <c r="BG221"/>
  <c r="BG224"/>
  <c r="BG227"/>
  <c r="BG232"/>
  <c r="BG235"/>
  <c r="BG238"/>
  <c r="BG241"/>
  <c r="BG243"/>
  <c r="BG255"/>
  <c i="1" r="BD55"/>
  <c i="3" r="F34"/>
  <c i="1" r="BA56"/>
  <c i="2" r="F34"/>
  <c i="3" r="F36"/>
  <c i="1" r="BC56"/>
  <c r="BC54"/>
  <c r="AY54"/>
  <c i="3" r="J34"/>
  <c i="1" r="AW56"/>
  <c i="3" r="F33"/>
  <c i="1" r="AZ56"/>
  <c r="AZ54"/>
  <c r="AV54"/>
  <c r="AK29"/>
  <c i="3" r="F37"/>
  <c i="1" r="BD56"/>
  <c r="BD54"/>
  <c r="W33"/>
  <c i="3" r="J33"/>
  <c i="1" r="AV56"/>
  <c i="3" l="1" r="T85"/>
  <c r="T84"/>
  <c r="R85"/>
  <c r="R84"/>
  <c r="P85"/>
  <c r="P84"/>
  <c i="1" r="AU56"/>
  <c i="2" r="P89"/>
  <c r="P88"/>
  <c i="1" r="AU55"/>
  <c i="2" r="T89"/>
  <c r="T88"/>
  <c r="BK89"/>
  <c r="J89"/>
  <c r="J60"/>
  <c i="1" r="BA55"/>
  <c i="3" r="BK85"/>
  <c r="J85"/>
  <c r="J60"/>
  <c i="2" r="BK88"/>
  <c r="J88"/>
  <c i="1" r="AT55"/>
  <c r="BA54"/>
  <c r="AW54"/>
  <c r="AK30"/>
  <c i="2" r="J30"/>
  <c r="J39"/>
  <c i="1" r="AT56"/>
  <c i="2" r="F35"/>
  <c i="1" r="BB55"/>
  <c r="W32"/>
  <c i="3" r="F35"/>
  <c i="1" r="BB56"/>
  <c r="W29"/>
  <c i="3" l="1" r="BK84"/>
  <c r="J84"/>
  <c r="J59"/>
  <c i="2" r="J59"/>
  <c i="1" r="AG55"/>
  <c r="AT54"/>
  <c r="W30"/>
  <c r="BB54"/>
  <c r="AX54"/>
  <c r="AU54"/>
  <c l="1" r="AN55"/>
  <c i="3" r="J30"/>
  <c i="1" r="AG56"/>
  <c r="AG54"/>
  <c r="AK26"/>
  <c r="AK35"/>
  <c r="W31"/>
  <c l="1" r="AN54"/>
  <c i="3" r="J39"/>
  <c i="1"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<sst xmlns="http://schemas.openxmlformats.org/spreadsheetml/2006/main">
  <si>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</si>
  <si>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</si>
  <si>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</si>
  <si>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</si>
  <si>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</si>
  <si>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{14fe6565-c016-4d7f-ba69-6e4cf490209f}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</si>
  <si>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</si>
  <si>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</si>
  <si>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</si>
  <si>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</si>
  <si>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</si>
  <si>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</si>
  <si>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</si>
  <si>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</si>
  <si>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XXX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</si>
  <si>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</si>
  <si>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</si>
  <si>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Malešov - Sjezd do toku Vrchlice</t>
  </si>
  <si>
    <t>KSO:</t>
  </si>
  <si>
    <t/>
  </si>
  <si>
    <t>CC-CZ:</t>
  </si>
  <si>
    <t>215</t>
  </si>
  <si>
    <t>Místo:</t>
  </si>
  <si>
    <t>Malešov</t>
  </si>
  <si>
    <t>Datum:</t>
  </si>
  <si>
    <t>17. 9. 2024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</si>
  <si>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</si>
  <si>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</si>
  <si>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</si>
  <si>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</si>
  <si>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</si>
  <si>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</si>
  <si>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</si>
  <si>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</si>
  <si>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</si>
  <si>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</si>
  <si>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 CU 2024/II.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</si>
  <si>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</si>
  <si>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</si>
  <si>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</si>
  <si>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</si>
  <si>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</si>
  <si>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</si>
  <si>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</si>
  <si>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</si>
  <si>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</si>
  <si>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</si>
  <si>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</si>
  <si>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</si>
  <si>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</si>
  <si>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</si>
  <si>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</si>
  <si>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</si>
  <si>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</si>
  <si>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</si>
  <si>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</si>
  <si>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</si>
  <si>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</si>
  <si>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</si>
  <si>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</si>
  <si>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</si>
  <si>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</si>
  <si>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</si>
  <si>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</si>
  <si>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</si>
  <si>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</si>
  <si>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</si>
  <si>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</si>
  <si>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</si>
  <si>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</si>
  <si>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</si>
  <si>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</si>
  <si>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</si>
  <si>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</si>
  <si>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</si>
  <si>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</si>
  <si>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</si>
  <si>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Sjezd do toku</t>
  </si>
  <si>
    <t>STA</t>
  </si>
  <si>
    <t>1</t>
  </si>
  <si>
    <t>{7abf1abe-3787-4148-a28b-f726053db759}</t>
  </si>
  <si>
    <t>2</t>
  </si>
  <si>
    <t>VRN</t>
  </si>
  <si>
    <t>Vedlejší rozpočtové...</t>
  </si>
  <si>
    <t>{a7277a57-d2af-4243-98a1-634811000e1b}</t>
  </si>
  <si>
    <t>KRYCÍ LIST SOUPISU PRACÍ</t>
  </si>
  <si>
    <t>Objekt:</t>
  </si>
  <si>
    <t>SO 01 - Sjezd do toku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</si>
  <si>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</si>
  <si>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</si>
  <si>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</si>
  <si>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</si>
  <si>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</si>
  <si>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</si>
  <si>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</si>
  <si>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</si>
  <si>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</si>
  <si>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</si>
  <si>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</si>
  <si>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</si>
  <si>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</si>
  <si>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</si>
  <si>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</si>
  <si>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</si>
  <si>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</si>
  <si>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</si>
  <si>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</si>
  <si>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</si>
  <si>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</si>
  <si>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</si>
  <si>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</si>
  <si>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</si>
  <si>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</si>
  <si>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</si>
  <si>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</si>
  <si>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</si>
  <si>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</si>
  <si>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</si>
  <si>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</si>
  <si>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111111102</t>
  </si>
  <si>
    <t>Odstranění travin ve svahu přes 1:5 ručně</t>
  </si>
  <si>
    <t>m2</t>
  </si>
  <si>
    <t>CS ÚRS 2024 02</t>
  </si>
  <si>
    <t>4</t>
  </si>
  <si>
    <t>PP</t>
  </si>
  <si>
    <t>Odstranění travin a rákosu ručně travin pro jakoukoli plochu ve svahu sklonu přes 1:5</t>
  </si>
  <si>
    <t>Online PSC</t>
  </si>
  <si>
    <t>https://podminky.urs.cz/item/CS_URS_2024_02/111111102</t>
  </si>
  <si>
    <t>111211201</t>
  </si>
  <si>
    <t>Odstranění křovin a stromů průměru kmene do 100 mm i s kořeny sklonu terénu přes 1:5 ručně</t>
  </si>
  <si>
    <t>Odstranění křovin a stromů s odstraněním kořenů ručně průměru kmene do 100 mm jakékoliv plochy v rovině nebo ve svahu o sklonu přes 1:5</t>
  </si>
  <si>
    <t>https://podminky.urs.cz/item/CS_URS_2024_02/111211201</t>
  </si>
  <si>
    <t>3</t>
  </si>
  <si>
    <t>113106185</t>
  </si>
  <si>
    <t>Rozebrání dlažeb vozovek z drobných kostek s ložem z kameniva strojně pl do 50 m2</t>
  </si>
  <si>
    <t>6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</si>
  <si>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</si>
  <si>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https://podminky.urs.cz/item/CS_URS_2024_02/113106185</t>
  </si>
  <si>
    <t>113107311</t>
  </si>
  <si>
    <t>Odstranění podkladu z kameniva těženého tl do 100 mm strojně pl do 50 m2</t>
  </si>
  <si>
    <t>8</t>
  </si>
  <si>
    <t>Odstranění podkladů nebo krytů strojně plochy jednotlivě do 50 m2 s přemístěním hmot na skládku na vzdálenost do 3 m nebo s naložením na dopravní prostředek z kameniva těženého, o tl. vrstvy do 100 mm</t>
  </si>
  <si>
    <t>https://podminky.urs.cz/item/CS_URS_2024_02/113107311</t>
  </si>
  <si>
    <t>5</t>
  </si>
  <si>
    <t>113107322</t>
  </si>
  <si>
    <t>Odstranění podkladu z kameniva drceného tl přes 100 do 200 mm strojně pl do 50 m2</t>
  </si>
  <si>
    <t>10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</si>
  <si>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</si>
  <si>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https://podminky.urs.cz/item/CS_URS_2024_02/113107322</t>
  </si>
  <si>
    <t>115101202</t>
  </si>
  <si>
    <t>Čerpání vody na dopravní výšku do 10 m průměrný přítok přes 500 do 1 000 l/min</t>
  </si>
  <si>
    <t>hod</t>
  </si>
  <si>
    <t>Čerpání vody na dopravní výšku do 10 m s uvažovaným průměrným přítokem přes 500 do 1 000 l/min</t>
  </si>
  <si>
    <t>https://podminky.urs.cz/item/CS_URS_2024_02/115101202</t>
  </si>
  <si>
    <t>7</t>
  </si>
  <si>
    <t>115101302</t>
  </si>
  <si>
    <t>Pohotovost čerpací soupravy pro dopravní výšku do 10 m přítok přes 500 do 1 000 l/min</t>
  </si>
  <si>
    <t>den</t>
  </si>
  <si>
    <t>14</t>
  </si>
  <si>
    <t>Pohotovost záložní čerpací soupravy pro dopravní výšku do 10 m s uvažovaným průměrným přítokem přes 500 do 1 000 l/min</t>
  </si>
  <si>
    <t>https://podminky.urs.cz/item/CS_URS_2024_02/115101302</t>
  </si>
  <si>
    <t>122351104</t>
  </si>
  <si>
    <t>Odkopávky a prokopávky nezapažené v hornině třídy těžitelnosti II skupiny 4 objem do 500 m3 strojně</t>
  </si>
  <si>
    <t>m3</t>
  </si>
  <si>
    <t>16</t>
  </si>
  <si>
    <t>Odkopávky a prokopávky nezapažené strojně v hornině třídy těžitelnosti II skupiny 4 přes 100 do 500 m3</t>
  </si>
  <si>
    <t>https://podminky.urs.cz/item/CS_URS_2024_02/122351104</t>
  </si>
  <si>
    <t>9</t>
  </si>
  <si>
    <t>129951113</t>
  </si>
  <si>
    <t>Bourání zdiva kamenného v odkopávkách nebo prokopávkách na MC strojně</t>
  </si>
  <si>
    <t>18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</si>
  <si>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</si>
  <si>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https://podminky.urs.cz/item/CS_URS_2024_02/129951113</t>
  </si>
  <si>
    <t>132312132</t>
  </si>
  <si>
    <t>Hloubení nezapažených rýh šířky do 800 mm v nesoudržných horninách třídy těžitelnosti II skupiny 4 ručně</t>
  </si>
  <si>
    <t>20</t>
  </si>
  <si>
    <t>Hloubení nezapažených rýh šířky do 800 mm ručně s urovnáním dna do předepsaného profilu a spádu v hornině třídy těžitelnosti II skupiny 4 nesoudržných</t>
  </si>
  <si>
    <t>https://podminky.urs.cz/item/CS_URS_2024_02/132312132</t>
  </si>
  <si>
    <t>11</t>
  </si>
  <si>
    <t>162301501</t>
  </si>
  <si>
    <t>Vodorovné přemístění křovin do 5 km D kmene do 100 mm</t>
  </si>
  <si>
    <t>22</t>
  </si>
  <si>
    <t>Vodorovné přemístění smýcených křovin do průměru kmene 100 mm na vzdálenost do 5 000 m</t>
  </si>
  <si>
    <t>https://podminky.urs.cz/item/CS_URS_2024_02/162301501</t>
  </si>
  <si>
    <t>162751117</t>
  </si>
  <si>
    <t>Vodorovné přemístění přes 9 000 do 10000 m výkopku/sypaniny z horniny třídy těžitelnosti I skupiny 1 až 3</t>
  </si>
  <si>
    <t>24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</si>
  <si>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</si>
  <si>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</si>
  <si>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VV</t>
  </si>
  <si>
    <t>odvoz přebytečného zemního materiálu na skládku do 13 km (odpočet materiálu pro zásyp)</t>
  </si>
  <si>
    <t>(3,8+7,6+160,311+12,29)-58,311</t>
  </si>
  <si>
    <t>13</t>
  </si>
  <si>
    <t>162751119</t>
  </si>
  <si>
    <t>Příplatek k vodorovnému přemístění výkopku/sypaniny z horniny třídy těžitelnosti I skupiny 1 až 3 ZKD 1000 m přes 10000 m</t>
  </si>
  <si>
    <t>2035555069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</si>
  <si>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</si>
  <si>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</si>
  <si>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3*125,69</t>
  </si>
  <si>
    <t>174151101</t>
  </si>
  <si>
    <t>Zásyp jam, šachet rýh nebo kolem objektů sypaninou se zhutněním</t>
  </si>
  <si>
    <t>28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</si>
  <si>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</si>
  <si>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</si>
  <si>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15</t>
  </si>
  <si>
    <t>181951112</t>
  </si>
  <si>
    <t>Úprava pláně v hornině třídy těžitelnosti I skupiny 1 až 3 se zhutněním strojně</t>
  </si>
  <si>
    <t>30</t>
  </si>
  <si>
    <t>Úprava pláně vyrovnáním výškových rozdílů strojně v hornině třídy těžitelnosti I, skupiny 1 až 3 se zhutněním</t>
  </si>
  <si>
    <t>https://podminky.urs.cz/item/CS_URS_2024_02/181951112</t>
  </si>
  <si>
    <t>189,60</t>
  </si>
  <si>
    <t>odpočet plochy svahování</t>
  </si>
  <si>
    <t>-70,0</t>
  </si>
  <si>
    <t>Součet</t>
  </si>
  <si>
    <t>182251101</t>
  </si>
  <si>
    <t>Svahování násypů strojně</t>
  </si>
  <si>
    <t>2009596847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</si>
  <si>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</si>
  <si>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</si>
  <si>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část plochy z úpravy pláně</t>
  </si>
  <si>
    <t>70,0</t>
  </si>
  <si>
    <t>Zakládání</t>
  </si>
  <si>
    <t>17</t>
  </si>
  <si>
    <t>212750101</t>
  </si>
  <si>
    <t>Trativod z drenážních trubek PVC-U SN 4 perforace 360° včetně lože otevřený výkop DN 100 pro budovy plocha pro vtékání vody min. 80 cm2/m</t>
  </si>
  <si>
    <t>m</t>
  </si>
  <si>
    <t>32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</si>
  <si>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</si>
  <si>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https://podminky.urs.cz/item/CS_URS_2024_02/212750101</t>
  </si>
  <si>
    <t>274351121</t>
  </si>
  <si>
    <t>Zřízení bednění základových pasů rovného</t>
  </si>
  <si>
    <t>34</t>
  </si>
  <si>
    <t>Bednění základů pasů rovné zřízení</t>
  </si>
  <si>
    <t>https://podminky.urs.cz/item/CS_URS_2024_02/274351121</t>
  </si>
  <si>
    <t>19</t>
  </si>
  <si>
    <t>274351122</t>
  </si>
  <si>
    <t>Odstranění bednění základových pasů rovného</t>
  </si>
  <si>
    <t>36</t>
  </si>
  <si>
    <t>Bednění základů pasů rovné odstranění</t>
  </si>
  <si>
    <t>https://podminky.urs.cz/item/CS_URS_2024_02/274351122</t>
  </si>
  <si>
    <t>275322611</t>
  </si>
  <si>
    <t>Základové patky ze ŽB se zvýšenými nároky na prostředí tř. C 30/37</t>
  </si>
  <si>
    <t>38</t>
  </si>
  <si>
    <t>Základy z betonu železového (bez výztuže) patky z betonu se zvýšenými nároky na prostředí tř. C 30/37</t>
  </si>
  <si>
    <t>https://podminky.urs.cz/item/CS_URS_2024_02/275322611</t>
  </si>
  <si>
    <t>279362021</t>
  </si>
  <si>
    <t>Výztuž základových zdí nosných svařovanými sítěmi Kari</t>
  </si>
  <si>
    <t>t</t>
  </si>
  <si>
    <t>40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</si>
  <si>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</si>
  <si>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https://podminky.urs.cz/item/CS_URS_2024_02/279362021</t>
  </si>
  <si>
    <t>291111111</t>
  </si>
  <si>
    <t>Podklad pro zpevněné plochy z kameniva drceného 0 až 63 mm</t>
  </si>
  <si>
    <t>42</t>
  </si>
  <si>
    <t>Podklad pro zpevněné plochy s rozprostřením a s hutněním z kameniva drceného frakce 0 - 63 mm</t>
  </si>
  <si>
    <t>https://podminky.urs.cz/item/CS_URS_2024_02/291111111</t>
  </si>
  <si>
    <t>23</t>
  </si>
  <si>
    <t>291211111</t>
  </si>
  <si>
    <t>Zřízení plochy ze silničních panelů do lože tl 50 mm z kameniva</t>
  </si>
  <si>
    <t>44</t>
  </si>
  <si>
    <t>Zřízení zpevněné plochy ze silničních panelů osazených do lože tl. 50 mm z kameniva</t>
  </si>
  <si>
    <t>https://podminky.urs.cz/item/CS_URS_2024_02/291211111</t>
  </si>
  <si>
    <t>M</t>
  </si>
  <si>
    <t>59381009</t>
  </si>
  <si>
    <t>panel silniční 3,00x1,00x0,15m</t>
  </si>
  <si>
    <t>kus</t>
  </si>
  <si>
    <t>46</t>
  </si>
  <si>
    <t>Svislé a kompletní konstrukce</t>
  </si>
  <si>
    <t>25</t>
  </si>
  <si>
    <t>321212345</t>
  </si>
  <si>
    <t>Oprava zdiva vodních staveb do 3 m3 z lomového kamene obkladního včetně jeho dodání</t>
  </si>
  <si>
    <t>48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</si>
  <si>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</si>
  <si>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https://podminky.urs.cz/item/CS_URS_2024_02/321212345</t>
  </si>
  <si>
    <t>26</t>
  </si>
  <si>
    <t>321321116</t>
  </si>
  <si>
    <t>Konstrukce vodních staveb ze ŽB mrazuvzdorného tř. C 30/37</t>
  </si>
  <si>
    <t>1535001654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</si>
  <si>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</si>
  <si>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</si>
  <si>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>27</t>
  </si>
  <si>
    <t>321351010</t>
  </si>
  <si>
    <t>Bednění konstrukcí vodních staveb rovinné - zřízení</t>
  </si>
  <si>
    <t>-629414845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</si>
  <si>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</si>
  <si>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</si>
  <si>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321352010</t>
  </si>
  <si>
    <t>Bednění konstrukcí vodních staveb rovinné - odstranění</t>
  </si>
  <si>
    <t>-2047848882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</si>
  <si>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</si>
  <si>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</si>
  <si>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29</t>
  </si>
  <si>
    <t>321366111</t>
  </si>
  <si>
    <t>Výztuž železobetonových konstrukcí vodních staveb z oceli 10 505 D do 12 mm</t>
  </si>
  <si>
    <t>1146933578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</si>
  <si>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</si>
  <si>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</si>
  <si>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Vodorovné konstrukce</t>
  </si>
  <si>
    <t>451577777R</t>
  </si>
  <si>
    <t>Podklad nebo lože pod dlažbu vodorovný nebo do sklonu 1:5 z kameniva těženého tl přes 30 do 100 mm fr. 4-8 mm</t>
  </si>
  <si>
    <t>32448904</t>
  </si>
  <si>
    <t>Podklad nebo lože pod dlažbu (přídlažbu) v ploše vodorovné nebo ve sklonu do 1:5, tloušťky od 30 do 100 mm z kameniva těženého fr. 4-8 mm</t>
  </si>
  <si>
    <t>pod dlažbu z kostek</t>
  </si>
  <si>
    <t>35,0</t>
  </si>
  <si>
    <t>Komunikace pozemní</t>
  </si>
  <si>
    <t>31</t>
  </si>
  <si>
    <t>564231111R</t>
  </si>
  <si>
    <t>Podklad nebo podsyp ze štěrkopísku ŠP plochy přes 100 m2 tl 100 mm fr.0-8 mm</t>
  </si>
  <si>
    <t>-1727996712</t>
  </si>
  <si>
    <t>Podklad nebo podsyp ze štěrkopísku ŠP s rozprostřením, vlhčením a zhutněním plochy přes 100 m2, fr.0-8 mm, po zhutnění tl. 100 mm</t>
  </si>
  <si>
    <t>119,0</t>
  </si>
  <si>
    <t>564771101R</t>
  </si>
  <si>
    <t>Podklad z kameniva hrubého drceného vel. 32-63 mm plochy do 100 m2 tl 300 mm</t>
  </si>
  <si>
    <t>237079160</t>
  </si>
  <si>
    <t>Podklad nebo kryt z kameniva hrubého drceného vel. 32-63 mm s rozprostřením a zhutněním plochy jednotlivě do 100 m2, po zhutnění tl. 300 mm</t>
  </si>
  <si>
    <t>33</t>
  </si>
  <si>
    <t>564710001</t>
  </si>
  <si>
    <t>Podklad z kameniva hrubého drceného vel. 8-16 mm plochy do 100 m2 tl 50 mm</t>
  </si>
  <si>
    <t>62</t>
  </si>
  <si>
    <t>Podklad nebo kryt z kameniva hrubého drceného vel. 8-16 mm s rozprostřením a zhutněním plochy jednotlivě do 100 m2, po zhutnění tl. 50 mm</t>
  </si>
  <si>
    <t>https://podminky.urs.cz/item/CS_URS_2024_02/564710001</t>
  </si>
  <si>
    <t>591211111</t>
  </si>
  <si>
    <t>Kladení dlažby z kostek drobných z kamene do lože z kameniva těženého tl 50 mm</t>
  </si>
  <si>
    <t>66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</si>
  <si>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</si>
  <si>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https://podminky.urs.cz/item/CS_URS_2024_02/591211111</t>
  </si>
  <si>
    <t>původní očištěné kostky</t>
  </si>
  <si>
    <t>Ostatní konstrukce a práce, bourání</t>
  </si>
  <si>
    <t>35</t>
  </si>
  <si>
    <t>916131213</t>
  </si>
  <si>
    <t>Osazení silničního obrubníku betonového stojatého s boční opěrou do lože z betonu prostého</t>
  </si>
  <si>
    <t>-1024554693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</si>
  <si>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</si>
  <si>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</si>
  <si>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obrubníky 1000x150x250 mm, 2x15 ks</t>
  </si>
  <si>
    <t>2*15*1,0</t>
  </si>
  <si>
    <t>59217023</t>
  </si>
  <si>
    <t>obrubník betonový chodníkový 1000x150x250mm</t>
  </si>
  <si>
    <t>1905725580</t>
  </si>
  <si>
    <t>37</t>
  </si>
  <si>
    <t>919726123</t>
  </si>
  <si>
    <t>Geotextilie pro ochranu, separaci a filtraci netkaná měrná hm přes 300 do 500 g/m2</t>
  </si>
  <si>
    <t>68</t>
  </si>
  <si>
    <t>Geotextilie netkaná pro ochranu, separaci nebo filtraci měrná hmotnost přes 300 do 500 g/m2</t>
  </si>
  <si>
    <t>https://podminky.urs.cz/item/CS_URS_2024_02/919726123</t>
  </si>
  <si>
    <t>931994111</t>
  </si>
  <si>
    <t>Těsnění styčné spáry u prefa dílců bobtnajícím profilem</t>
  </si>
  <si>
    <t>70</t>
  </si>
  <si>
    <t>Těsnění spáry betonové konstrukce pásy, profily, tmely profilem, spáry styčné u prefa dílců bobtnajícím</t>
  </si>
  <si>
    <t>https://podminky.urs.cz/item/CS_URS_2024_02/931994111</t>
  </si>
  <si>
    <t>39</t>
  </si>
  <si>
    <t>931994142</t>
  </si>
  <si>
    <t>Těsnění dilatační spáry betonové konstrukce polyuretanovým tmelem do pl 4,0 cm2</t>
  </si>
  <si>
    <t>72</t>
  </si>
  <si>
    <t>Těsnění spáry betonové konstrukce pásy, profily, tmely tmelem polyuretanovým spáry dilatační do 4,0 cm2</t>
  </si>
  <si>
    <t>https://podminky.urs.cz/item/CS_URS_2024_02/931994142</t>
  </si>
  <si>
    <t>962033121</t>
  </si>
  <si>
    <t>Bourání zdiva z tvárnic ztraceného bednění včetně výztuže a výplně z betonu C8/10, C12/15, C16/20, C20/25 přes 1 m3</t>
  </si>
  <si>
    <t>74</t>
  </si>
  <si>
    <t>Bourání zdiva nadzákladového z tvárnic ztraceného bednění včetně výztuže a výplně z betonu, třídy C8/10, C12/15, C16/20, C20/25, objemu přes 1 m3</t>
  </si>
  <si>
    <t>https://podminky.urs.cz/item/CS_URS_2024_02/962033121</t>
  </si>
  <si>
    <t>vybourání částu plotu z KB bloků</t>
  </si>
  <si>
    <t>1,313</t>
  </si>
  <si>
    <t>41</t>
  </si>
  <si>
    <t>977211135</t>
  </si>
  <si>
    <t>Řezání stěnovou pilou kcí z kamene hl přes 520 do 680 mm</t>
  </si>
  <si>
    <t>76</t>
  </si>
  <si>
    <t>Řezání konstrukcí stěnovou pilou z kamene hloubka řezu přes 520 do 680 mm</t>
  </si>
  <si>
    <t>https://podminky.urs.cz/item/CS_URS_2024_02/977211135</t>
  </si>
  <si>
    <t>979071111</t>
  </si>
  <si>
    <t>Očištění dlažebních kostek velkých s původním spárováním kamenivem těženým</t>
  </si>
  <si>
    <t>544976565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</si>
  <si>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</si>
  <si>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https://podminky.urs.cz/item/CS_URS_2024_02/979071111</t>
  </si>
  <si>
    <t>43</t>
  </si>
  <si>
    <t>985331213</t>
  </si>
  <si>
    <t>Dodatečné vlepování betonářské výztuže D 12 mm do chemické malty včetně vyvrtání otvoru</t>
  </si>
  <si>
    <t>78</t>
  </si>
  <si>
    <t>Dodatečné vlepování betonářské výztuže včetně vyvrtání a vyčištění otvoru chemickou maltou průměr výztuže 12 mm</t>
  </si>
  <si>
    <t>https://podminky.urs.cz/item/CS_URS_2024_02/985331213</t>
  </si>
  <si>
    <t>13021013</t>
  </si>
  <si>
    <t>tyč ocelová kruhová žebírková DIN 488 jakost B500B (10 505) výztuž do betonu D 12mm</t>
  </si>
  <si>
    <t>80</t>
  </si>
  <si>
    <t>45</t>
  </si>
  <si>
    <t>985331912</t>
  </si>
  <si>
    <t>Příplatek k dodatečnému vlepování betonářské výztuže za délku do 1 m jednotlivě</t>
  </si>
  <si>
    <t>82</t>
  </si>
  <si>
    <t>Dodatečné vlepování betonářské výztuže Příplatek k cenám za délku do 1 m jednotlivě</t>
  </si>
  <si>
    <t>https://podminky.urs.cz/item/CS_URS_2024_02/985331912</t>
  </si>
  <si>
    <t>997</t>
  </si>
  <si>
    <t>Přesun sutě</t>
  </si>
  <si>
    <t>997006512</t>
  </si>
  <si>
    <t>Vodorovné doprava suti s naložením a složením na skládku přes 100 m do 1 km</t>
  </si>
  <si>
    <t>84</t>
  </si>
  <si>
    <t>Vodorovná doprava suti na skládku s naložením na dopravní prostředek a složením přes 100 m do 1 km</t>
  </si>
  <si>
    <t>https://podminky.urs.cz/item/CS_URS_2024_02/997006512</t>
  </si>
  <si>
    <t>vybouraný materiál na skládku do 13 km</t>
  </si>
  <si>
    <t>42,446*2,5</t>
  </si>
  <si>
    <t>přebytek kostek z rozebrané dlažby</t>
  </si>
  <si>
    <t>(3,0*0,1)*2,5</t>
  </si>
  <si>
    <t>47</t>
  </si>
  <si>
    <t>997006519</t>
  </si>
  <si>
    <t>Příplatek k vodorovnému přemístění suti na skládku ZKD 1 km přes 1 km</t>
  </si>
  <si>
    <t>86</t>
  </si>
  <si>
    <t>Vodorovná doprava suti na skládku Příplatek k ceně -6512 za každý další i započatý 1 km</t>
  </si>
  <si>
    <t>https://podminky.urs.cz/item/CS_URS_2024_02/997006519</t>
  </si>
  <si>
    <t>vybouraný materiál na skládku, 12 příplatků</t>
  </si>
  <si>
    <t>12*106,865</t>
  </si>
  <si>
    <t>997221615R</t>
  </si>
  <si>
    <t xml:space="preserve">Poplatek za uložení na skládce (skládkovné) stavebního odpadu betonového kód odpadu 17 01 01  </t>
  </si>
  <si>
    <t>88</t>
  </si>
  <si>
    <t xml:space="preserve">Poplatek za uložení stavebního odpadu na skládce (skládkovné) z prostého betonu zatříděného do Katalogu odpadů pod kódem 17 01 01 </t>
  </si>
  <si>
    <t>vybouraný materiál na skládku</t>
  </si>
  <si>
    <t>49</t>
  </si>
  <si>
    <t>997221655R</t>
  </si>
  <si>
    <t xml:space="preserve">Poplatek za uložení na skládce (skládkovné) zeminy a kamení kód odpadu 17 05 04   </t>
  </si>
  <si>
    <t>90</t>
  </si>
  <si>
    <t xml:space="preserve">Poplatek za uložení stavebního odpadu na skládce (skládkovné) zeminy a kamení zatříděného do Katalogu odpadů pod kódem 17 05 04 </t>
  </si>
  <si>
    <t>125,69*1,8</t>
  </si>
  <si>
    <t>998</t>
  </si>
  <si>
    <t>Přesun hmot</t>
  </si>
  <si>
    <t>50</t>
  </si>
  <si>
    <t>998332011</t>
  </si>
  <si>
    <t>Přesun hmot pro úpravy vodních toků a kanály</t>
  </si>
  <si>
    <t>-885284996</t>
  </si>
  <si>
    <t>Přesun hmot pro úpravy vodních toků a kanály, hráze rybníků apod. dopravní vzdálenost do 500 m</t>
  </si>
  <si>
    <t>https://podminky.urs.cz/item/CS_URS_2024_02/998332011</t>
  </si>
  <si>
    <t>VRN - Vedlejší rozpočtové...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</si>
  <si>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</si>
  <si>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</si>
  <si>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</si>
  <si>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</si>
  <si>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</si>
  <si>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</si>
  <si>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</si>
  <si>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</si>
  <si>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</si>
  <si>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</si>
  <si>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</si>
  <si>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</si>
  <si>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</si>
  <si>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-899321458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</si>
  <si>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</si>
  <si>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</si>
  <si>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</si>
  <si>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</si>
  <si>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</si>
  <si>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</si>
  <si>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</si>
  <si>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0111110</t>
  </si>
  <si>
    <t>Zabezpečení staveniště proti úniku ropných látek do vodárenského toku, tj. havarijní sada na staveništi+norná stěna včetně osazení.</t>
  </si>
  <si>
    <t>-2116164877</t>
  </si>
  <si>
    <t>0112</t>
  </si>
  <si>
    <t>Zajištění obnovy asfaltové komunikace</t>
  </si>
  <si>
    <t>487131292</t>
  </si>
  <si>
    <t>Zajištění obnovy stávající příjezdové asfaltové komunikace</t>
  </si>
  <si>
    <t>obnova stávající komunikace při jejím případném porušení</t>
  </si>
  <si>
    <t>011301</t>
  </si>
  <si>
    <t>Zajištění obnovy dlážděného chodníku</t>
  </si>
  <si>
    <t>-383387421</t>
  </si>
  <si>
    <t>Zajištění obnovy stávajícího dlážděného chodníku</t>
  </si>
  <si>
    <t>obnova stávajícího chodnílu při jeho případném porušení</t>
  </si>
  <si>
    <t>0115</t>
  </si>
  <si>
    <t>Jímkování po dobu stavby</t>
  </si>
  <si>
    <t>-911366281</t>
  </si>
  <si>
    <t>Zřízení a odstranění jímek po dobu stavby (včetně materiálu a jeho likvidace)</t>
  </si>
  <si>
    <t>jímky po dobu stavby (bez čerpání)</t>
  </si>
  <si>
    <t>02</t>
  </si>
  <si>
    <t>Projektová dokumentace - ostatní náklady</t>
  </si>
  <si>
    <t>0210</t>
  </si>
  <si>
    <t>Vypracování Plánu opatření pro případ havárie</t>
  </si>
  <si>
    <t>8192</t>
  </si>
  <si>
    <t>-1185659945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</si>
  <si>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</si>
  <si>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</si>
  <si>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</si>
  <si>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802792682</t>
  </si>
  <si>
    <t>023</t>
  </si>
  <si>
    <t>Vypracování projektu skutečného provedení díla</t>
  </si>
  <si>
    <t>-121062718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</si>
  <si>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</si>
  <si>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</si>
  <si>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</si>
  <si>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</si>
  <si>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</si>
  <si>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</si>
  <si>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-2143845019</t>
  </si>
  <si>
    <t>zaměření stavby zpracované ve 2 paré + 1 x CD</t>
  </si>
  <si>
    <t>032</t>
  </si>
  <si>
    <t>Zpracování geometrických plánů</t>
  </si>
  <si>
    <t>-1505205723</t>
  </si>
  <si>
    <t>- zajištění a odsouhlasení geometrických plánů příslušným katastrálním úřadem</t>
  </si>
  <si>
    <t>035</t>
  </si>
  <si>
    <t>Zajištění veškerých geodetických prací souvisejících s realizací díla</t>
  </si>
  <si>
    <t>816270293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</si>
  <si>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</si>
  <si>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</si>
  <si>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</si>
  <si>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</si>
  <si>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-2134467128</t>
  </si>
  <si>
    <t>09211200</t>
  </si>
  <si>
    <t>Odstranění překážek v majetku cizích osob</t>
  </si>
  <si>
    <t>-1386800168</t>
  </si>
  <si>
    <t>stávající plot brána - dřevěná výplň, včetně kolejnic pro posun vrat (z důvodu možnosti provádění stavby)</t>
  </si>
  <si>
    <t>s předáním materiálu majiteli</t>
  </si>
  <si>
    <t>09211201</t>
  </si>
  <si>
    <t>Zabezpečení svahu</t>
  </si>
  <si>
    <t>927752569</t>
  </si>
  <si>
    <t>zabezpečení strmého svahu mezi sjezdem a stávající zdí</t>
  </si>
  <si>
    <t>0931</t>
  </si>
  <si>
    <t>Provedení pasportizace stávajících nemovitostí (vč. pozemků) a jejich příslušenství, zajištění fotodokumentace stávajícího stavu přístupových komunikací</t>
  </si>
  <si>
    <t>-766866538</t>
  </si>
  <si>
    <t>094</t>
  </si>
  <si>
    <t>Zajištění vytyčení veškerých podzemních zařízení</t>
  </si>
  <si>
    <t>870886384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</si>
  <si>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</si>
  <si>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</si>
  <si>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</si>
  <si>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335088999</t>
  </si>
  <si>
    <t>0992</t>
  </si>
  <si>
    <t>Zajištění průzkumu staveniště zaměřeného na výskyt zvláště chráněných živočichů a rostlin a jejich odborného transferu</t>
  </si>
  <si>
    <t>18752556</t>
  </si>
  <si>
    <t>0993</t>
  </si>
  <si>
    <t>Zajištění dopravně inženýrských opatření</t>
  </si>
  <si>
    <t>-1279508001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</si>
  <si>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</si>
  <si>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</si>
  <si>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</si>
  <si>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09968</t>
  </si>
  <si>
    <t>Čištění vozovek splachováním vodou povrchu podkladu nebo krytu živičného, betonového nebo dlážděného</t>
  </si>
  <si>
    <t>1967299259</t>
  </si>
  <si>
    <t>čištění komunikace a chodníku během stavby vodou z mobilních zdrojů</t>
  </si>
  <si>
    <t>09969</t>
  </si>
  <si>
    <t>Ochranná opatření k zamezení škod</t>
  </si>
  <si>
    <t>-45131691</t>
  </si>
  <si>
    <t>ochrana chodníku v době stavby</t>
  </si>
  <si>
    <t>09991</t>
  </si>
  <si>
    <t>Zajištění fotodokumentace veškerých konstrukcí, které budou v průběhu výstavby skryty nebo zakryty</t>
  </si>
  <si>
    <t>435403524</t>
  </si>
  <si>
    <t>099911</t>
  </si>
  <si>
    <t>Zajištění vedení průběžné evidence odpadů</t>
  </si>
  <si>
    <t>1736745618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</si>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</sst>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11102" TargetMode="External" /><Relationship Id="rId2" Type="http://schemas.openxmlformats.org/officeDocument/2006/relationships/hyperlink" Target="https://podminky.urs.cz/item/CS_URS_2024_02/111211201" TargetMode="External" /><Relationship Id="rId3" Type="http://schemas.openxmlformats.org/officeDocument/2006/relationships/hyperlink" Target="https://podminky.urs.cz/item/CS_URS_2024_02/113106185" TargetMode="External" /><Relationship Id="rId4" Type="http://schemas.openxmlformats.org/officeDocument/2006/relationships/hyperlink" Target="https://podminky.urs.cz/item/CS_URS_2024_02/113107311" TargetMode="External" /><Relationship Id="rId5" Type="http://schemas.openxmlformats.org/officeDocument/2006/relationships/hyperlink" Target="https://podminky.urs.cz/item/CS_URS_2024_02/113107322" TargetMode="External" /><Relationship Id="rId6" Type="http://schemas.openxmlformats.org/officeDocument/2006/relationships/hyperlink" Target="https://podminky.urs.cz/item/CS_URS_2024_02/115101202" TargetMode="External" /><Relationship Id="rId7" Type="http://schemas.openxmlformats.org/officeDocument/2006/relationships/hyperlink" Target="https://podminky.urs.cz/item/CS_URS_2024_02/115101302" TargetMode="External" /><Relationship Id="rId8" Type="http://schemas.openxmlformats.org/officeDocument/2006/relationships/hyperlink" Target="https://podminky.urs.cz/item/CS_URS_2024_02/122351104" TargetMode="External" /><Relationship Id="rId9" Type="http://schemas.openxmlformats.org/officeDocument/2006/relationships/hyperlink" Target="https://podminky.urs.cz/item/CS_URS_2024_02/129951113" TargetMode="External" /><Relationship Id="rId10" Type="http://schemas.openxmlformats.org/officeDocument/2006/relationships/hyperlink" Target="https://podminky.urs.cz/item/CS_URS_2024_02/132312132" TargetMode="External" /><Relationship Id="rId11" Type="http://schemas.openxmlformats.org/officeDocument/2006/relationships/hyperlink" Target="https://podminky.urs.cz/item/CS_URS_2024_02/162301501" TargetMode="External" /><Relationship Id="rId12" Type="http://schemas.openxmlformats.org/officeDocument/2006/relationships/hyperlink" Target="https://podminky.urs.cz/item/CS_URS_2024_02/162751117" TargetMode="External" /><Relationship Id="rId13" Type="http://schemas.openxmlformats.org/officeDocument/2006/relationships/hyperlink" Target="https://podminky.urs.cz/item/CS_URS_2024_02/162751119" TargetMode="External" /><Relationship Id="rId14" Type="http://schemas.openxmlformats.org/officeDocument/2006/relationships/hyperlink" Target="https://podminky.urs.cz/item/CS_URS_2024_02/174151101" TargetMode="External" /><Relationship Id="rId15" Type="http://schemas.openxmlformats.org/officeDocument/2006/relationships/hyperlink" Target="https://podminky.urs.cz/item/CS_URS_2024_02/181951112" TargetMode="External" /><Relationship Id="rId16" Type="http://schemas.openxmlformats.org/officeDocument/2006/relationships/hyperlink" Target="https://podminky.urs.cz/item/CS_URS_2024_02/182251101" TargetMode="External" /><Relationship Id="rId17" Type="http://schemas.openxmlformats.org/officeDocument/2006/relationships/hyperlink" Target="https://podminky.urs.cz/item/CS_URS_2024_02/212750101" TargetMode="External" /><Relationship Id="rId18" Type="http://schemas.openxmlformats.org/officeDocument/2006/relationships/hyperlink" Target="https://podminky.urs.cz/item/CS_URS_2024_02/274351121" TargetMode="External" /><Relationship Id="rId19" Type="http://schemas.openxmlformats.org/officeDocument/2006/relationships/hyperlink" Target="https://podminky.urs.cz/item/CS_URS_2024_02/274351122" TargetMode="External" /><Relationship Id="rId20" Type="http://schemas.openxmlformats.org/officeDocument/2006/relationships/hyperlink" Target="https://podminky.urs.cz/item/CS_URS_2024_02/275322611" TargetMode="External" /><Relationship Id="rId21" Type="http://schemas.openxmlformats.org/officeDocument/2006/relationships/hyperlink" Target="https://podminky.urs.cz/item/CS_URS_2024_02/279362021" TargetMode="External" /><Relationship Id="rId22" Type="http://schemas.openxmlformats.org/officeDocument/2006/relationships/hyperlink" Target="https://podminky.urs.cz/item/CS_URS_2024_02/291111111" TargetMode="External" /><Relationship Id="rId23" Type="http://schemas.openxmlformats.org/officeDocument/2006/relationships/hyperlink" Target="https://podminky.urs.cz/item/CS_URS_2024_02/291211111" TargetMode="External" /><Relationship Id="rId24" Type="http://schemas.openxmlformats.org/officeDocument/2006/relationships/hyperlink" Target="https://podminky.urs.cz/item/CS_URS_2024_02/321212345" TargetMode="External" /><Relationship Id="rId25" Type="http://schemas.openxmlformats.org/officeDocument/2006/relationships/hyperlink" Target="https://podminky.urs.cz/item/CS_URS_2024_02/321321116" TargetMode="External" /><Relationship Id="rId26" Type="http://schemas.openxmlformats.org/officeDocument/2006/relationships/hyperlink" Target="https://podminky.urs.cz/item/CS_URS_2024_02/321351010" TargetMode="External" /><Relationship Id="rId27" Type="http://schemas.openxmlformats.org/officeDocument/2006/relationships/hyperlink" Target="https://podminky.urs.cz/item/CS_URS_2024_02/321352010" TargetMode="External" /><Relationship Id="rId28" Type="http://schemas.openxmlformats.org/officeDocument/2006/relationships/hyperlink" Target="https://podminky.urs.cz/item/CS_URS_2024_02/321366111" TargetMode="External" /><Relationship Id="rId29" Type="http://schemas.openxmlformats.org/officeDocument/2006/relationships/hyperlink" Target="https://podminky.urs.cz/item/CS_URS_2024_02/564710001" TargetMode="External" /><Relationship Id="rId30" Type="http://schemas.openxmlformats.org/officeDocument/2006/relationships/hyperlink" Target="https://podminky.urs.cz/item/CS_URS_2024_02/591211111" TargetMode="External" /><Relationship Id="rId31" Type="http://schemas.openxmlformats.org/officeDocument/2006/relationships/hyperlink" Target="https://podminky.urs.cz/item/CS_URS_2024_02/916131213" TargetMode="External" /><Relationship Id="rId32" Type="http://schemas.openxmlformats.org/officeDocument/2006/relationships/hyperlink" Target="https://podminky.urs.cz/item/CS_URS_2024_02/919726123" TargetMode="External" /><Relationship Id="rId33" Type="http://schemas.openxmlformats.org/officeDocument/2006/relationships/hyperlink" Target="https://podminky.urs.cz/item/CS_URS_2024_02/931994111" TargetMode="External" /><Relationship Id="rId34" Type="http://schemas.openxmlformats.org/officeDocument/2006/relationships/hyperlink" Target="https://podminky.urs.cz/item/CS_URS_2024_02/931994142" TargetMode="External" /><Relationship Id="rId35" Type="http://schemas.openxmlformats.org/officeDocument/2006/relationships/hyperlink" Target="https://podminky.urs.cz/item/CS_URS_2024_02/962033121" TargetMode="External" /><Relationship Id="rId36" Type="http://schemas.openxmlformats.org/officeDocument/2006/relationships/hyperlink" Target="https://podminky.urs.cz/item/CS_URS_2024_02/977211135" TargetMode="External" /><Relationship Id="rId37" Type="http://schemas.openxmlformats.org/officeDocument/2006/relationships/hyperlink" Target="https://podminky.urs.cz/item/CS_URS_2024_02/979071111" TargetMode="External" /><Relationship Id="rId38" Type="http://schemas.openxmlformats.org/officeDocument/2006/relationships/hyperlink" Target="https://podminky.urs.cz/item/CS_URS_2024_02/985331213" TargetMode="External" /><Relationship Id="rId39" Type="http://schemas.openxmlformats.org/officeDocument/2006/relationships/hyperlink" Target="https://podminky.urs.cz/item/CS_URS_2024_02/985331912" TargetMode="External" /><Relationship Id="rId40" Type="http://schemas.openxmlformats.org/officeDocument/2006/relationships/hyperlink" Target="https://podminky.urs.cz/item/CS_URS_2024_02/997006512" TargetMode="External" /><Relationship Id="rId41" Type="http://schemas.openxmlformats.org/officeDocument/2006/relationships/hyperlink" Target="https://podminky.urs.cz/item/CS_URS_2024_02/997006519" TargetMode="External" /><Relationship Id="rId42" Type="http://schemas.openxmlformats.org/officeDocument/2006/relationships/hyperlink" Target="https://podminky.urs.cz/item/CS_URS_2024_02/99833201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41</v>
      </c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XXX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Malešov - Sjezd do toku Vrchlice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Malešov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5" t="str">
        <f>IF(AN8= "","",AN8)</f>
        <v>17. 9. 2024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6" t="str">
        <f>IF(E20="","",E20)</f>
        <v xml:space="preserve"> 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6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Sjezd do toku'!J30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'SO 01 - Sjezd do toku'!P88</f>
        <v>0</v>
      </c>
      <c r="AV55" s="123">
        <f>'SO 01 - Sjezd do toku'!J33</f>
        <v>0</v>
      </c>
      <c r="AW55" s="123">
        <f>'SO 01 - Sjezd do toku'!J34</f>
        <v>0</v>
      </c>
      <c r="AX55" s="123">
        <f>'SO 01 - Sjezd do toku'!J35</f>
        <v>0</v>
      </c>
      <c r="AY55" s="123">
        <f>'SO 01 - Sjezd do toku'!J36</f>
        <v>0</v>
      </c>
      <c r="AZ55" s="123">
        <f>'SO 01 - Sjezd do toku'!F33</f>
        <v>0</v>
      </c>
      <c r="BA55" s="123">
        <f>'SO 01 - Sjezd do toku'!F34</f>
        <v>0</v>
      </c>
      <c r="BB55" s="123">
        <f>'SO 01 - Sjezd do toku'!F35</f>
        <v>0</v>
      </c>
      <c r="BC55" s="123">
        <f>'SO 01 - Sjezd do toku'!F36</f>
        <v>0</v>
      </c>
      <c r="BD55" s="125">
        <f>'SO 01 - Sjezd do toku'!F37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7" customFormat="1" ht="16.5" customHeight="1">
      <c r="A56" s="114" t="s">
        <v>75</v>
      </c>
      <c r="B56" s="115"/>
      <c r="C56" s="116"/>
      <c r="D56" s="117" t="s">
        <v>82</v>
      </c>
      <c r="E56" s="117"/>
      <c r="F56" s="117"/>
      <c r="G56" s="117"/>
      <c r="H56" s="117"/>
      <c r="I56" s="118"/>
      <c r="J56" s="117" t="s">
        <v>83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 - Vedlejší rozpočtové...'!J30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78</v>
      </c>
      <c r="AR56" s="121"/>
      <c r="AS56" s="127">
        <v>0</v>
      </c>
      <c r="AT56" s="128">
        <f>ROUND(SUM(AV56:AW56),2)</f>
        <v>0</v>
      </c>
      <c r="AU56" s="129">
        <f>'VRN - Vedlejší rozpočtové...'!P84</f>
        <v>0</v>
      </c>
      <c r="AV56" s="128">
        <f>'VRN - Vedlejší rozpočtové...'!J33</f>
        <v>0</v>
      </c>
      <c r="AW56" s="128">
        <f>'VRN - Vedlejší rozpočtové...'!J34</f>
        <v>0</v>
      </c>
      <c r="AX56" s="128">
        <f>'VRN - Vedlejší rozpočtové...'!J35</f>
        <v>0</v>
      </c>
      <c r="AY56" s="128">
        <f>'VRN - Vedlejší rozpočtové...'!J36</f>
        <v>0</v>
      </c>
      <c r="AZ56" s="128">
        <f>'VRN - Vedlejší rozpočtové...'!F33</f>
        <v>0</v>
      </c>
      <c r="BA56" s="128">
        <f>'VRN - Vedlejší rozpočtové...'!F34</f>
        <v>0</v>
      </c>
      <c r="BB56" s="128">
        <f>'VRN - Vedlejší rozpočtové...'!F35</f>
        <v>0</v>
      </c>
      <c r="BC56" s="128">
        <f>'VRN - Vedlejší rozpočtové...'!F36</f>
        <v>0</v>
      </c>
      <c r="BD56" s="130">
        <f>'VRN - Vedlejší rozpočtové...'!F37</f>
        <v>0</v>
      </c>
      <c r="BE56" s="7"/>
      <c r="BT56" s="126" t="s">
        <v>79</v>
      </c>
      <c r="BV56" s="126" t="s">
        <v>73</v>
      </c>
      <c r="BW56" s="126" t="s">
        <v>84</v>
      </c>
      <c r="BX56" s="126" t="s">
        <v>5</v>
      </c>
      <c r="CL56" s="126" t="s">
        <v>19</v>
      </c>
      <c r="CM56" s="126" t="s">
        <v>81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SmByDopY+ZZd+eACsJP6BRta4HUYwOjwnA/5gXld9K2dMDumnBRegsKQTRl+NcLHlq5QrSXY15jNEWO5UHtwIQ==" hashValue="UE2fdNoot9Xpbls48G0fUHC90WVM6IERj+keqjqHjYuuYSKzJZKbiwzg1pyyrjvnfxEXdSkZTuDUJIRqGMpGe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Sjezd do toku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85</v>
      </c>
      <c r="L4" s="22"/>
      <c r="M4" s="134" t="s">
        <v>10</v>
      </c>
      <c r="AT4" s="19" t="s">
        <v>33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Malešov - Sjezd do toku Vrchlice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86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87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17. 9. 2024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29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29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ROUND(J88,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ROUND((SUM(BE88:BE274)),  2)</f>
        <v>0</v>
      </c>
      <c r="G33" s="40"/>
      <c r="H33" s="40"/>
      <c r="I33" s="151">
        <v>0.20999999999999999</v>
      </c>
      <c r="J33" s="150">
        <f>ROUND(((SUM(BE88:BE274))*I33),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43</v>
      </c>
      <c r="F34" s="150">
        <f>ROUND((SUM(BF88:BF274)),  2)</f>
        <v>0</v>
      </c>
      <c r="G34" s="40"/>
      <c r="H34" s="40"/>
      <c r="I34" s="151">
        <v>0.12</v>
      </c>
      <c r="J34" s="150">
        <f>ROUND(((SUM(BF88:BF274))*I34),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41</v>
      </c>
      <c r="E35" s="135" t="s">
        <v>44</v>
      </c>
      <c r="F35" s="150">
        <f>ROUND((SUM(BG88:BG274)),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45</v>
      </c>
      <c r="F36" s="150">
        <f>ROUND((SUM(BH88:BH274)),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ROUND((SUM(BI88:BI274)),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Malešov - Sjezd do toku Vrchlice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SO 01 - Sjezd do toku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Malešov</v>
      </c>
      <c r="G52" s="42"/>
      <c r="H52" s="42"/>
      <c r="I52" s="34" t="s">
        <v>24</v>
      </c>
      <c r="J52" s="75" t="str">
        <f>IF(J12="","",J12)</f>
        <v>17. 9. 2024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 xml:space="preserve"> </v>
      </c>
      <c r="G54" s="42"/>
      <c r="H54" s="42"/>
      <c r="I54" s="34" t="s">
        <v>32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89</v>
      </c>
      <c r="D57" s="165"/>
      <c r="E57" s="165"/>
      <c r="F57" s="165"/>
      <c r="G57" s="165"/>
      <c r="H57" s="165"/>
      <c r="I57" s="165"/>
      <c r="J57" s="166" t="s">
        <v>90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5">
        <f>J88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8"/>
      <c r="C60" s="169"/>
      <c r="D60" s="170" t="s">
        <v>92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93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94</v>
      </c>
      <c r="E62" s="177"/>
      <c r="F62" s="177"/>
      <c r="G62" s="177"/>
      <c r="H62" s="177"/>
      <c r="I62" s="177"/>
      <c r="J62" s="178">
        <f>J148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95</v>
      </c>
      <c r="E63" s="177"/>
      <c r="F63" s="177"/>
      <c r="G63" s="177"/>
      <c r="H63" s="177"/>
      <c r="I63" s="177"/>
      <c r="J63" s="178">
        <f>J172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96</v>
      </c>
      <c r="E64" s="177"/>
      <c r="F64" s="177"/>
      <c r="G64" s="177"/>
      <c r="H64" s="177"/>
      <c r="I64" s="177"/>
      <c r="J64" s="178">
        <f>J188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97</v>
      </c>
      <c r="E65" s="177"/>
      <c r="F65" s="177"/>
      <c r="G65" s="177"/>
      <c r="H65" s="177"/>
      <c r="I65" s="177"/>
      <c r="J65" s="178">
        <f>J193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98</v>
      </c>
      <c r="E66" s="177"/>
      <c r="F66" s="177"/>
      <c r="G66" s="177"/>
      <c r="H66" s="177"/>
      <c r="I66" s="177"/>
      <c r="J66" s="178">
        <f>J208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99</v>
      </c>
      <c r="E67" s="177"/>
      <c r="F67" s="177"/>
      <c r="G67" s="177"/>
      <c r="H67" s="177"/>
      <c r="I67" s="177"/>
      <c r="J67" s="178">
        <f>J246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100</v>
      </c>
      <c r="E68" s="177"/>
      <c r="F68" s="177"/>
      <c r="G68" s="177"/>
      <c r="H68" s="177"/>
      <c r="I68" s="177"/>
      <c r="J68" s="178">
        <f>J271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101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3" t="str">
        <f>E7</f>
        <v>Malešov - Sjezd do toku Vrchlice</v>
      </c>
      <c r="F78" s="34"/>
      <c r="G78" s="34"/>
      <c r="H78" s="34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86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E9</f>
        <v>SO 01 - Sjezd do toku</v>
      </c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Malešov</v>
      </c>
      <c r="G82" s="42"/>
      <c r="H82" s="42"/>
      <c r="I82" s="34" t="s">
        <v>24</v>
      </c>
      <c r="J82" s="75" t="str">
        <f>IF(J12="","",J12)</f>
        <v>17. 9. 2024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26</v>
      </c>
      <c r="D84" s="42"/>
      <c r="E84" s="42"/>
      <c r="F84" s="29" t="str">
        <f>E15</f>
        <v xml:space="preserve"> </v>
      </c>
      <c r="G84" s="42"/>
      <c r="H84" s="42"/>
      <c r="I84" s="34" t="s">
        <v>32</v>
      </c>
      <c r="J84" s="38" t="str">
        <f>E21</f>
        <v xml:space="preserve"> 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 xml:space="preserve">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0"/>
      <c r="B87" s="181"/>
      <c r="C87" s="182" t="s">
        <v>102</v>
      </c>
      <c r="D87" s="183" t="s">
        <v>56</v>
      </c>
      <c r="E87" s="183" t="s">
        <v>52</v>
      </c>
      <c r="F87" s="183" t="s">
        <v>53</v>
      </c>
      <c r="G87" s="183" t="s">
        <v>103</v>
      </c>
      <c r="H87" s="183" t="s">
        <v>104</v>
      </c>
      <c r="I87" s="183" t="s">
        <v>105</v>
      </c>
      <c r="J87" s="183" t="s">
        <v>90</v>
      </c>
      <c r="K87" s="184" t="s">
        <v>106</v>
      </c>
      <c r="L87" s="185"/>
      <c r="M87" s="95" t="s">
        <v>19</v>
      </c>
      <c r="N87" s="96" t="s">
        <v>41</v>
      </c>
      <c r="O87" s="96" t="s">
        <v>107</v>
      </c>
      <c r="P87" s="96" t="s">
        <v>108</v>
      </c>
      <c r="Q87" s="96" t="s">
        <v>109</v>
      </c>
      <c r="R87" s="96" t="s">
        <v>110</v>
      </c>
      <c r="S87" s="96" t="s">
        <v>111</v>
      </c>
      <c r="T87" s="97" t="s">
        <v>112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0"/>
      <c r="B88" s="41"/>
      <c r="C88" s="102" t="s">
        <v>113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8"/>
      <c r="N88" s="187"/>
      <c r="O88" s="99"/>
      <c r="P88" s="188">
        <f>P89</f>
        <v>0</v>
      </c>
      <c r="Q88" s="99"/>
      <c r="R88" s="188">
        <f>R89</f>
        <v>112.50210357</v>
      </c>
      <c r="S88" s="99"/>
      <c r="T88" s="189">
        <f>T89</f>
        <v>33.105550000000001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91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70</v>
      </c>
      <c r="E89" s="194" t="s">
        <v>114</v>
      </c>
      <c r="F89" s="194" t="s">
        <v>115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P90+P148+P172+P188+P193+P208+P246+P271</f>
        <v>0</v>
      </c>
      <c r="Q89" s="199"/>
      <c r="R89" s="200">
        <f>R90+R148+R172+R188+R193+R208+R246+R271</f>
        <v>112.50210357</v>
      </c>
      <c r="S89" s="199"/>
      <c r="T89" s="201">
        <f>T90+T148+T172+T188+T193+T208+T246+T271</f>
        <v>33.105550000000001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79</v>
      </c>
      <c r="AT89" s="203" t="s">
        <v>70</v>
      </c>
      <c r="AU89" s="203" t="s">
        <v>71</v>
      </c>
      <c r="AY89" s="202" t="s">
        <v>116</v>
      </c>
      <c r="BK89" s="204">
        <f>BK90+BK148+BK172+BK188+BK193+BK208+BK246+BK271</f>
        <v>0</v>
      </c>
    </row>
    <row r="90" s="12" customFormat="1" ht="22.8" customHeight="1">
      <c r="A90" s="12"/>
      <c r="B90" s="191"/>
      <c r="C90" s="192"/>
      <c r="D90" s="193" t="s">
        <v>70</v>
      </c>
      <c r="E90" s="205" t="s">
        <v>79</v>
      </c>
      <c r="F90" s="205" t="s">
        <v>117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SUM(P91:P147)</f>
        <v>0</v>
      </c>
      <c r="Q90" s="199"/>
      <c r="R90" s="200">
        <f>SUM(R91:R147)</f>
        <v>0.0080000000000000002</v>
      </c>
      <c r="S90" s="199"/>
      <c r="T90" s="201">
        <f>SUM(T91:T147)</f>
        <v>30.02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79</v>
      </c>
      <c r="AT90" s="203" t="s">
        <v>70</v>
      </c>
      <c r="AU90" s="203" t="s">
        <v>79</v>
      </c>
      <c r="AY90" s="202" t="s">
        <v>116</v>
      </c>
      <c r="BK90" s="204">
        <f>SUM(BK91:BK147)</f>
        <v>0</v>
      </c>
    </row>
    <row r="91" s="2" customFormat="1" ht="16.5" customHeight="1">
      <c r="A91" s="40"/>
      <c r="B91" s="41"/>
      <c r="C91" s="207" t="s">
        <v>79</v>
      </c>
      <c r="D91" s="207" t="s">
        <v>118</v>
      </c>
      <c r="E91" s="208" t="s">
        <v>119</v>
      </c>
      <c r="F91" s="209" t="s">
        <v>120</v>
      </c>
      <c r="G91" s="210" t="s">
        <v>121</v>
      </c>
      <c r="H91" s="211">
        <v>110</v>
      </c>
      <c r="I91" s="212"/>
      <c r="J91" s="213">
        <f>ROUND(I91*H91,2)</f>
        <v>0</v>
      </c>
      <c r="K91" s="209" t="s">
        <v>122</v>
      </c>
      <c r="L91" s="46"/>
      <c r="M91" s="214" t="s">
        <v>19</v>
      </c>
      <c r="N91" s="215" t="s">
        <v>44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123</v>
      </c>
      <c r="AT91" s="218" t="s">
        <v>118</v>
      </c>
      <c r="AU91" s="218" t="s">
        <v>81</v>
      </c>
      <c r="AY91" s="19" t="s">
        <v>116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123</v>
      </c>
      <c r="BK91" s="219">
        <f>ROUND(I91*H91,2)</f>
        <v>0</v>
      </c>
      <c r="BL91" s="19" t="s">
        <v>123</v>
      </c>
      <c r="BM91" s="218" t="s">
        <v>81</v>
      </c>
    </row>
    <row r="92" s="2" customFormat="1">
      <c r="A92" s="40"/>
      <c r="B92" s="41"/>
      <c r="C92" s="42"/>
      <c r="D92" s="220" t="s">
        <v>124</v>
      </c>
      <c r="E92" s="42"/>
      <c r="F92" s="221" t="s">
        <v>125</v>
      </c>
      <c r="G92" s="42"/>
      <c r="H92" s="42"/>
      <c r="I92" s="222"/>
      <c r="J92" s="42"/>
      <c r="K92" s="42"/>
      <c r="L92" s="46"/>
      <c r="M92" s="223"/>
      <c r="N92" s="224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124</v>
      </c>
      <c r="AU92" s="19" t="s">
        <v>81</v>
      </c>
    </row>
    <row r="93" s="2" customFormat="1">
      <c r="A93" s="40"/>
      <c r="B93" s="41"/>
      <c r="C93" s="42"/>
      <c r="D93" s="225" t="s">
        <v>126</v>
      </c>
      <c r="E93" s="42"/>
      <c r="F93" s="226" t="s">
        <v>127</v>
      </c>
      <c r="G93" s="42"/>
      <c r="H93" s="42"/>
      <c r="I93" s="222"/>
      <c r="J93" s="42"/>
      <c r="K93" s="42"/>
      <c r="L93" s="46"/>
      <c r="M93" s="223"/>
      <c r="N93" s="224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81</v>
      </c>
    </row>
    <row r="94" s="2" customFormat="1" ht="21.75" customHeight="1">
      <c r="A94" s="40"/>
      <c r="B94" s="41"/>
      <c r="C94" s="207" t="s">
        <v>81</v>
      </c>
      <c r="D94" s="207" t="s">
        <v>118</v>
      </c>
      <c r="E94" s="208" t="s">
        <v>128</v>
      </c>
      <c r="F94" s="209" t="s">
        <v>129</v>
      </c>
      <c r="G94" s="210" t="s">
        <v>121</v>
      </c>
      <c r="H94" s="211">
        <v>20</v>
      </c>
      <c r="I94" s="212"/>
      <c r="J94" s="213">
        <f>ROUND(I94*H94,2)</f>
        <v>0</v>
      </c>
      <c r="K94" s="209" t="s">
        <v>122</v>
      </c>
      <c r="L94" s="46"/>
      <c r="M94" s="214" t="s">
        <v>19</v>
      </c>
      <c r="N94" s="215" t="s">
        <v>44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123</v>
      </c>
      <c r="AT94" s="218" t="s">
        <v>118</v>
      </c>
      <c r="AU94" s="218" t="s">
        <v>81</v>
      </c>
      <c r="AY94" s="19" t="s">
        <v>116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123</v>
      </c>
      <c r="BK94" s="219">
        <f>ROUND(I94*H94,2)</f>
        <v>0</v>
      </c>
      <c r="BL94" s="19" t="s">
        <v>123</v>
      </c>
      <c r="BM94" s="218" t="s">
        <v>123</v>
      </c>
    </row>
    <row r="95" s="2" customFormat="1">
      <c r="A95" s="40"/>
      <c r="B95" s="41"/>
      <c r="C95" s="42"/>
      <c r="D95" s="220" t="s">
        <v>124</v>
      </c>
      <c r="E95" s="42"/>
      <c r="F95" s="221" t="s">
        <v>130</v>
      </c>
      <c r="G95" s="42"/>
      <c r="H95" s="42"/>
      <c r="I95" s="222"/>
      <c r="J95" s="42"/>
      <c r="K95" s="42"/>
      <c r="L95" s="46"/>
      <c r="M95" s="223"/>
      <c r="N95" s="224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124</v>
      </c>
      <c r="AU95" s="19" t="s">
        <v>81</v>
      </c>
    </row>
    <row r="96" s="2" customFormat="1">
      <c r="A96" s="40"/>
      <c r="B96" s="41"/>
      <c r="C96" s="42"/>
      <c r="D96" s="225" t="s">
        <v>126</v>
      </c>
      <c r="E96" s="42"/>
      <c r="F96" s="226" t="s">
        <v>131</v>
      </c>
      <c r="G96" s="42"/>
      <c r="H96" s="42"/>
      <c r="I96" s="222"/>
      <c r="J96" s="42"/>
      <c r="K96" s="42"/>
      <c r="L96" s="46"/>
      <c r="M96" s="223"/>
      <c r="N96" s="224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126</v>
      </c>
      <c r="AU96" s="19" t="s">
        <v>81</v>
      </c>
    </row>
    <row r="97" s="2" customFormat="1" ht="16.5" customHeight="1">
      <c r="A97" s="40"/>
      <c r="B97" s="41"/>
      <c r="C97" s="207" t="s">
        <v>132</v>
      </c>
      <c r="D97" s="207" t="s">
        <v>118</v>
      </c>
      <c r="E97" s="208" t="s">
        <v>133</v>
      </c>
      <c r="F97" s="209" t="s">
        <v>134</v>
      </c>
      <c r="G97" s="210" t="s">
        <v>121</v>
      </c>
      <c r="H97" s="211">
        <v>38</v>
      </c>
      <c r="I97" s="212"/>
      <c r="J97" s="213">
        <f>ROUND(I97*H97,2)</f>
        <v>0</v>
      </c>
      <c r="K97" s="209" t="s">
        <v>122</v>
      </c>
      <c r="L97" s="46"/>
      <c r="M97" s="214" t="s">
        <v>19</v>
      </c>
      <c r="N97" s="215" t="s">
        <v>44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0.32000000000000001</v>
      </c>
      <c r="T97" s="217">
        <f>S97*H97</f>
        <v>12.16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123</v>
      </c>
      <c r="AT97" s="218" t="s">
        <v>118</v>
      </c>
      <c r="AU97" s="218" t="s">
        <v>81</v>
      </c>
      <c r="AY97" s="19" t="s">
        <v>116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123</v>
      </c>
      <c r="BK97" s="219">
        <f>ROUND(I97*H97,2)</f>
        <v>0</v>
      </c>
      <c r="BL97" s="19" t="s">
        <v>123</v>
      </c>
      <c r="BM97" s="218" t="s">
        <v>135</v>
      </c>
    </row>
    <row r="98" s="2" customFormat="1">
      <c r="A98" s="40"/>
      <c r="B98" s="41"/>
      <c r="C98" s="42"/>
      <c r="D98" s="220" t="s">
        <v>124</v>
      </c>
      <c r="E98" s="42"/>
      <c r="F98" s="221" t="s">
        <v>136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124</v>
      </c>
      <c r="AU98" s="19" t="s">
        <v>81</v>
      </c>
    </row>
    <row r="99" s="2" customFormat="1">
      <c r="A99" s="40"/>
      <c r="B99" s="41"/>
      <c r="C99" s="42"/>
      <c r="D99" s="225" t="s">
        <v>126</v>
      </c>
      <c r="E99" s="42"/>
      <c r="F99" s="226" t="s">
        <v>137</v>
      </c>
      <c r="G99" s="42"/>
      <c r="H99" s="42"/>
      <c r="I99" s="222"/>
      <c r="J99" s="42"/>
      <c r="K99" s="42"/>
      <c r="L99" s="46"/>
      <c r="M99" s="223"/>
      <c r="N99" s="224"/>
      <c r="O99" s="87"/>
      <c r="P99" s="87"/>
      <c r="Q99" s="87"/>
      <c r="R99" s="87"/>
      <c r="S99" s="87"/>
      <c r="T99" s="88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81</v>
      </c>
    </row>
    <row r="100" s="2" customFormat="1" ht="16.5" customHeight="1">
      <c r="A100" s="40"/>
      <c r="B100" s="41"/>
      <c r="C100" s="207" t="s">
        <v>123</v>
      </c>
      <c r="D100" s="207" t="s">
        <v>118</v>
      </c>
      <c r="E100" s="208" t="s">
        <v>138</v>
      </c>
      <c r="F100" s="209" t="s">
        <v>139</v>
      </c>
      <c r="G100" s="210" t="s">
        <v>121</v>
      </c>
      <c r="H100" s="211">
        <v>38</v>
      </c>
      <c r="I100" s="212"/>
      <c r="J100" s="213">
        <f>ROUND(I100*H100,2)</f>
        <v>0</v>
      </c>
      <c r="K100" s="209" t="s">
        <v>122</v>
      </c>
      <c r="L100" s="46"/>
      <c r="M100" s="214" t="s">
        <v>19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0.17999999999999999</v>
      </c>
      <c r="T100" s="217">
        <f>S100*H100</f>
        <v>6.8399999999999999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123</v>
      </c>
      <c r="AT100" s="218" t="s">
        <v>118</v>
      </c>
      <c r="AU100" s="218" t="s">
        <v>81</v>
      </c>
      <c r="AY100" s="19" t="s">
        <v>116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123</v>
      </c>
      <c r="BK100" s="219">
        <f>ROUND(I100*H100,2)</f>
        <v>0</v>
      </c>
      <c r="BL100" s="19" t="s">
        <v>123</v>
      </c>
      <c r="BM100" s="218" t="s">
        <v>140</v>
      </c>
    </row>
    <row r="101" s="2" customFormat="1">
      <c r="A101" s="40"/>
      <c r="B101" s="41"/>
      <c r="C101" s="42"/>
      <c r="D101" s="220" t="s">
        <v>124</v>
      </c>
      <c r="E101" s="42"/>
      <c r="F101" s="221" t="s">
        <v>141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124</v>
      </c>
      <c r="AU101" s="19" t="s">
        <v>81</v>
      </c>
    </row>
    <row r="102" s="2" customFormat="1">
      <c r="A102" s="40"/>
      <c r="B102" s="41"/>
      <c r="C102" s="42"/>
      <c r="D102" s="225" t="s">
        <v>126</v>
      </c>
      <c r="E102" s="42"/>
      <c r="F102" s="226" t="s">
        <v>142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81</v>
      </c>
    </row>
    <row r="103" s="2" customFormat="1" ht="16.5" customHeight="1">
      <c r="A103" s="40"/>
      <c r="B103" s="41"/>
      <c r="C103" s="207" t="s">
        <v>143</v>
      </c>
      <c r="D103" s="207" t="s">
        <v>118</v>
      </c>
      <c r="E103" s="208" t="s">
        <v>144</v>
      </c>
      <c r="F103" s="209" t="s">
        <v>145</v>
      </c>
      <c r="G103" s="210" t="s">
        <v>121</v>
      </c>
      <c r="H103" s="211">
        <v>38</v>
      </c>
      <c r="I103" s="212"/>
      <c r="J103" s="213">
        <f>ROUND(I103*H103,2)</f>
        <v>0</v>
      </c>
      <c r="K103" s="209" t="s">
        <v>122</v>
      </c>
      <c r="L103" s="46"/>
      <c r="M103" s="214" t="s">
        <v>19</v>
      </c>
      <c r="N103" s="215" t="s">
        <v>44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0.28999999999999998</v>
      </c>
      <c r="T103" s="217">
        <f>S103*H103</f>
        <v>11.02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123</v>
      </c>
      <c r="AT103" s="218" t="s">
        <v>118</v>
      </c>
      <c r="AU103" s="218" t="s">
        <v>81</v>
      </c>
      <c r="AY103" s="19" t="s">
        <v>116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123</v>
      </c>
      <c r="BK103" s="219">
        <f>ROUND(I103*H103,2)</f>
        <v>0</v>
      </c>
      <c r="BL103" s="19" t="s">
        <v>123</v>
      </c>
      <c r="BM103" s="218" t="s">
        <v>146</v>
      </c>
    </row>
    <row r="104" s="2" customFormat="1">
      <c r="A104" s="40"/>
      <c r="B104" s="41"/>
      <c r="C104" s="42"/>
      <c r="D104" s="220" t="s">
        <v>124</v>
      </c>
      <c r="E104" s="42"/>
      <c r="F104" s="221" t="s">
        <v>147</v>
      </c>
      <c r="G104" s="42"/>
      <c r="H104" s="42"/>
      <c r="I104" s="222"/>
      <c r="J104" s="42"/>
      <c r="K104" s="42"/>
      <c r="L104" s="46"/>
      <c r="M104" s="223"/>
      <c r="N104" s="224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124</v>
      </c>
      <c r="AU104" s="19" t="s">
        <v>81</v>
      </c>
    </row>
    <row r="105" s="2" customFormat="1">
      <c r="A105" s="40"/>
      <c r="B105" s="41"/>
      <c r="C105" s="42"/>
      <c r="D105" s="225" t="s">
        <v>126</v>
      </c>
      <c r="E105" s="42"/>
      <c r="F105" s="226" t="s">
        <v>148</v>
      </c>
      <c r="G105" s="42"/>
      <c r="H105" s="42"/>
      <c r="I105" s="222"/>
      <c r="J105" s="42"/>
      <c r="K105" s="42"/>
      <c r="L105" s="46"/>
      <c r="M105" s="223"/>
      <c r="N105" s="224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81</v>
      </c>
    </row>
    <row r="106" s="2" customFormat="1" ht="16.5" customHeight="1">
      <c r="A106" s="40"/>
      <c r="B106" s="41"/>
      <c r="C106" s="207" t="s">
        <v>135</v>
      </c>
      <c r="D106" s="207" t="s">
        <v>118</v>
      </c>
      <c r="E106" s="208" t="s">
        <v>149</v>
      </c>
      <c r="F106" s="209" t="s">
        <v>150</v>
      </c>
      <c r="G106" s="210" t="s">
        <v>151</v>
      </c>
      <c r="H106" s="211">
        <v>200</v>
      </c>
      <c r="I106" s="212"/>
      <c r="J106" s="213">
        <f>ROUND(I106*H106,2)</f>
        <v>0</v>
      </c>
      <c r="K106" s="209" t="s">
        <v>122</v>
      </c>
      <c r="L106" s="46"/>
      <c r="M106" s="214" t="s">
        <v>19</v>
      </c>
      <c r="N106" s="215" t="s">
        <v>44</v>
      </c>
      <c r="O106" s="87"/>
      <c r="P106" s="216">
        <f>O106*H106</f>
        <v>0</v>
      </c>
      <c r="Q106" s="216">
        <v>4.0000000000000003E-05</v>
      </c>
      <c r="R106" s="216">
        <f>Q106*H106</f>
        <v>0.0080000000000000002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123</v>
      </c>
      <c r="AT106" s="218" t="s">
        <v>118</v>
      </c>
      <c r="AU106" s="218" t="s">
        <v>81</v>
      </c>
      <c r="AY106" s="19" t="s">
        <v>116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123</v>
      </c>
      <c r="BK106" s="219">
        <f>ROUND(I106*H106,2)</f>
        <v>0</v>
      </c>
      <c r="BL106" s="19" t="s">
        <v>123</v>
      </c>
      <c r="BM106" s="218" t="s">
        <v>8</v>
      </c>
    </row>
    <row r="107" s="2" customFormat="1">
      <c r="A107" s="40"/>
      <c r="B107" s="41"/>
      <c r="C107" s="42"/>
      <c r="D107" s="220" t="s">
        <v>124</v>
      </c>
      <c r="E107" s="42"/>
      <c r="F107" s="221" t="s">
        <v>152</v>
      </c>
      <c r="G107" s="42"/>
      <c r="H107" s="42"/>
      <c r="I107" s="222"/>
      <c r="J107" s="42"/>
      <c r="K107" s="42"/>
      <c r="L107" s="46"/>
      <c r="M107" s="223"/>
      <c r="N107" s="224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124</v>
      </c>
      <c r="AU107" s="19" t="s">
        <v>81</v>
      </c>
    </row>
    <row r="108" s="2" customFormat="1">
      <c r="A108" s="40"/>
      <c r="B108" s="41"/>
      <c r="C108" s="42"/>
      <c r="D108" s="225" t="s">
        <v>126</v>
      </c>
      <c r="E108" s="42"/>
      <c r="F108" s="226" t="s">
        <v>153</v>
      </c>
      <c r="G108" s="42"/>
      <c r="H108" s="42"/>
      <c r="I108" s="222"/>
      <c r="J108" s="42"/>
      <c r="K108" s="42"/>
      <c r="L108" s="46"/>
      <c r="M108" s="223"/>
      <c r="N108" s="224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126</v>
      </c>
      <c r="AU108" s="19" t="s">
        <v>81</v>
      </c>
    </row>
    <row r="109" s="2" customFormat="1" ht="16.5" customHeight="1">
      <c r="A109" s="40"/>
      <c r="B109" s="41"/>
      <c r="C109" s="207" t="s">
        <v>154</v>
      </c>
      <c r="D109" s="207" t="s">
        <v>118</v>
      </c>
      <c r="E109" s="208" t="s">
        <v>155</v>
      </c>
      <c r="F109" s="209" t="s">
        <v>156</v>
      </c>
      <c r="G109" s="210" t="s">
        <v>157</v>
      </c>
      <c r="H109" s="211">
        <v>35</v>
      </c>
      <c r="I109" s="212"/>
      <c r="J109" s="213">
        <f>ROUND(I109*H109,2)</f>
        <v>0</v>
      </c>
      <c r="K109" s="209" t="s">
        <v>122</v>
      </c>
      <c r="L109" s="46"/>
      <c r="M109" s="214" t="s">
        <v>19</v>
      </c>
      <c r="N109" s="215" t="s">
        <v>44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123</v>
      </c>
      <c r="AT109" s="218" t="s">
        <v>118</v>
      </c>
      <c r="AU109" s="218" t="s">
        <v>81</v>
      </c>
      <c r="AY109" s="19" t="s">
        <v>116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123</v>
      </c>
      <c r="BK109" s="219">
        <f>ROUND(I109*H109,2)</f>
        <v>0</v>
      </c>
      <c r="BL109" s="19" t="s">
        <v>123</v>
      </c>
      <c r="BM109" s="218" t="s">
        <v>158</v>
      </c>
    </row>
    <row r="110" s="2" customFormat="1">
      <c r="A110" s="40"/>
      <c r="B110" s="41"/>
      <c r="C110" s="42"/>
      <c r="D110" s="220" t="s">
        <v>124</v>
      </c>
      <c r="E110" s="42"/>
      <c r="F110" s="221" t="s">
        <v>159</v>
      </c>
      <c r="G110" s="42"/>
      <c r="H110" s="42"/>
      <c r="I110" s="222"/>
      <c r="J110" s="42"/>
      <c r="K110" s="42"/>
      <c r="L110" s="46"/>
      <c r="M110" s="223"/>
      <c r="N110" s="224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124</v>
      </c>
      <c r="AU110" s="19" t="s">
        <v>81</v>
      </c>
    </row>
    <row r="111" s="2" customFormat="1">
      <c r="A111" s="40"/>
      <c r="B111" s="41"/>
      <c r="C111" s="42"/>
      <c r="D111" s="225" t="s">
        <v>126</v>
      </c>
      <c r="E111" s="42"/>
      <c r="F111" s="226" t="s">
        <v>160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126</v>
      </c>
      <c r="AU111" s="19" t="s">
        <v>81</v>
      </c>
    </row>
    <row r="112" s="2" customFormat="1" ht="21.75" customHeight="1">
      <c r="A112" s="40"/>
      <c r="B112" s="41"/>
      <c r="C112" s="207" t="s">
        <v>140</v>
      </c>
      <c r="D112" s="207" t="s">
        <v>118</v>
      </c>
      <c r="E112" s="208" t="s">
        <v>161</v>
      </c>
      <c r="F112" s="209" t="s">
        <v>162</v>
      </c>
      <c r="G112" s="210" t="s">
        <v>163</v>
      </c>
      <c r="H112" s="211">
        <v>160.31100000000001</v>
      </c>
      <c r="I112" s="212"/>
      <c r="J112" s="213">
        <f>ROUND(I112*H112,2)</f>
        <v>0</v>
      </c>
      <c r="K112" s="209" t="s">
        <v>122</v>
      </c>
      <c r="L112" s="46"/>
      <c r="M112" s="214" t="s">
        <v>19</v>
      </c>
      <c r="N112" s="215" t="s">
        <v>44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123</v>
      </c>
      <c r="AT112" s="218" t="s">
        <v>118</v>
      </c>
      <c r="AU112" s="218" t="s">
        <v>81</v>
      </c>
      <c r="AY112" s="19" t="s">
        <v>116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123</v>
      </c>
      <c r="BK112" s="219">
        <f>ROUND(I112*H112,2)</f>
        <v>0</v>
      </c>
      <c r="BL112" s="19" t="s">
        <v>123</v>
      </c>
      <c r="BM112" s="218" t="s">
        <v>164</v>
      </c>
    </row>
    <row r="113" s="2" customFormat="1">
      <c r="A113" s="40"/>
      <c r="B113" s="41"/>
      <c r="C113" s="42"/>
      <c r="D113" s="220" t="s">
        <v>124</v>
      </c>
      <c r="E113" s="42"/>
      <c r="F113" s="221" t="s">
        <v>165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124</v>
      </c>
      <c r="AU113" s="19" t="s">
        <v>81</v>
      </c>
    </row>
    <row r="114" s="2" customFormat="1">
      <c r="A114" s="40"/>
      <c r="B114" s="41"/>
      <c r="C114" s="42"/>
      <c r="D114" s="225" t="s">
        <v>126</v>
      </c>
      <c r="E114" s="42"/>
      <c r="F114" s="226" t="s">
        <v>166</v>
      </c>
      <c r="G114" s="42"/>
      <c r="H114" s="42"/>
      <c r="I114" s="222"/>
      <c r="J114" s="42"/>
      <c r="K114" s="42"/>
      <c r="L114" s="46"/>
      <c r="M114" s="223"/>
      <c r="N114" s="224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81</v>
      </c>
    </row>
    <row r="115" s="2" customFormat="1" ht="16.5" customHeight="1">
      <c r="A115" s="40"/>
      <c r="B115" s="41"/>
      <c r="C115" s="207" t="s">
        <v>167</v>
      </c>
      <c r="D115" s="207" t="s">
        <v>118</v>
      </c>
      <c r="E115" s="208" t="s">
        <v>168</v>
      </c>
      <c r="F115" s="209" t="s">
        <v>169</v>
      </c>
      <c r="G115" s="210" t="s">
        <v>163</v>
      </c>
      <c r="H115" s="211">
        <v>42.445999999999998</v>
      </c>
      <c r="I115" s="212"/>
      <c r="J115" s="213">
        <f>ROUND(I115*H115,2)</f>
        <v>0</v>
      </c>
      <c r="K115" s="209" t="s">
        <v>122</v>
      </c>
      <c r="L115" s="46"/>
      <c r="M115" s="214" t="s">
        <v>19</v>
      </c>
      <c r="N115" s="215" t="s">
        <v>44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123</v>
      </c>
      <c r="AT115" s="218" t="s">
        <v>118</v>
      </c>
      <c r="AU115" s="218" t="s">
        <v>81</v>
      </c>
      <c r="AY115" s="19" t="s">
        <v>116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123</v>
      </c>
      <c r="BK115" s="219">
        <f>ROUND(I115*H115,2)</f>
        <v>0</v>
      </c>
      <c r="BL115" s="19" t="s">
        <v>123</v>
      </c>
      <c r="BM115" s="218" t="s">
        <v>170</v>
      </c>
    </row>
    <row r="116" s="2" customFormat="1">
      <c r="A116" s="40"/>
      <c r="B116" s="41"/>
      <c r="C116" s="42"/>
      <c r="D116" s="220" t="s">
        <v>124</v>
      </c>
      <c r="E116" s="42"/>
      <c r="F116" s="221" t="s">
        <v>171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124</v>
      </c>
      <c r="AU116" s="19" t="s">
        <v>81</v>
      </c>
    </row>
    <row r="117" s="2" customFormat="1">
      <c r="A117" s="40"/>
      <c r="B117" s="41"/>
      <c r="C117" s="42"/>
      <c r="D117" s="225" t="s">
        <v>126</v>
      </c>
      <c r="E117" s="42"/>
      <c r="F117" s="226" t="s">
        <v>172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81</v>
      </c>
    </row>
    <row r="118" s="2" customFormat="1" ht="21.75" customHeight="1">
      <c r="A118" s="40"/>
      <c r="B118" s="41"/>
      <c r="C118" s="207" t="s">
        <v>146</v>
      </c>
      <c r="D118" s="207" t="s">
        <v>118</v>
      </c>
      <c r="E118" s="208" t="s">
        <v>173</v>
      </c>
      <c r="F118" s="209" t="s">
        <v>174</v>
      </c>
      <c r="G118" s="210" t="s">
        <v>163</v>
      </c>
      <c r="H118" s="211">
        <v>12.289999999999999</v>
      </c>
      <c r="I118" s="212"/>
      <c r="J118" s="213">
        <f>ROUND(I118*H118,2)</f>
        <v>0</v>
      </c>
      <c r="K118" s="209" t="s">
        <v>122</v>
      </c>
      <c r="L118" s="46"/>
      <c r="M118" s="214" t="s">
        <v>19</v>
      </c>
      <c r="N118" s="215" t="s">
        <v>44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123</v>
      </c>
      <c r="AT118" s="218" t="s">
        <v>118</v>
      </c>
      <c r="AU118" s="218" t="s">
        <v>81</v>
      </c>
      <c r="AY118" s="19" t="s">
        <v>116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123</v>
      </c>
      <c r="BK118" s="219">
        <f>ROUND(I118*H118,2)</f>
        <v>0</v>
      </c>
      <c r="BL118" s="19" t="s">
        <v>123</v>
      </c>
      <c r="BM118" s="218" t="s">
        <v>175</v>
      </c>
    </row>
    <row r="119" s="2" customFormat="1">
      <c r="A119" s="40"/>
      <c r="B119" s="41"/>
      <c r="C119" s="42"/>
      <c r="D119" s="220" t="s">
        <v>124</v>
      </c>
      <c r="E119" s="42"/>
      <c r="F119" s="221" t="s">
        <v>176</v>
      </c>
      <c r="G119" s="42"/>
      <c r="H119" s="42"/>
      <c r="I119" s="222"/>
      <c r="J119" s="42"/>
      <c r="K119" s="42"/>
      <c r="L119" s="46"/>
      <c r="M119" s="223"/>
      <c r="N119" s="224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124</v>
      </c>
      <c r="AU119" s="19" t="s">
        <v>81</v>
      </c>
    </row>
    <row r="120" s="2" customFormat="1">
      <c r="A120" s="40"/>
      <c r="B120" s="41"/>
      <c r="C120" s="42"/>
      <c r="D120" s="225" t="s">
        <v>126</v>
      </c>
      <c r="E120" s="42"/>
      <c r="F120" s="226" t="s">
        <v>177</v>
      </c>
      <c r="G120" s="42"/>
      <c r="H120" s="42"/>
      <c r="I120" s="222"/>
      <c r="J120" s="42"/>
      <c r="K120" s="42"/>
      <c r="L120" s="46"/>
      <c r="M120" s="223"/>
      <c r="N120" s="224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81</v>
      </c>
    </row>
    <row r="121" s="2" customFormat="1" ht="16.5" customHeight="1">
      <c r="A121" s="40"/>
      <c r="B121" s="41"/>
      <c r="C121" s="207" t="s">
        <v>178</v>
      </c>
      <c r="D121" s="207" t="s">
        <v>118</v>
      </c>
      <c r="E121" s="208" t="s">
        <v>179</v>
      </c>
      <c r="F121" s="209" t="s">
        <v>180</v>
      </c>
      <c r="G121" s="210" t="s">
        <v>121</v>
      </c>
      <c r="H121" s="211">
        <v>20</v>
      </c>
      <c r="I121" s="212"/>
      <c r="J121" s="213">
        <f>ROUND(I121*H121,2)</f>
        <v>0</v>
      </c>
      <c r="K121" s="209" t="s">
        <v>122</v>
      </c>
      <c r="L121" s="46"/>
      <c r="M121" s="214" t="s">
        <v>19</v>
      </c>
      <c r="N121" s="215" t="s">
        <v>44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123</v>
      </c>
      <c r="AT121" s="218" t="s">
        <v>118</v>
      </c>
      <c r="AU121" s="218" t="s">
        <v>81</v>
      </c>
      <c r="AY121" s="19" t="s">
        <v>116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123</v>
      </c>
      <c r="BK121" s="219">
        <f>ROUND(I121*H121,2)</f>
        <v>0</v>
      </c>
      <c r="BL121" s="19" t="s">
        <v>123</v>
      </c>
      <c r="BM121" s="218" t="s">
        <v>181</v>
      </c>
    </row>
    <row r="122" s="2" customFormat="1">
      <c r="A122" s="40"/>
      <c r="B122" s="41"/>
      <c r="C122" s="42"/>
      <c r="D122" s="220" t="s">
        <v>124</v>
      </c>
      <c r="E122" s="42"/>
      <c r="F122" s="221" t="s">
        <v>182</v>
      </c>
      <c r="G122" s="42"/>
      <c r="H122" s="42"/>
      <c r="I122" s="222"/>
      <c r="J122" s="42"/>
      <c r="K122" s="42"/>
      <c r="L122" s="46"/>
      <c r="M122" s="223"/>
      <c r="N122" s="224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124</v>
      </c>
      <c r="AU122" s="19" t="s">
        <v>81</v>
      </c>
    </row>
    <row r="123" s="2" customFormat="1">
      <c r="A123" s="40"/>
      <c r="B123" s="41"/>
      <c r="C123" s="42"/>
      <c r="D123" s="225" t="s">
        <v>126</v>
      </c>
      <c r="E123" s="42"/>
      <c r="F123" s="226" t="s">
        <v>183</v>
      </c>
      <c r="G123" s="42"/>
      <c r="H123" s="42"/>
      <c r="I123" s="222"/>
      <c r="J123" s="42"/>
      <c r="K123" s="42"/>
      <c r="L123" s="46"/>
      <c r="M123" s="223"/>
      <c r="N123" s="224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81</v>
      </c>
    </row>
    <row r="124" s="2" customFormat="1" ht="21.75" customHeight="1">
      <c r="A124" s="40"/>
      <c r="B124" s="41"/>
      <c r="C124" s="207" t="s">
        <v>8</v>
      </c>
      <c r="D124" s="207" t="s">
        <v>118</v>
      </c>
      <c r="E124" s="208" t="s">
        <v>184</v>
      </c>
      <c r="F124" s="209" t="s">
        <v>185</v>
      </c>
      <c r="G124" s="210" t="s">
        <v>163</v>
      </c>
      <c r="H124" s="211">
        <v>125.69</v>
      </c>
      <c r="I124" s="212"/>
      <c r="J124" s="213">
        <f>ROUND(I124*H124,2)</f>
        <v>0</v>
      </c>
      <c r="K124" s="209" t="s">
        <v>122</v>
      </c>
      <c r="L124" s="46"/>
      <c r="M124" s="214" t="s">
        <v>19</v>
      </c>
      <c r="N124" s="215" t="s">
        <v>44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123</v>
      </c>
      <c r="AT124" s="218" t="s">
        <v>118</v>
      </c>
      <c r="AU124" s="218" t="s">
        <v>81</v>
      </c>
      <c r="AY124" s="19" t="s">
        <v>116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123</v>
      </c>
      <c r="BK124" s="219">
        <f>ROUND(I124*H124,2)</f>
        <v>0</v>
      </c>
      <c r="BL124" s="19" t="s">
        <v>123</v>
      </c>
      <c r="BM124" s="218" t="s">
        <v>186</v>
      </c>
    </row>
    <row r="125" s="2" customFormat="1">
      <c r="A125" s="40"/>
      <c r="B125" s="41"/>
      <c r="C125" s="42"/>
      <c r="D125" s="220" t="s">
        <v>124</v>
      </c>
      <c r="E125" s="42"/>
      <c r="F125" s="221" t="s">
        <v>187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81</v>
      </c>
    </row>
    <row r="126" s="2" customFormat="1">
      <c r="A126" s="40"/>
      <c r="B126" s="41"/>
      <c r="C126" s="42"/>
      <c r="D126" s="225" t="s">
        <v>126</v>
      </c>
      <c r="E126" s="42"/>
      <c r="F126" s="226" t="s">
        <v>188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81</v>
      </c>
    </row>
    <row r="127" s="13" customFormat="1">
      <c r="A127" s="13"/>
      <c r="B127" s="227"/>
      <c r="C127" s="228"/>
      <c r="D127" s="220" t="s">
        <v>189</v>
      </c>
      <c r="E127" s="229" t="s">
        <v>19</v>
      </c>
      <c r="F127" s="230" t="s">
        <v>190</v>
      </c>
      <c r="G127" s="228"/>
      <c r="H127" s="229" t="s">
        <v>19</v>
      </c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189</v>
      </c>
      <c r="AU127" s="236" t="s">
        <v>81</v>
      </c>
      <c r="AV127" s="13" t="s">
        <v>79</v>
      </c>
      <c r="AW127" s="13" t="s">
        <v>33</v>
      </c>
      <c r="AX127" s="13" t="s">
        <v>71</v>
      </c>
      <c r="AY127" s="236" t="s">
        <v>116</v>
      </c>
    </row>
    <row r="128" s="14" customFormat="1">
      <c r="A128" s="14"/>
      <c r="B128" s="237"/>
      <c r="C128" s="238"/>
      <c r="D128" s="220" t="s">
        <v>189</v>
      </c>
      <c r="E128" s="239" t="s">
        <v>19</v>
      </c>
      <c r="F128" s="240" t="s">
        <v>191</v>
      </c>
      <c r="G128" s="238"/>
      <c r="H128" s="241">
        <v>125.69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189</v>
      </c>
      <c r="AU128" s="247" t="s">
        <v>81</v>
      </c>
      <c r="AV128" s="14" t="s">
        <v>81</v>
      </c>
      <c r="AW128" s="14" t="s">
        <v>33</v>
      </c>
      <c r="AX128" s="14" t="s">
        <v>79</v>
      </c>
      <c r="AY128" s="247" t="s">
        <v>116</v>
      </c>
    </row>
    <row r="129" s="2" customFormat="1" ht="24.15" customHeight="1">
      <c r="A129" s="40"/>
      <c r="B129" s="41"/>
      <c r="C129" s="207" t="s">
        <v>192</v>
      </c>
      <c r="D129" s="207" t="s">
        <v>118</v>
      </c>
      <c r="E129" s="208" t="s">
        <v>193</v>
      </c>
      <c r="F129" s="209" t="s">
        <v>194</v>
      </c>
      <c r="G129" s="210" t="s">
        <v>163</v>
      </c>
      <c r="H129" s="211">
        <v>377.06999999999999</v>
      </c>
      <c r="I129" s="212"/>
      <c r="J129" s="213">
        <f>ROUND(I129*H129,2)</f>
        <v>0</v>
      </c>
      <c r="K129" s="209" t="s">
        <v>122</v>
      </c>
      <c r="L129" s="46"/>
      <c r="M129" s="214" t="s">
        <v>19</v>
      </c>
      <c r="N129" s="215" t="s">
        <v>44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123</v>
      </c>
      <c r="AT129" s="218" t="s">
        <v>118</v>
      </c>
      <c r="AU129" s="218" t="s">
        <v>81</v>
      </c>
      <c r="AY129" s="19" t="s">
        <v>116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123</v>
      </c>
      <c r="BK129" s="219">
        <f>ROUND(I129*H129,2)</f>
        <v>0</v>
      </c>
      <c r="BL129" s="19" t="s">
        <v>123</v>
      </c>
      <c r="BM129" s="218" t="s">
        <v>195</v>
      </c>
    </row>
    <row r="130" s="2" customFormat="1">
      <c r="A130" s="40"/>
      <c r="B130" s="41"/>
      <c r="C130" s="42"/>
      <c r="D130" s="220" t="s">
        <v>124</v>
      </c>
      <c r="E130" s="42"/>
      <c r="F130" s="221" t="s">
        <v>196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124</v>
      </c>
      <c r="AU130" s="19" t="s">
        <v>81</v>
      </c>
    </row>
    <row r="131" s="2" customFormat="1">
      <c r="A131" s="40"/>
      <c r="B131" s="41"/>
      <c r="C131" s="42"/>
      <c r="D131" s="225" t="s">
        <v>126</v>
      </c>
      <c r="E131" s="42"/>
      <c r="F131" s="226" t="s">
        <v>197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126</v>
      </c>
      <c r="AU131" s="19" t="s">
        <v>81</v>
      </c>
    </row>
    <row r="132" s="14" customFormat="1">
      <c r="A132" s="14"/>
      <c r="B132" s="237"/>
      <c r="C132" s="238"/>
      <c r="D132" s="220" t="s">
        <v>189</v>
      </c>
      <c r="E132" s="239" t="s">
        <v>19</v>
      </c>
      <c r="F132" s="240" t="s">
        <v>198</v>
      </c>
      <c r="G132" s="238"/>
      <c r="H132" s="241">
        <v>377.06999999999999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189</v>
      </c>
      <c r="AU132" s="247" t="s">
        <v>81</v>
      </c>
      <c r="AV132" s="14" t="s">
        <v>81</v>
      </c>
      <c r="AW132" s="14" t="s">
        <v>33</v>
      </c>
      <c r="AX132" s="14" t="s">
        <v>79</v>
      </c>
      <c r="AY132" s="247" t="s">
        <v>116</v>
      </c>
    </row>
    <row r="133" s="2" customFormat="1" ht="16.5" customHeight="1">
      <c r="A133" s="40"/>
      <c r="B133" s="41"/>
      <c r="C133" s="207" t="s">
        <v>158</v>
      </c>
      <c r="D133" s="207" t="s">
        <v>118</v>
      </c>
      <c r="E133" s="208" t="s">
        <v>199</v>
      </c>
      <c r="F133" s="209" t="s">
        <v>200</v>
      </c>
      <c r="G133" s="210" t="s">
        <v>163</v>
      </c>
      <c r="H133" s="211">
        <v>58.311</v>
      </c>
      <c r="I133" s="212"/>
      <c r="J133" s="213">
        <f>ROUND(I133*H133,2)</f>
        <v>0</v>
      </c>
      <c r="K133" s="209" t="s">
        <v>122</v>
      </c>
      <c r="L133" s="46"/>
      <c r="M133" s="214" t="s">
        <v>19</v>
      </c>
      <c r="N133" s="215" t="s">
        <v>44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123</v>
      </c>
      <c r="AT133" s="218" t="s">
        <v>118</v>
      </c>
      <c r="AU133" s="218" t="s">
        <v>81</v>
      </c>
      <c r="AY133" s="19" t="s">
        <v>116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123</v>
      </c>
      <c r="BK133" s="219">
        <f>ROUND(I133*H133,2)</f>
        <v>0</v>
      </c>
      <c r="BL133" s="19" t="s">
        <v>123</v>
      </c>
      <c r="BM133" s="218" t="s">
        <v>201</v>
      </c>
    </row>
    <row r="134" s="2" customFormat="1">
      <c r="A134" s="40"/>
      <c r="B134" s="41"/>
      <c r="C134" s="42"/>
      <c r="D134" s="220" t="s">
        <v>124</v>
      </c>
      <c r="E134" s="42"/>
      <c r="F134" s="221" t="s">
        <v>202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124</v>
      </c>
      <c r="AU134" s="19" t="s">
        <v>81</v>
      </c>
    </row>
    <row r="135" s="2" customFormat="1">
      <c r="A135" s="40"/>
      <c r="B135" s="41"/>
      <c r="C135" s="42"/>
      <c r="D135" s="225" t="s">
        <v>126</v>
      </c>
      <c r="E135" s="42"/>
      <c r="F135" s="226" t="s">
        <v>203</v>
      </c>
      <c r="G135" s="42"/>
      <c r="H135" s="42"/>
      <c r="I135" s="222"/>
      <c r="J135" s="42"/>
      <c r="K135" s="42"/>
      <c r="L135" s="46"/>
      <c r="M135" s="223"/>
      <c r="N135" s="224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81</v>
      </c>
    </row>
    <row r="136" s="2" customFormat="1" ht="16.5" customHeight="1">
      <c r="A136" s="40"/>
      <c r="B136" s="41"/>
      <c r="C136" s="207" t="s">
        <v>204</v>
      </c>
      <c r="D136" s="207" t="s">
        <v>118</v>
      </c>
      <c r="E136" s="208" t="s">
        <v>205</v>
      </c>
      <c r="F136" s="209" t="s">
        <v>206</v>
      </c>
      <c r="G136" s="210" t="s">
        <v>121</v>
      </c>
      <c r="H136" s="211">
        <v>119.59999999999999</v>
      </c>
      <c r="I136" s="212"/>
      <c r="J136" s="213">
        <f>ROUND(I136*H136,2)</f>
        <v>0</v>
      </c>
      <c r="K136" s="209" t="s">
        <v>122</v>
      </c>
      <c r="L136" s="46"/>
      <c r="M136" s="214" t="s">
        <v>19</v>
      </c>
      <c r="N136" s="215" t="s">
        <v>44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123</v>
      </c>
      <c r="AT136" s="218" t="s">
        <v>118</v>
      </c>
      <c r="AU136" s="218" t="s">
        <v>81</v>
      </c>
      <c r="AY136" s="19" t="s">
        <v>116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123</v>
      </c>
      <c r="BK136" s="219">
        <f>ROUND(I136*H136,2)</f>
        <v>0</v>
      </c>
      <c r="BL136" s="19" t="s">
        <v>123</v>
      </c>
      <c r="BM136" s="218" t="s">
        <v>207</v>
      </c>
    </row>
    <row r="137" s="2" customFormat="1">
      <c r="A137" s="40"/>
      <c r="B137" s="41"/>
      <c r="C137" s="42"/>
      <c r="D137" s="220" t="s">
        <v>124</v>
      </c>
      <c r="E137" s="42"/>
      <c r="F137" s="221" t="s">
        <v>208</v>
      </c>
      <c r="G137" s="42"/>
      <c r="H137" s="42"/>
      <c r="I137" s="222"/>
      <c r="J137" s="42"/>
      <c r="K137" s="42"/>
      <c r="L137" s="46"/>
      <c r="M137" s="223"/>
      <c r="N137" s="224"/>
      <c r="O137" s="87"/>
      <c r="P137" s="87"/>
      <c r="Q137" s="87"/>
      <c r="R137" s="87"/>
      <c r="S137" s="87"/>
      <c r="T137" s="88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124</v>
      </c>
      <c r="AU137" s="19" t="s">
        <v>81</v>
      </c>
    </row>
    <row r="138" s="2" customFormat="1">
      <c r="A138" s="40"/>
      <c r="B138" s="41"/>
      <c r="C138" s="42"/>
      <c r="D138" s="225" t="s">
        <v>126</v>
      </c>
      <c r="E138" s="42"/>
      <c r="F138" s="226" t="s">
        <v>209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126</v>
      </c>
      <c r="AU138" s="19" t="s">
        <v>81</v>
      </c>
    </row>
    <row r="139" s="14" customFormat="1">
      <c r="A139" s="14"/>
      <c r="B139" s="237"/>
      <c r="C139" s="238"/>
      <c r="D139" s="220" t="s">
        <v>189</v>
      </c>
      <c r="E139" s="239" t="s">
        <v>19</v>
      </c>
      <c r="F139" s="240" t="s">
        <v>210</v>
      </c>
      <c r="G139" s="238"/>
      <c r="H139" s="241">
        <v>189.59999999999999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189</v>
      </c>
      <c r="AU139" s="247" t="s">
        <v>81</v>
      </c>
      <c r="AV139" s="14" t="s">
        <v>81</v>
      </c>
      <c r="AW139" s="14" t="s">
        <v>33</v>
      </c>
      <c r="AX139" s="14" t="s">
        <v>71</v>
      </c>
      <c r="AY139" s="247" t="s">
        <v>116</v>
      </c>
    </row>
    <row r="140" s="13" customFormat="1">
      <c r="A140" s="13"/>
      <c r="B140" s="227"/>
      <c r="C140" s="228"/>
      <c r="D140" s="220" t="s">
        <v>189</v>
      </c>
      <c r="E140" s="229" t="s">
        <v>19</v>
      </c>
      <c r="F140" s="230" t="s">
        <v>211</v>
      </c>
      <c r="G140" s="228"/>
      <c r="H140" s="229" t="s">
        <v>19</v>
      </c>
      <c r="I140" s="231"/>
      <c r="J140" s="228"/>
      <c r="K140" s="228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189</v>
      </c>
      <c r="AU140" s="236" t="s">
        <v>81</v>
      </c>
      <c r="AV140" s="13" t="s">
        <v>79</v>
      </c>
      <c r="AW140" s="13" t="s">
        <v>33</v>
      </c>
      <c r="AX140" s="13" t="s">
        <v>71</v>
      </c>
      <c r="AY140" s="236" t="s">
        <v>116</v>
      </c>
    </row>
    <row r="141" s="14" customFormat="1">
      <c r="A141" s="14"/>
      <c r="B141" s="237"/>
      <c r="C141" s="238"/>
      <c r="D141" s="220" t="s">
        <v>189</v>
      </c>
      <c r="E141" s="239" t="s">
        <v>19</v>
      </c>
      <c r="F141" s="240" t="s">
        <v>212</v>
      </c>
      <c r="G141" s="238"/>
      <c r="H141" s="241">
        <v>-70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189</v>
      </c>
      <c r="AU141" s="247" t="s">
        <v>81</v>
      </c>
      <c r="AV141" s="14" t="s">
        <v>81</v>
      </c>
      <c r="AW141" s="14" t="s">
        <v>33</v>
      </c>
      <c r="AX141" s="14" t="s">
        <v>71</v>
      </c>
      <c r="AY141" s="247" t="s">
        <v>116</v>
      </c>
    </row>
    <row r="142" s="15" customFormat="1">
      <c r="A142" s="15"/>
      <c r="B142" s="248"/>
      <c r="C142" s="249"/>
      <c r="D142" s="220" t="s">
        <v>189</v>
      </c>
      <c r="E142" s="250" t="s">
        <v>19</v>
      </c>
      <c r="F142" s="251" t="s">
        <v>213</v>
      </c>
      <c r="G142" s="249"/>
      <c r="H142" s="252">
        <v>119.59999999999999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189</v>
      </c>
      <c r="AU142" s="258" t="s">
        <v>81</v>
      </c>
      <c r="AV142" s="15" t="s">
        <v>123</v>
      </c>
      <c r="AW142" s="15" t="s">
        <v>33</v>
      </c>
      <c r="AX142" s="15" t="s">
        <v>79</v>
      </c>
      <c r="AY142" s="258" t="s">
        <v>116</v>
      </c>
    </row>
    <row r="143" s="2" customFormat="1" ht="16.5" customHeight="1">
      <c r="A143" s="40"/>
      <c r="B143" s="41"/>
      <c r="C143" s="207" t="s">
        <v>164</v>
      </c>
      <c r="D143" s="207" t="s">
        <v>118</v>
      </c>
      <c r="E143" s="208" t="s">
        <v>214</v>
      </c>
      <c r="F143" s="209" t="s">
        <v>215</v>
      </c>
      <c r="G143" s="210" t="s">
        <v>121</v>
      </c>
      <c r="H143" s="211">
        <v>70</v>
      </c>
      <c r="I143" s="212"/>
      <c r="J143" s="213">
        <f>ROUND(I143*H143,2)</f>
        <v>0</v>
      </c>
      <c r="K143" s="209" t="s">
        <v>122</v>
      </c>
      <c r="L143" s="46"/>
      <c r="M143" s="214" t="s">
        <v>19</v>
      </c>
      <c r="N143" s="215" t="s">
        <v>44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123</v>
      </c>
      <c r="AT143" s="218" t="s">
        <v>118</v>
      </c>
      <c r="AU143" s="218" t="s">
        <v>81</v>
      </c>
      <c r="AY143" s="19" t="s">
        <v>116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123</v>
      </c>
      <c r="BK143" s="219">
        <f>ROUND(I143*H143,2)</f>
        <v>0</v>
      </c>
      <c r="BL143" s="19" t="s">
        <v>123</v>
      </c>
      <c r="BM143" s="218" t="s">
        <v>216</v>
      </c>
    </row>
    <row r="144" s="2" customFormat="1">
      <c r="A144" s="40"/>
      <c r="B144" s="41"/>
      <c r="C144" s="42"/>
      <c r="D144" s="220" t="s">
        <v>124</v>
      </c>
      <c r="E144" s="42"/>
      <c r="F144" s="221" t="s">
        <v>217</v>
      </c>
      <c r="G144" s="42"/>
      <c r="H144" s="42"/>
      <c r="I144" s="222"/>
      <c r="J144" s="42"/>
      <c r="K144" s="42"/>
      <c r="L144" s="46"/>
      <c r="M144" s="223"/>
      <c r="N144" s="224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124</v>
      </c>
      <c r="AU144" s="19" t="s">
        <v>81</v>
      </c>
    </row>
    <row r="145" s="2" customFormat="1">
      <c r="A145" s="40"/>
      <c r="B145" s="41"/>
      <c r="C145" s="42"/>
      <c r="D145" s="225" t="s">
        <v>126</v>
      </c>
      <c r="E145" s="42"/>
      <c r="F145" s="226" t="s">
        <v>218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81</v>
      </c>
    </row>
    <row r="146" s="13" customFormat="1">
      <c r="A146" s="13"/>
      <c r="B146" s="227"/>
      <c r="C146" s="228"/>
      <c r="D146" s="220" t="s">
        <v>189</v>
      </c>
      <c r="E146" s="229" t="s">
        <v>19</v>
      </c>
      <c r="F146" s="230" t="s">
        <v>219</v>
      </c>
      <c r="G146" s="228"/>
      <c r="H146" s="229" t="s">
        <v>19</v>
      </c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189</v>
      </c>
      <c r="AU146" s="236" t="s">
        <v>81</v>
      </c>
      <c r="AV146" s="13" t="s">
        <v>79</v>
      </c>
      <c r="AW146" s="13" t="s">
        <v>33</v>
      </c>
      <c r="AX146" s="13" t="s">
        <v>71</v>
      </c>
      <c r="AY146" s="236" t="s">
        <v>116</v>
      </c>
    </row>
    <row r="147" s="14" customFormat="1">
      <c r="A147" s="14"/>
      <c r="B147" s="237"/>
      <c r="C147" s="238"/>
      <c r="D147" s="220" t="s">
        <v>189</v>
      </c>
      <c r="E147" s="239" t="s">
        <v>19</v>
      </c>
      <c r="F147" s="240" t="s">
        <v>220</v>
      </c>
      <c r="G147" s="238"/>
      <c r="H147" s="241">
        <v>70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189</v>
      </c>
      <c r="AU147" s="247" t="s">
        <v>81</v>
      </c>
      <c r="AV147" s="14" t="s">
        <v>81</v>
      </c>
      <c r="AW147" s="14" t="s">
        <v>33</v>
      </c>
      <c r="AX147" s="14" t="s">
        <v>79</v>
      </c>
      <c r="AY147" s="247" t="s">
        <v>116</v>
      </c>
    </row>
    <row r="148" s="12" customFormat="1" ht="22.8" customHeight="1">
      <c r="A148" s="12"/>
      <c r="B148" s="191"/>
      <c r="C148" s="192"/>
      <c r="D148" s="193" t="s">
        <v>70</v>
      </c>
      <c r="E148" s="205" t="s">
        <v>81</v>
      </c>
      <c r="F148" s="205" t="s">
        <v>221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SUM(P149:P171)</f>
        <v>0</v>
      </c>
      <c r="Q148" s="199"/>
      <c r="R148" s="200">
        <f>SUM(R149:R171)</f>
        <v>83.673761290000002</v>
      </c>
      <c r="S148" s="199"/>
      <c r="T148" s="201">
        <f>SUM(T149:T171)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79</v>
      </c>
      <c r="AT148" s="203" t="s">
        <v>70</v>
      </c>
      <c r="AU148" s="203" t="s">
        <v>79</v>
      </c>
      <c r="AY148" s="202" t="s">
        <v>116</v>
      </c>
      <c r="BK148" s="204">
        <f>SUM(BK149:BK171)</f>
        <v>0</v>
      </c>
    </row>
    <row r="149" s="2" customFormat="1" ht="24.15" customHeight="1">
      <c r="A149" s="40"/>
      <c r="B149" s="41"/>
      <c r="C149" s="207" t="s">
        <v>222</v>
      </c>
      <c r="D149" s="207" t="s">
        <v>118</v>
      </c>
      <c r="E149" s="208" t="s">
        <v>223</v>
      </c>
      <c r="F149" s="209" t="s">
        <v>224</v>
      </c>
      <c r="G149" s="210" t="s">
        <v>225</v>
      </c>
      <c r="H149" s="211">
        <v>10</v>
      </c>
      <c r="I149" s="212"/>
      <c r="J149" s="213">
        <f>ROUND(I149*H149,2)</f>
        <v>0</v>
      </c>
      <c r="K149" s="209" t="s">
        <v>122</v>
      </c>
      <c r="L149" s="46"/>
      <c r="M149" s="214" t="s">
        <v>19</v>
      </c>
      <c r="N149" s="215" t="s">
        <v>44</v>
      </c>
      <c r="O149" s="87"/>
      <c r="P149" s="216">
        <f>O149*H149</f>
        <v>0</v>
      </c>
      <c r="Q149" s="216">
        <v>0.2044</v>
      </c>
      <c r="R149" s="216">
        <f>Q149*H149</f>
        <v>2.044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123</v>
      </c>
      <c r="AT149" s="218" t="s">
        <v>118</v>
      </c>
      <c r="AU149" s="218" t="s">
        <v>81</v>
      </c>
      <c r="AY149" s="19" t="s">
        <v>116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123</v>
      </c>
      <c r="BK149" s="219">
        <f>ROUND(I149*H149,2)</f>
        <v>0</v>
      </c>
      <c r="BL149" s="19" t="s">
        <v>123</v>
      </c>
      <c r="BM149" s="218" t="s">
        <v>226</v>
      </c>
    </row>
    <row r="150" s="2" customFormat="1">
      <c r="A150" s="40"/>
      <c r="B150" s="41"/>
      <c r="C150" s="42"/>
      <c r="D150" s="220" t="s">
        <v>124</v>
      </c>
      <c r="E150" s="42"/>
      <c r="F150" s="221" t="s">
        <v>227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124</v>
      </c>
      <c r="AU150" s="19" t="s">
        <v>81</v>
      </c>
    </row>
    <row r="151" s="2" customFormat="1">
      <c r="A151" s="40"/>
      <c r="B151" s="41"/>
      <c r="C151" s="42"/>
      <c r="D151" s="225" t="s">
        <v>126</v>
      </c>
      <c r="E151" s="42"/>
      <c r="F151" s="226" t="s">
        <v>228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81</v>
      </c>
    </row>
    <row r="152" s="2" customFormat="1" ht="16.5" customHeight="1">
      <c r="A152" s="40"/>
      <c r="B152" s="41"/>
      <c r="C152" s="207" t="s">
        <v>170</v>
      </c>
      <c r="D152" s="207" t="s">
        <v>118</v>
      </c>
      <c r="E152" s="208" t="s">
        <v>229</v>
      </c>
      <c r="F152" s="209" t="s">
        <v>230</v>
      </c>
      <c r="G152" s="210" t="s">
        <v>121</v>
      </c>
      <c r="H152" s="211">
        <v>16.5</v>
      </c>
      <c r="I152" s="212"/>
      <c r="J152" s="213">
        <f>ROUND(I152*H152,2)</f>
        <v>0</v>
      </c>
      <c r="K152" s="209" t="s">
        <v>122</v>
      </c>
      <c r="L152" s="46"/>
      <c r="M152" s="214" t="s">
        <v>19</v>
      </c>
      <c r="N152" s="215" t="s">
        <v>44</v>
      </c>
      <c r="O152" s="87"/>
      <c r="P152" s="216">
        <f>O152*H152</f>
        <v>0</v>
      </c>
      <c r="Q152" s="216">
        <v>0.0026900000000000001</v>
      </c>
      <c r="R152" s="216">
        <f>Q152*H152</f>
        <v>0.044385000000000001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123</v>
      </c>
      <c r="AT152" s="218" t="s">
        <v>118</v>
      </c>
      <c r="AU152" s="218" t="s">
        <v>81</v>
      </c>
      <c r="AY152" s="19" t="s">
        <v>116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123</v>
      </c>
      <c r="BK152" s="219">
        <f>ROUND(I152*H152,2)</f>
        <v>0</v>
      </c>
      <c r="BL152" s="19" t="s">
        <v>123</v>
      </c>
      <c r="BM152" s="218" t="s">
        <v>231</v>
      </c>
    </row>
    <row r="153" s="2" customFormat="1">
      <c r="A153" s="40"/>
      <c r="B153" s="41"/>
      <c r="C153" s="42"/>
      <c r="D153" s="220" t="s">
        <v>124</v>
      </c>
      <c r="E153" s="42"/>
      <c r="F153" s="221" t="s">
        <v>232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124</v>
      </c>
      <c r="AU153" s="19" t="s">
        <v>81</v>
      </c>
    </row>
    <row r="154" s="2" customFormat="1">
      <c r="A154" s="40"/>
      <c r="B154" s="41"/>
      <c r="C154" s="42"/>
      <c r="D154" s="225" t="s">
        <v>126</v>
      </c>
      <c r="E154" s="42"/>
      <c r="F154" s="226" t="s">
        <v>233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81</v>
      </c>
    </row>
    <row r="155" s="2" customFormat="1" ht="16.5" customHeight="1">
      <c r="A155" s="40"/>
      <c r="B155" s="41"/>
      <c r="C155" s="207" t="s">
        <v>234</v>
      </c>
      <c r="D155" s="207" t="s">
        <v>118</v>
      </c>
      <c r="E155" s="208" t="s">
        <v>235</v>
      </c>
      <c r="F155" s="209" t="s">
        <v>236</v>
      </c>
      <c r="G155" s="210" t="s">
        <v>121</v>
      </c>
      <c r="H155" s="211">
        <v>16.5</v>
      </c>
      <c r="I155" s="212"/>
      <c r="J155" s="213">
        <f>ROUND(I155*H155,2)</f>
        <v>0</v>
      </c>
      <c r="K155" s="209" t="s">
        <v>122</v>
      </c>
      <c r="L155" s="46"/>
      <c r="M155" s="214" t="s">
        <v>19</v>
      </c>
      <c r="N155" s="215" t="s">
        <v>44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123</v>
      </c>
      <c r="AT155" s="218" t="s">
        <v>118</v>
      </c>
      <c r="AU155" s="218" t="s">
        <v>81</v>
      </c>
      <c r="AY155" s="19" t="s">
        <v>116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123</v>
      </c>
      <c r="BK155" s="219">
        <f>ROUND(I155*H155,2)</f>
        <v>0</v>
      </c>
      <c r="BL155" s="19" t="s">
        <v>123</v>
      </c>
      <c r="BM155" s="218" t="s">
        <v>237</v>
      </c>
    </row>
    <row r="156" s="2" customFormat="1">
      <c r="A156" s="40"/>
      <c r="B156" s="41"/>
      <c r="C156" s="42"/>
      <c r="D156" s="220" t="s">
        <v>124</v>
      </c>
      <c r="E156" s="42"/>
      <c r="F156" s="221" t="s">
        <v>238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124</v>
      </c>
      <c r="AU156" s="19" t="s">
        <v>81</v>
      </c>
    </row>
    <row r="157" s="2" customFormat="1">
      <c r="A157" s="40"/>
      <c r="B157" s="41"/>
      <c r="C157" s="42"/>
      <c r="D157" s="225" t="s">
        <v>126</v>
      </c>
      <c r="E157" s="42"/>
      <c r="F157" s="226" t="s">
        <v>239</v>
      </c>
      <c r="G157" s="42"/>
      <c r="H157" s="42"/>
      <c r="I157" s="222"/>
      <c r="J157" s="42"/>
      <c r="K157" s="42"/>
      <c r="L157" s="46"/>
      <c r="M157" s="223"/>
      <c r="N157" s="224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126</v>
      </c>
      <c r="AU157" s="19" t="s">
        <v>81</v>
      </c>
    </row>
    <row r="158" s="2" customFormat="1" ht="16.5" customHeight="1">
      <c r="A158" s="40"/>
      <c r="B158" s="41"/>
      <c r="C158" s="207" t="s">
        <v>175</v>
      </c>
      <c r="D158" s="207" t="s">
        <v>118</v>
      </c>
      <c r="E158" s="208" t="s">
        <v>240</v>
      </c>
      <c r="F158" s="209" t="s">
        <v>241</v>
      </c>
      <c r="G158" s="210" t="s">
        <v>163</v>
      </c>
      <c r="H158" s="211">
        <v>4.4100000000000001</v>
      </c>
      <c r="I158" s="212"/>
      <c r="J158" s="213">
        <f>ROUND(I158*H158,2)</f>
        <v>0</v>
      </c>
      <c r="K158" s="209" t="s">
        <v>122</v>
      </c>
      <c r="L158" s="46"/>
      <c r="M158" s="214" t="s">
        <v>19</v>
      </c>
      <c r="N158" s="215" t="s">
        <v>44</v>
      </c>
      <c r="O158" s="87"/>
      <c r="P158" s="216">
        <f>O158*H158</f>
        <v>0</v>
      </c>
      <c r="Q158" s="216">
        <v>2.5018699999999998</v>
      </c>
      <c r="R158" s="216">
        <f>Q158*H158</f>
        <v>11.033246699999999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123</v>
      </c>
      <c r="AT158" s="218" t="s">
        <v>118</v>
      </c>
      <c r="AU158" s="218" t="s">
        <v>81</v>
      </c>
      <c r="AY158" s="19" t="s">
        <v>116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123</v>
      </c>
      <c r="BK158" s="219">
        <f>ROUND(I158*H158,2)</f>
        <v>0</v>
      </c>
      <c r="BL158" s="19" t="s">
        <v>123</v>
      </c>
      <c r="BM158" s="218" t="s">
        <v>242</v>
      </c>
    </row>
    <row r="159" s="2" customFormat="1">
      <c r="A159" s="40"/>
      <c r="B159" s="41"/>
      <c r="C159" s="42"/>
      <c r="D159" s="220" t="s">
        <v>124</v>
      </c>
      <c r="E159" s="42"/>
      <c r="F159" s="221" t="s">
        <v>243</v>
      </c>
      <c r="G159" s="42"/>
      <c r="H159" s="42"/>
      <c r="I159" s="222"/>
      <c r="J159" s="42"/>
      <c r="K159" s="42"/>
      <c r="L159" s="46"/>
      <c r="M159" s="223"/>
      <c r="N159" s="224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124</v>
      </c>
      <c r="AU159" s="19" t="s">
        <v>81</v>
      </c>
    </row>
    <row r="160" s="2" customFormat="1">
      <c r="A160" s="40"/>
      <c r="B160" s="41"/>
      <c r="C160" s="42"/>
      <c r="D160" s="225" t="s">
        <v>126</v>
      </c>
      <c r="E160" s="42"/>
      <c r="F160" s="226" t="s">
        <v>244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126</v>
      </c>
      <c r="AU160" s="19" t="s">
        <v>81</v>
      </c>
    </row>
    <row r="161" s="2" customFormat="1" ht="16.5" customHeight="1">
      <c r="A161" s="40"/>
      <c r="B161" s="41"/>
      <c r="C161" s="207" t="s">
        <v>7</v>
      </c>
      <c r="D161" s="207" t="s">
        <v>118</v>
      </c>
      <c r="E161" s="208" t="s">
        <v>245</v>
      </c>
      <c r="F161" s="209" t="s">
        <v>246</v>
      </c>
      <c r="G161" s="210" t="s">
        <v>247</v>
      </c>
      <c r="H161" s="211">
        <v>0.017000000000000001</v>
      </c>
      <c r="I161" s="212"/>
      <c r="J161" s="213">
        <f>ROUND(I161*H161,2)</f>
        <v>0</v>
      </c>
      <c r="K161" s="209" t="s">
        <v>122</v>
      </c>
      <c r="L161" s="46"/>
      <c r="M161" s="214" t="s">
        <v>19</v>
      </c>
      <c r="N161" s="215" t="s">
        <v>44</v>
      </c>
      <c r="O161" s="87"/>
      <c r="P161" s="216">
        <f>O161*H161</f>
        <v>0</v>
      </c>
      <c r="Q161" s="216">
        <v>1.06277</v>
      </c>
      <c r="R161" s="216">
        <f>Q161*H161</f>
        <v>0.018067090000000001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123</v>
      </c>
      <c r="AT161" s="218" t="s">
        <v>118</v>
      </c>
      <c r="AU161" s="218" t="s">
        <v>81</v>
      </c>
      <c r="AY161" s="19" t="s">
        <v>116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123</v>
      </c>
      <c r="BK161" s="219">
        <f>ROUND(I161*H161,2)</f>
        <v>0</v>
      </c>
      <c r="BL161" s="19" t="s">
        <v>123</v>
      </c>
      <c r="BM161" s="218" t="s">
        <v>248</v>
      </c>
    </row>
    <row r="162" s="2" customFormat="1">
      <c r="A162" s="40"/>
      <c r="B162" s="41"/>
      <c r="C162" s="42"/>
      <c r="D162" s="220" t="s">
        <v>124</v>
      </c>
      <c r="E162" s="42"/>
      <c r="F162" s="221" t="s">
        <v>249</v>
      </c>
      <c r="G162" s="42"/>
      <c r="H162" s="42"/>
      <c r="I162" s="222"/>
      <c r="J162" s="42"/>
      <c r="K162" s="42"/>
      <c r="L162" s="46"/>
      <c r="M162" s="223"/>
      <c r="N162" s="224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124</v>
      </c>
      <c r="AU162" s="19" t="s">
        <v>81</v>
      </c>
    </row>
    <row r="163" s="2" customFormat="1">
      <c r="A163" s="40"/>
      <c r="B163" s="41"/>
      <c r="C163" s="42"/>
      <c r="D163" s="225" t="s">
        <v>126</v>
      </c>
      <c r="E163" s="42"/>
      <c r="F163" s="226" t="s">
        <v>250</v>
      </c>
      <c r="G163" s="42"/>
      <c r="H163" s="42"/>
      <c r="I163" s="222"/>
      <c r="J163" s="42"/>
      <c r="K163" s="42"/>
      <c r="L163" s="46"/>
      <c r="M163" s="223"/>
      <c r="N163" s="224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126</v>
      </c>
      <c r="AU163" s="19" t="s">
        <v>81</v>
      </c>
    </row>
    <row r="164" s="2" customFormat="1" ht="16.5" customHeight="1">
      <c r="A164" s="40"/>
      <c r="B164" s="41"/>
      <c r="C164" s="207" t="s">
        <v>181</v>
      </c>
      <c r="D164" s="207" t="s">
        <v>118</v>
      </c>
      <c r="E164" s="208" t="s">
        <v>251</v>
      </c>
      <c r="F164" s="209" t="s">
        <v>252</v>
      </c>
      <c r="G164" s="210" t="s">
        <v>163</v>
      </c>
      <c r="H164" s="211">
        <v>17.25</v>
      </c>
      <c r="I164" s="212"/>
      <c r="J164" s="213">
        <f>ROUND(I164*H164,2)</f>
        <v>0</v>
      </c>
      <c r="K164" s="209" t="s">
        <v>122</v>
      </c>
      <c r="L164" s="46"/>
      <c r="M164" s="214" t="s">
        <v>19</v>
      </c>
      <c r="N164" s="215" t="s">
        <v>44</v>
      </c>
      <c r="O164" s="87"/>
      <c r="P164" s="216">
        <f>O164*H164</f>
        <v>0</v>
      </c>
      <c r="Q164" s="216">
        <v>1.9312499999999999</v>
      </c>
      <c r="R164" s="216">
        <f>Q164*H164</f>
        <v>33.314062499999999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123</v>
      </c>
      <c r="AT164" s="218" t="s">
        <v>118</v>
      </c>
      <c r="AU164" s="218" t="s">
        <v>81</v>
      </c>
      <c r="AY164" s="19" t="s">
        <v>116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123</v>
      </c>
      <c r="BK164" s="219">
        <f>ROUND(I164*H164,2)</f>
        <v>0</v>
      </c>
      <c r="BL164" s="19" t="s">
        <v>123</v>
      </c>
      <c r="BM164" s="218" t="s">
        <v>253</v>
      </c>
    </row>
    <row r="165" s="2" customFormat="1">
      <c r="A165" s="40"/>
      <c r="B165" s="41"/>
      <c r="C165" s="42"/>
      <c r="D165" s="220" t="s">
        <v>124</v>
      </c>
      <c r="E165" s="42"/>
      <c r="F165" s="221" t="s">
        <v>254</v>
      </c>
      <c r="G165" s="42"/>
      <c r="H165" s="42"/>
      <c r="I165" s="222"/>
      <c r="J165" s="42"/>
      <c r="K165" s="42"/>
      <c r="L165" s="46"/>
      <c r="M165" s="223"/>
      <c r="N165" s="224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124</v>
      </c>
      <c r="AU165" s="19" t="s">
        <v>81</v>
      </c>
    </row>
    <row r="166" s="2" customFormat="1">
      <c r="A166" s="40"/>
      <c r="B166" s="41"/>
      <c r="C166" s="42"/>
      <c r="D166" s="225" t="s">
        <v>126</v>
      </c>
      <c r="E166" s="42"/>
      <c r="F166" s="226" t="s">
        <v>255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81</v>
      </c>
    </row>
    <row r="167" s="2" customFormat="1" ht="16.5" customHeight="1">
      <c r="A167" s="40"/>
      <c r="B167" s="41"/>
      <c r="C167" s="207" t="s">
        <v>256</v>
      </c>
      <c r="D167" s="207" t="s">
        <v>118</v>
      </c>
      <c r="E167" s="208" t="s">
        <v>257</v>
      </c>
      <c r="F167" s="209" t="s">
        <v>258</v>
      </c>
      <c r="G167" s="210" t="s">
        <v>121</v>
      </c>
      <c r="H167" s="211">
        <v>75</v>
      </c>
      <c r="I167" s="212"/>
      <c r="J167" s="213">
        <f>ROUND(I167*H167,2)</f>
        <v>0</v>
      </c>
      <c r="K167" s="209" t="s">
        <v>122</v>
      </c>
      <c r="L167" s="46"/>
      <c r="M167" s="214" t="s">
        <v>19</v>
      </c>
      <c r="N167" s="215" t="s">
        <v>44</v>
      </c>
      <c r="O167" s="87"/>
      <c r="P167" s="216">
        <f>O167*H167</f>
        <v>0</v>
      </c>
      <c r="Q167" s="216">
        <v>0.108</v>
      </c>
      <c r="R167" s="216">
        <f>Q167*H167</f>
        <v>8.0999999999999996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123</v>
      </c>
      <c r="AT167" s="218" t="s">
        <v>118</v>
      </c>
      <c r="AU167" s="218" t="s">
        <v>81</v>
      </c>
      <c r="AY167" s="19" t="s">
        <v>116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123</v>
      </c>
      <c r="BK167" s="219">
        <f>ROUND(I167*H167,2)</f>
        <v>0</v>
      </c>
      <c r="BL167" s="19" t="s">
        <v>123</v>
      </c>
      <c r="BM167" s="218" t="s">
        <v>259</v>
      </c>
    </row>
    <row r="168" s="2" customFormat="1">
      <c r="A168" s="40"/>
      <c r="B168" s="41"/>
      <c r="C168" s="42"/>
      <c r="D168" s="220" t="s">
        <v>124</v>
      </c>
      <c r="E168" s="42"/>
      <c r="F168" s="221" t="s">
        <v>260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124</v>
      </c>
      <c r="AU168" s="19" t="s">
        <v>81</v>
      </c>
    </row>
    <row r="169" s="2" customFormat="1">
      <c r="A169" s="40"/>
      <c r="B169" s="41"/>
      <c r="C169" s="42"/>
      <c r="D169" s="225" t="s">
        <v>126</v>
      </c>
      <c r="E169" s="42"/>
      <c r="F169" s="226" t="s">
        <v>261</v>
      </c>
      <c r="G169" s="42"/>
      <c r="H169" s="42"/>
      <c r="I169" s="222"/>
      <c r="J169" s="42"/>
      <c r="K169" s="42"/>
      <c r="L169" s="46"/>
      <c r="M169" s="223"/>
      <c r="N169" s="224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126</v>
      </c>
      <c r="AU169" s="19" t="s">
        <v>81</v>
      </c>
    </row>
    <row r="170" s="2" customFormat="1" ht="16.5" customHeight="1">
      <c r="A170" s="40"/>
      <c r="B170" s="41"/>
      <c r="C170" s="259" t="s">
        <v>186</v>
      </c>
      <c r="D170" s="259" t="s">
        <v>262</v>
      </c>
      <c r="E170" s="260" t="s">
        <v>263</v>
      </c>
      <c r="F170" s="261" t="s">
        <v>264</v>
      </c>
      <c r="G170" s="262" t="s">
        <v>265</v>
      </c>
      <c r="H170" s="263">
        <v>26</v>
      </c>
      <c r="I170" s="264"/>
      <c r="J170" s="265">
        <f>ROUND(I170*H170,2)</f>
        <v>0</v>
      </c>
      <c r="K170" s="261" t="s">
        <v>122</v>
      </c>
      <c r="L170" s="266"/>
      <c r="M170" s="267" t="s">
        <v>19</v>
      </c>
      <c r="N170" s="268" t="s">
        <v>44</v>
      </c>
      <c r="O170" s="87"/>
      <c r="P170" s="216">
        <f>O170*H170</f>
        <v>0</v>
      </c>
      <c r="Q170" s="216">
        <v>1.1200000000000001</v>
      </c>
      <c r="R170" s="216">
        <f>Q170*H170</f>
        <v>29.120000000000005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140</v>
      </c>
      <c r="AT170" s="218" t="s">
        <v>262</v>
      </c>
      <c r="AU170" s="218" t="s">
        <v>81</v>
      </c>
      <c r="AY170" s="19" t="s">
        <v>116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123</v>
      </c>
      <c r="BK170" s="219">
        <f>ROUND(I170*H170,2)</f>
        <v>0</v>
      </c>
      <c r="BL170" s="19" t="s">
        <v>123</v>
      </c>
      <c r="BM170" s="218" t="s">
        <v>266</v>
      </c>
    </row>
    <row r="171" s="2" customFormat="1">
      <c r="A171" s="40"/>
      <c r="B171" s="41"/>
      <c r="C171" s="42"/>
      <c r="D171" s="220" t="s">
        <v>124</v>
      </c>
      <c r="E171" s="42"/>
      <c r="F171" s="221" t="s">
        <v>264</v>
      </c>
      <c r="G171" s="42"/>
      <c r="H171" s="42"/>
      <c r="I171" s="222"/>
      <c r="J171" s="42"/>
      <c r="K171" s="42"/>
      <c r="L171" s="46"/>
      <c r="M171" s="223"/>
      <c r="N171" s="224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124</v>
      </c>
      <c r="AU171" s="19" t="s">
        <v>81</v>
      </c>
    </row>
    <row r="172" s="12" customFormat="1" ht="22.8" customHeight="1">
      <c r="A172" s="12"/>
      <c r="B172" s="191"/>
      <c r="C172" s="192"/>
      <c r="D172" s="193" t="s">
        <v>70</v>
      </c>
      <c r="E172" s="205" t="s">
        <v>132</v>
      </c>
      <c r="F172" s="205" t="s">
        <v>267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SUM(P173:P187)</f>
        <v>0</v>
      </c>
      <c r="Q172" s="199"/>
      <c r="R172" s="200">
        <f>SUM(R173:R187)</f>
        <v>15.012068279999999</v>
      </c>
      <c r="S172" s="199"/>
      <c r="T172" s="201">
        <f>SUM(T173:T187)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79</v>
      </c>
      <c r="AT172" s="203" t="s">
        <v>70</v>
      </c>
      <c r="AU172" s="203" t="s">
        <v>79</v>
      </c>
      <c r="AY172" s="202" t="s">
        <v>116</v>
      </c>
      <c r="BK172" s="204">
        <f>SUM(BK173:BK187)</f>
        <v>0</v>
      </c>
    </row>
    <row r="173" s="2" customFormat="1" ht="16.5" customHeight="1">
      <c r="A173" s="40"/>
      <c r="B173" s="41"/>
      <c r="C173" s="207" t="s">
        <v>268</v>
      </c>
      <c r="D173" s="207" t="s">
        <v>118</v>
      </c>
      <c r="E173" s="208" t="s">
        <v>269</v>
      </c>
      <c r="F173" s="209" t="s">
        <v>270</v>
      </c>
      <c r="G173" s="210" t="s">
        <v>163</v>
      </c>
      <c r="H173" s="211">
        <v>3.96</v>
      </c>
      <c r="I173" s="212"/>
      <c r="J173" s="213">
        <f>ROUND(I173*H173,2)</f>
        <v>0</v>
      </c>
      <c r="K173" s="209" t="s">
        <v>122</v>
      </c>
      <c r="L173" s="46"/>
      <c r="M173" s="214" t="s">
        <v>19</v>
      </c>
      <c r="N173" s="215" t="s">
        <v>44</v>
      </c>
      <c r="O173" s="87"/>
      <c r="P173" s="216">
        <f>O173*H173</f>
        <v>0</v>
      </c>
      <c r="Q173" s="216">
        <v>3.05924</v>
      </c>
      <c r="R173" s="216">
        <f>Q173*H173</f>
        <v>12.114590399999999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123</v>
      </c>
      <c r="AT173" s="218" t="s">
        <v>118</v>
      </c>
      <c r="AU173" s="218" t="s">
        <v>81</v>
      </c>
      <c r="AY173" s="19" t="s">
        <v>116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123</v>
      </c>
      <c r="BK173" s="219">
        <f>ROUND(I173*H173,2)</f>
        <v>0</v>
      </c>
      <c r="BL173" s="19" t="s">
        <v>123</v>
      </c>
      <c r="BM173" s="218" t="s">
        <v>271</v>
      </c>
    </row>
    <row r="174" s="2" customFormat="1">
      <c r="A174" s="40"/>
      <c r="B174" s="41"/>
      <c r="C174" s="42"/>
      <c r="D174" s="220" t="s">
        <v>124</v>
      </c>
      <c r="E174" s="42"/>
      <c r="F174" s="221" t="s">
        <v>272</v>
      </c>
      <c r="G174" s="42"/>
      <c r="H174" s="42"/>
      <c r="I174" s="222"/>
      <c r="J174" s="42"/>
      <c r="K174" s="42"/>
      <c r="L174" s="46"/>
      <c r="M174" s="223"/>
      <c r="N174" s="224"/>
      <c r="O174" s="87"/>
      <c r="P174" s="87"/>
      <c r="Q174" s="87"/>
      <c r="R174" s="87"/>
      <c r="S174" s="87"/>
      <c r="T174" s="88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124</v>
      </c>
      <c r="AU174" s="19" t="s">
        <v>81</v>
      </c>
    </row>
    <row r="175" s="2" customFormat="1">
      <c r="A175" s="40"/>
      <c r="B175" s="41"/>
      <c r="C175" s="42"/>
      <c r="D175" s="225" t="s">
        <v>126</v>
      </c>
      <c r="E175" s="42"/>
      <c r="F175" s="226" t="s">
        <v>273</v>
      </c>
      <c r="G175" s="42"/>
      <c r="H175" s="42"/>
      <c r="I175" s="222"/>
      <c r="J175" s="42"/>
      <c r="K175" s="42"/>
      <c r="L175" s="46"/>
      <c r="M175" s="223"/>
      <c r="N175" s="224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81</v>
      </c>
    </row>
    <row r="176" s="2" customFormat="1" ht="16.5" customHeight="1">
      <c r="A176" s="40"/>
      <c r="B176" s="41"/>
      <c r="C176" s="207" t="s">
        <v>274</v>
      </c>
      <c r="D176" s="207" t="s">
        <v>118</v>
      </c>
      <c r="E176" s="208" t="s">
        <v>275</v>
      </c>
      <c r="F176" s="209" t="s">
        <v>276</v>
      </c>
      <c r="G176" s="210" t="s">
        <v>163</v>
      </c>
      <c r="H176" s="211">
        <v>16.771000000000001</v>
      </c>
      <c r="I176" s="212"/>
      <c r="J176" s="213">
        <f>ROUND(I176*H176,2)</f>
        <v>0</v>
      </c>
      <c r="K176" s="209" t="s">
        <v>122</v>
      </c>
      <c r="L176" s="46"/>
      <c r="M176" s="214" t="s">
        <v>19</v>
      </c>
      <c r="N176" s="215" t="s">
        <v>44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123</v>
      </c>
      <c r="AT176" s="218" t="s">
        <v>118</v>
      </c>
      <c r="AU176" s="218" t="s">
        <v>81</v>
      </c>
      <c r="AY176" s="19" t="s">
        <v>116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123</v>
      </c>
      <c r="BK176" s="219">
        <f>ROUND(I176*H176,2)</f>
        <v>0</v>
      </c>
      <c r="BL176" s="19" t="s">
        <v>123</v>
      </c>
      <c r="BM176" s="218" t="s">
        <v>277</v>
      </c>
    </row>
    <row r="177" s="2" customFormat="1">
      <c r="A177" s="40"/>
      <c r="B177" s="41"/>
      <c r="C177" s="42"/>
      <c r="D177" s="220" t="s">
        <v>124</v>
      </c>
      <c r="E177" s="42"/>
      <c r="F177" s="221" t="s">
        <v>278</v>
      </c>
      <c r="G177" s="42"/>
      <c r="H177" s="42"/>
      <c r="I177" s="222"/>
      <c r="J177" s="42"/>
      <c r="K177" s="42"/>
      <c r="L177" s="46"/>
      <c r="M177" s="223"/>
      <c r="N177" s="224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124</v>
      </c>
      <c r="AU177" s="19" t="s">
        <v>81</v>
      </c>
    </row>
    <row r="178" s="2" customFormat="1">
      <c r="A178" s="40"/>
      <c r="B178" s="41"/>
      <c r="C178" s="42"/>
      <c r="D178" s="225" t="s">
        <v>126</v>
      </c>
      <c r="E178" s="42"/>
      <c r="F178" s="226" t="s">
        <v>279</v>
      </c>
      <c r="G178" s="42"/>
      <c r="H178" s="42"/>
      <c r="I178" s="222"/>
      <c r="J178" s="42"/>
      <c r="K178" s="42"/>
      <c r="L178" s="46"/>
      <c r="M178" s="223"/>
      <c r="N178" s="224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81</v>
      </c>
    </row>
    <row r="179" s="2" customFormat="1" ht="16.5" customHeight="1">
      <c r="A179" s="40"/>
      <c r="B179" s="41"/>
      <c r="C179" s="207" t="s">
        <v>280</v>
      </c>
      <c r="D179" s="207" t="s">
        <v>118</v>
      </c>
      <c r="E179" s="208" t="s">
        <v>281</v>
      </c>
      <c r="F179" s="209" t="s">
        <v>282</v>
      </c>
      <c r="G179" s="210" t="s">
        <v>121</v>
      </c>
      <c r="H179" s="211">
        <v>75.900000000000006</v>
      </c>
      <c r="I179" s="212"/>
      <c r="J179" s="213">
        <f>ROUND(I179*H179,2)</f>
        <v>0</v>
      </c>
      <c r="K179" s="209" t="s">
        <v>122</v>
      </c>
      <c r="L179" s="46"/>
      <c r="M179" s="214" t="s">
        <v>19</v>
      </c>
      <c r="N179" s="215" t="s">
        <v>44</v>
      </c>
      <c r="O179" s="87"/>
      <c r="P179" s="216">
        <f>O179*H179</f>
        <v>0</v>
      </c>
      <c r="Q179" s="216">
        <v>0.0086499999999999997</v>
      </c>
      <c r="R179" s="216">
        <f>Q179*H179</f>
        <v>0.65653499999999998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123</v>
      </c>
      <c r="AT179" s="218" t="s">
        <v>118</v>
      </c>
      <c r="AU179" s="218" t="s">
        <v>81</v>
      </c>
      <c r="AY179" s="19" t="s">
        <v>116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123</v>
      </c>
      <c r="BK179" s="219">
        <f>ROUND(I179*H179,2)</f>
        <v>0</v>
      </c>
      <c r="BL179" s="19" t="s">
        <v>123</v>
      </c>
      <c r="BM179" s="218" t="s">
        <v>283</v>
      </c>
    </row>
    <row r="180" s="2" customFormat="1">
      <c r="A180" s="40"/>
      <c r="B180" s="41"/>
      <c r="C180" s="42"/>
      <c r="D180" s="220" t="s">
        <v>124</v>
      </c>
      <c r="E180" s="42"/>
      <c r="F180" s="221" t="s">
        <v>284</v>
      </c>
      <c r="G180" s="42"/>
      <c r="H180" s="42"/>
      <c r="I180" s="222"/>
      <c r="J180" s="42"/>
      <c r="K180" s="42"/>
      <c r="L180" s="46"/>
      <c r="M180" s="223"/>
      <c r="N180" s="224"/>
      <c r="O180" s="87"/>
      <c r="P180" s="87"/>
      <c r="Q180" s="87"/>
      <c r="R180" s="87"/>
      <c r="S180" s="87"/>
      <c r="T180" s="88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124</v>
      </c>
      <c r="AU180" s="19" t="s">
        <v>81</v>
      </c>
    </row>
    <row r="181" s="2" customFormat="1">
      <c r="A181" s="40"/>
      <c r="B181" s="41"/>
      <c r="C181" s="42"/>
      <c r="D181" s="225" t="s">
        <v>126</v>
      </c>
      <c r="E181" s="42"/>
      <c r="F181" s="226" t="s">
        <v>285</v>
      </c>
      <c r="G181" s="42"/>
      <c r="H181" s="42"/>
      <c r="I181" s="222"/>
      <c r="J181" s="42"/>
      <c r="K181" s="42"/>
      <c r="L181" s="46"/>
      <c r="M181" s="223"/>
      <c r="N181" s="224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126</v>
      </c>
      <c r="AU181" s="19" t="s">
        <v>81</v>
      </c>
    </row>
    <row r="182" s="2" customFormat="1" ht="16.5" customHeight="1">
      <c r="A182" s="40"/>
      <c r="B182" s="41"/>
      <c r="C182" s="207" t="s">
        <v>201</v>
      </c>
      <c r="D182" s="207" t="s">
        <v>118</v>
      </c>
      <c r="E182" s="208" t="s">
        <v>286</v>
      </c>
      <c r="F182" s="209" t="s">
        <v>287</v>
      </c>
      <c r="G182" s="210" t="s">
        <v>121</v>
      </c>
      <c r="H182" s="211">
        <v>75.900000000000006</v>
      </c>
      <c r="I182" s="212"/>
      <c r="J182" s="213">
        <f>ROUND(I182*H182,2)</f>
        <v>0</v>
      </c>
      <c r="K182" s="209" t="s">
        <v>122</v>
      </c>
      <c r="L182" s="46"/>
      <c r="M182" s="214" t="s">
        <v>19</v>
      </c>
      <c r="N182" s="215" t="s">
        <v>44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123</v>
      </c>
      <c r="AT182" s="218" t="s">
        <v>118</v>
      </c>
      <c r="AU182" s="218" t="s">
        <v>81</v>
      </c>
      <c r="AY182" s="19" t="s">
        <v>116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123</v>
      </c>
      <c r="BK182" s="219">
        <f>ROUND(I182*H182,2)</f>
        <v>0</v>
      </c>
      <c r="BL182" s="19" t="s">
        <v>123</v>
      </c>
      <c r="BM182" s="218" t="s">
        <v>288</v>
      </c>
    </row>
    <row r="183" s="2" customFormat="1">
      <c r="A183" s="40"/>
      <c r="B183" s="41"/>
      <c r="C183" s="42"/>
      <c r="D183" s="220" t="s">
        <v>124</v>
      </c>
      <c r="E183" s="42"/>
      <c r="F183" s="221" t="s">
        <v>289</v>
      </c>
      <c r="G183" s="42"/>
      <c r="H183" s="42"/>
      <c r="I183" s="222"/>
      <c r="J183" s="42"/>
      <c r="K183" s="42"/>
      <c r="L183" s="46"/>
      <c r="M183" s="223"/>
      <c r="N183" s="224"/>
      <c r="O183" s="87"/>
      <c r="P183" s="87"/>
      <c r="Q183" s="87"/>
      <c r="R183" s="87"/>
      <c r="S183" s="87"/>
      <c r="T183" s="88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124</v>
      </c>
      <c r="AU183" s="19" t="s">
        <v>81</v>
      </c>
    </row>
    <row r="184" s="2" customFormat="1">
      <c r="A184" s="40"/>
      <c r="B184" s="41"/>
      <c r="C184" s="42"/>
      <c r="D184" s="225" t="s">
        <v>126</v>
      </c>
      <c r="E184" s="42"/>
      <c r="F184" s="226" t="s">
        <v>290</v>
      </c>
      <c r="G184" s="42"/>
      <c r="H184" s="42"/>
      <c r="I184" s="222"/>
      <c r="J184" s="42"/>
      <c r="K184" s="42"/>
      <c r="L184" s="46"/>
      <c r="M184" s="223"/>
      <c r="N184" s="224"/>
      <c r="O184" s="87"/>
      <c r="P184" s="87"/>
      <c r="Q184" s="87"/>
      <c r="R184" s="87"/>
      <c r="S184" s="87"/>
      <c r="T184" s="88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126</v>
      </c>
      <c r="AU184" s="19" t="s">
        <v>81</v>
      </c>
    </row>
    <row r="185" s="2" customFormat="1" ht="16.5" customHeight="1">
      <c r="A185" s="40"/>
      <c r="B185" s="41"/>
      <c r="C185" s="207" t="s">
        <v>291</v>
      </c>
      <c r="D185" s="207" t="s">
        <v>118</v>
      </c>
      <c r="E185" s="208" t="s">
        <v>292</v>
      </c>
      <c r="F185" s="209" t="s">
        <v>293</v>
      </c>
      <c r="G185" s="210" t="s">
        <v>247</v>
      </c>
      <c r="H185" s="211">
        <v>2.0459999999999998</v>
      </c>
      <c r="I185" s="212"/>
      <c r="J185" s="213">
        <f>ROUND(I185*H185,2)</f>
        <v>0</v>
      </c>
      <c r="K185" s="209" t="s">
        <v>122</v>
      </c>
      <c r="L185" s="46"/>
      <c r="M185" s="214" t="s">
        <v>19</v>
      </c>
      <c r="N185" s="215" t="s">
        <v>44</v>
      </c>
      <c r="O185" s="87"/>
      <c r="P185" s="216">
        <f>O185*H185</f>
        <v>0</v>
      </c>
      <c r="Q185" s="216">
        <v>1.09528</v>
      </c>
      <c r="R185" s="216">
        <f>Q185*H185</f>
        <v>2.24094288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123</v>
      </c>
      <c r="AT185" s="218" t="s">
        <v>118</v>
      </c>
      <c r="AU185" s="218" t="s">
        <v>81</v>
      </c>
      <c r="AY185" s="19" t="s">
        <v>116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123</v>
      </c>
      <c r="BK185" s="219">
        <f>ROUND(I185*H185,2)</f>
        <v>0</v>
      </c>
      <c r="BL185" s="19" t="s">
        <v>123</v>
      </c>
      <c r="BM185" s="218" t="s">
        <v>294</v>
      </c>
    </row>
    <row r="186" s="2" customFormat="1">
      <c r="A186" s="40"/>
      <c r="B186" s="41"/>
      <c r="C186" s="42"/>
      <c r="D186" s="220" t="s">
        <v>124</v>
      </c>
      <c r="E186" s="42"/>
      <c r="F186" s="221" t="s">
        <v>295</v>
      </c>
      <c r="G186" s="42"/>
      <c r="H186" s="42"/>
      <c r="I186" s="222"/>
      <c r="J186" s="42"/>
      <c r="K186" s="42"/>
      <c r="L186" s="46"/>
      <c r="M186" s="223"/>
      <c r="N186" s="224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124</v>
      </c>
      <c r="AU186" s="19" t="s">
        <v>81</v>
      </c>
    </row>
    <row r="187" s="2" customFormat="1">
      <c r="A187" s="40"/>
      <c r="B187" s="41"/>
      <c r="C187" s="42"/>
      <c r="D187" s="225" t="s">
        <v>126</v>
      </c>
      <c r="E187" s="42"/>
      <c r="F187" s="226" t="s">
        <v>296</v>
      </c>
      <c r="G187" s="42"/>
      <c r="H187" s="42"/>
      <c r="I187" s="222"/>
      <c r="J187" s="42"/>
      <c r="K187" s="42"/>
      <c r="L187" s="46"/>
      <c r="M187" s="223"/>
      <c r="N187" s="224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126</v>
      </c>
      <c r="AU187" s="19" t="s">
        <v>81</v>
      </c>
    </row>
    <row r="188" s="12" customFormat="1" ht="22.8" customHeight="1">
      <c r="A188" s="12"/>
      <c r="B188" s="191"/>
      <c r="C188" s="192"/>
      <c r="D188" s="193" t="s">
        <v>70</v>
      </c>
      <c r="E188" s="205" t="s">
        <v>123</v>
      </c>
      <c r="F188" s="205" t="s">
        <v>297</v>
      </c>
      <c r="G188" s="192"/>
      <c r="H188" s="192"/>
      <c r="I188" s="195"/>
      <c r="J188" s="206">
        <f>BK188</f>
        <v>0</v>
      </c>
      <c r="K188" s="192"/>
      <c r="L188" s="197"/>
      <c r="M188" s="198"/>
      <c r="N188" s="199"/>
      <c r="O188" s="199"/>
      <c r="P188" s="200">
        <f>SUM(P189:P192)</f>
        <v>0</v>
      </c>
      <c r="Q188" s="199"/>
      <c r="R188" s="200">
        <f>SUM(R189:R192)</f>
        <v>0</v>
      </c>
      <c r="S188" s="199"/>
      <c r="T188" s="201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2" t="s">
        <v>79</v>
      </c>
      <c r="AT188" s="203" t="s">
        <v>70</v>
      </c>
      <c r="AU188" s="203" t="s">
        <v>79</v>
      </c>
      <c r="AY188" s="202" t="s">
        <v>116</v>
      </c>
      <c r="BK188" s="204">
        <f>SUM(BK189:BK192)</f>
        <v>0</v>
      </c>
    </row>
    <row r="189" s="2" customFormat="1" ht="24.15" customHeight="1">
      <c r="A189" s="40"/>
      <c r="B189" s="41"/>
      <c r="C189" s="207" t="s">
        <v>207</v>
      </c>
      <c r="D189" s="207" t="s">
        <v>118</v>
      </c>
      <c r="E189" s="208" t="s">
        <v>298</v>
      </c>
      <c r="F189" s="209" t="s">
        <v>299</v>
      </c>
      <c r="G189" s="210" t="s">
        <v>121</v>
      </c>
      <c r="H189" s="211">
        <v>35</v>
      </c>
      <c r="I189" s="212"/>
      <c r="J189" s="213">
        <f>ROUND(I189*H189,2)</f>
        <v>0</v>
      </c>
      <c r="K189" s="209" t="s">
        <v>19</v>
      </c>
      <c r="L189" s="46"/>
      <c r="M189" s="214" t="s">
        <v>19</v>
      </c>
      <c r="N189" s="215" t="s">
        <v>44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123</v>
      </c>
      <c r="AT189" s="218" t="s">
        <v>118</v>
      </c>
      <c r="AU189" s="218" t="s">
        <v>81</v>
      </c>
      <c r="AY189" s="19" t="s">
        <v>116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123</v>
      </c>
      <c r="BK189" s="219">
        <f>ROUND(I189*H189,2)</f>
        <v>0</v>
      </c>
      <c r="BL189" s="19" t="s">
        <v>123</v>
      </c>
      <c r="BM189" s="218" t="s">
        <v>300</v>
      </c>
    </row>
    <row r="190" s="2" customFormat="1">
      <c r="A190" s="40"/>
      <c r="B190" s="41"/>
      <c r="C190" s="42"/>
      <c r="D190" s="220" t="s">
        <v>124</v>
      </c>
      <c r="E190" s="42"/>
      <c r="F190" s="221" t="s">
        <v>301</v>
      </c>
      <c r="G190" s="42"/>
      <c r="H190" s="42"/>
      <c r="I190" s="222"/>
      <c r="J190" s="42"/>
      <c r="K190" s="42"/>
      <c r="L190" s="46"/>
      <c r="M190" s="223"/>
      <c r="N190" s="224"/>
      <c r="O190" s="87"/>
      <c r="P190" s="87"/>
      <c r="Q190" s="87"/>
      <c r="R190" s="87"/>
      <c r="S190" s="87"/>
      <c r="T190" s="88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124</v>
      </c>
      <c r="AU190" s="19" t="s">
        <v>81</v>
      </c>
    </row>
    <row r="191" s="13" customFormat="1">
      <c r="A191" s="13"/>
      <c r="B191" s="227"/>
      <c r="C191" s="228"/>
      <c r="D191" s="220" t="s">
        <v>189</v>
      </c>
      <c r="E191" s="229" t="s">
        <v>19</v>
      </c>
      <c r="F191" s="230" t="s">
        <v>302</v>
      </c>
      <c r="G191" s="228"/>
      <c r="H191" s="229" t="s">
        <v>19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189</v>
      </c>
      <c r="AU191" s="236" t="s">
        <v>81</v>
      </c>
      <c r="AV191" s="13" t="s">
        <v>79</v>
      </c>
      <c r="AW191" s="13" t="s">
        <v>33</v>
      </c>
      <c r="AX191" s="13" t="s">
        <v>71</v>
      </c>
      <c r="AY191" s="236" t="s">
        <v>116</v>
      </c>
    </row>
    <row r="192" s="14" customFormat="1">
      <c r="A192" s="14"/>
      <c r="B192" s="237"/>
      <c r="C192" s="238"/>
      <c r="D192" s="220" t="s">
        <v>189</v>
      </c>
      <c r="E192" s="239" t="s">
        <v>19</v>
      </c>
      <c r="F192" s="240" t="s">
        <v>303</v>
      </c>
      <c r="G192" s="238"/>
      <c r="H192" s="241">
        <v>35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189</v>
      </c>
      <c r="AU192" s="247" t="s">
        <v>81</v>
      </c>
      <c r="AV192" s="14" t="s">
        <v>81</v>
      </c>
      <c r="AW192" s="14" t="s">
        <v>33</v>
      </c>
      <c r="AX192" s="14" t="s">
        <v>79</v>
      </c>
      <c r="AY192" s="247" t="s">
        <v>116</v>
      </c>
    </row>
    <row r="193" s="12" customFormat="1" ht="22.8" customHeight="1">
      <c r="A193" s="12"/>
      <c r="B193" s="191"/>
      <c r="C193" s="192"/>
      <c r="D193" s="193" t="s">
        <v>70</v>
      </c>
      <c r="E193" s="205" t="s">
        <v>143</v>
      </c>
      <c r="F193" s="205" t="s">
        <v>304</v>
      </c>
      <c r="G193" s="192"/>
      <c r="H193" s="192"/>
      <c r="I193" s="195"/>
      <c r="J193" s="206">
        <f>BK193</f>
        <v>0</v>
      </c>
      <c r="K193" s="192"/>
      <c r="L193" s="197"/>
      <c r="M193" s="198"/>
      <c r="N193" s="199"/>
      <c r="O193" s="199"/>
      <c r="P193" s="200">
        <f>SUM(P194:P207)</f>
        <v>0</v>
      </c>
      <c r="Q193" s="199"/>
      <c r="R193" s="200">
        <f>SUM(R194:R207)</f>
        <v>6.4295</v>
      </c>
      <c r="S193" s="199"/>
      <c r="T193" s="201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2" t="s">
        <v>79</v>
      </c>
      <c r="AT193" s="203" t="s">
        <v>70</v>
      </c>
      <c r="AU193" s="203" t="s">
        <v>79</v>
      </c>
      <c r="AY193" s="202" t="s">
        <v>116</v>
      </c>
      <c r="BK193" s="204">
        <f>SUM(BK194:BK207)</f>
        <v>0</v>
      </c>
    </row>
    <row r="194" s="2" customFormat="1" ht="16.5" customHeight="1">
      <c r="A194" s="40"/>
      <c r="B194" s="41"/>
      <c r="C194" s="207" t="s">
        <v>305</v>
      </c>
      <c r="D194" s="207" t="s">
        <v>118</v>
      </c>
      <c r="E194" s="208" t="s">
        <v>306</v>
      </c>
      <c r="F194" s="209" t="s">
        <v>307</v>
      </c>
      <c r="G194" s="210" t="s">
        <v>121</v>
      </c>
      <c r="H194" s="211">
        <v>119</v>
      </c>
      <c r="I194" s="212"/>
      <c r="J194" s="213">
        <f>ROUND(I194*H194,2)</f>
        <v>0</v>
      </c>
      <c r="K194" s="209" t="s">
        <v>19</v>
      </c>
      <c r="L194" s="46"/>
      <c r="M194" s="214" t="s">
        <v>19</v>
      </c>
      <c r="N194" s="215" t="s">
        <v>44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8" t="s">
        <v>123</v>
      </c>
      <c r="AT194" s="218" t="s">
        <v>118</v>
      </c>
      <c r="AU194" s="218" t="s">
        <v>81</v>
      </c>
      <c r="AY194" s="19" t="s">
        <v>116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123</v>
      </c>
      <c r="BK194" s="219">
        <f>ROUND(I194*H194,2)</f>
        <v>0</v>
      </c>
      <c r="BL194" s="19" t="s">
        <v>123</v>
      </c>
      <c r="BM194" s="218" t="s">
        <v>308</v>
      </c>
    </row>
    <row r="195" s="2" customFormat="1">
      <c r="A195" s="40"/>
      <c r="B195" s="41"/>
      <c r="C195" s="42"/>
      <c r="D195" s="220" t="s">
        <v>124</v>
      </c>
      <c r="E195" s="42"/>
      <c r="F195" s="221" t="s">
        <v>309</v>
      </c>
      <c r="G195" s="42"/>
      <c r="H195" s="42"/>
      <c r="I195" s="222"/>
      <c r="J195" s="42"/>
      <c r="K195" s="42"/>
      <c r="L195" s="46"/>
      <c r="M195" s="223"/>
      <c r="N195" s="224"/>
      <c r="O195" s="87"/>
      <c r="P195" s="87"/>
      <c r="Q195" s="87"/>
      <c r="R195" s="87"/>
      <c r="S195" s="87"/>
      <c r="T195" s="88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124</v>
      </c>
      <c r="AU195" s="19" t="s">
        <v>81</v>
      </c>
    </row>
    <row r="196" s="14" customFormat="1">
      <c r="A196" s="14"/>
      <c r="B196" s="237"/>
      <c r="C196" s="238"/>
      <c r="D196" s="220" t="s">
        <v>189</v>
      </c>
      <c r="E196" s="239" t="s">
        <v>19</v>
      </c>
      <c r="F196" s="240" t="s">
        <v>310</v>
      </c>
      <c r="G196" s="238"/>
      <c r="H196" s="241">
        <v>119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189</v>
      </c>
      <c r="AU196" s="247" t="s">
        <v>81</v>
      </c>
      <c r="AV196" s="14" t="s">
        <v>81</v>
      </c>
      <c r="AW196" s="14" t="s">
        <v>33</v>
      </c>
      <c r="AX196" s="14" t="s">
        <v>79</v>
      </c>
      <c r="AY196" s="247" t="s">
        <v>116</v>
      </c>
    </row>
    <row r="197" s="2" customFormat="1" ht="16.5" customHeight="1">
      <c r="A197" s="40"/>
      <c r="B197" s="41"/>
      <c r="C197" s="207" t="s">
        <v>226</v>
      </c>
      <c r="D197" s="207" t="s">
        <v>118</v>
      </c>
      <c r="E197" s="208" t="s">
        <v>311</v>
      </c>
      <c r="F197" s="209" t="s">
        <v>312</v>
      </c>
      <c r="G197" s="210" t="s">
        <v>121</v>
      </c>
      <c r="H197" s="211">
        <v>119</v>
      </c>
      <c r="I197" s="212"/>
      <c r="J197" s="213">
        <f>ROUND(I197*H197,2)</f>
        <v>0</v>
      </c>
      <c r="K197" s="209" t="s">
        <v>19</v>
      </c>
      <c r="L197" s="46"/>
      <c r="M197" s="214" t="s">
        <v>19</v>
      </c>
      <c r="N197" s="215" t="s">
        <v>44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123</v>
      </c>
      <c r="AT197" s="218" t="s">
        <v>118</v>
      </c>
      <c r="AU197" s="218" t="s">
        <v>81</v>
      </c>
      <c r="AY197" s="19" t="s">
        <v>116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123</v>
      </c>
      <c r="BK197" s="219">
        <f>ROUND(I197*H197,2)</f>
        <v>0</v>
      </c>
      <c r="BL197" s="19" t="s">
        <v>123</v>
      </c>
      <c r="BM197" s="218" t="s">
        <v>313</v>
      </c>
    </row>
    <row r="198" s="2" customFormat="1">
      <c r="A198" s="40"/>
      <c r="B198" s="41"/>
      <c r="C198" s="42"/>
      <c r="D198" s="220" t="s">
        <v>124</v>
      </c>
      <c r="E198" s="42"/>
      <c r="F198" s="221" t="s">
        <v>314</v>
      </c>
      <c r="G198" s="42"/>
      <c r="H198" s="42"/>
      <c r="I198" s="222"/>
      <c r="J198" s="42"/>
      <c r="K198" s="42"/>
      <c r="L198" s="46"/>
      <c r="M198" s="223"/>
      <c r="N198" s="224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124</v>
      </c>
      <c r="AU198" s="19" t="s">
        <v>81</v>
      </c>
    </row>
    <row r="199" s="14" customFormat="1">
      <c r="A199" s="14"/>
      <c r="B199" s="237"/>
      <c r="C199" s="238"/>
      <c r="D199" s="220" t="s">
        <v>189</v>
      </c>
      <c r="E199" s="239" t="s">
        <v>19</v>
      </c>
      <c r="F199" s="240" t="s">
        <v>310</v>
      </c>
      <c r="G199" s="238"/>
      <c r="H199" s="241">
        <v>119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189</v>
      </c>
      <c r="AU199" s="247" t="s">
        <v>81</v>
      </c>
      <c r="AV199" s="14" t="s">
        <v>81</v>
      </c>
      <c r="AW199" s="14" t="s">
        <v>33</v>
      </c>
      <c r="AX199" s="14" t="s">
        <v>79</v>
      </c>
      <c r="AY199" s="247" t="s">
        <v>116</v>
      </c>
    </row>
    <row r="200" s="2" customFormat="1" ht="16.5" customHeight="1">
      <c r="A200" s="40"/>
      <c r="B200" s="41"/>
      <c r="C200" s="207" t="s">
        <v>315</v>
      </c>
      <c r="D200" s="207" t="s">
        <v>118</v>
      </c>
      <c r="E200" s="208" t="s">
        <v>316</v>
      </c>
      <c r="F200" s="209" t="s">
        <v>317</v>
      </c>
      <c r="G200" s="210" t="s">
        <v>121</v>
      </c>
      <c r="H200" s="211">
        <v>35</v>
      </c>
      <c r="I200" s="212"/>
      <c r="J200" s="213">
        <f>ROUND(I200*H200,2)</f>
        <v>0</v>
      </c>
      <c r="K200" s="209" t="s">
        <v>122</v>
      </c>
      <c r="L200" s="46"/>
      <c r="M200" s="214" t="s">
        <v>19</v>
      </c>
      <c r="N200" s="215" t="s">
        <v>44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123</v>
      </c>
      <c r="AT200" s="218" t="s">
        <v>118</v>
      </c>
      <c r="AU200" s="218" t="s">
        <v>81</v>
      </c>
      <c r="AY200" s="19" t="s">
        <v>116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123</v>
      </c>
      <c r="BK200" s="219">
        <f>ROUND(I200*H200,2)</f>
        <v>0</v>
      </c>
      <c r="BL200" s="19" t="s">
        <v>123</v>
      </c>
      <c r="BM200" s="218" t="s">
        <v>318</v>
      </c>
    </row>
    <row r="201" s="2" customFormat="1">
      <c r="A201" s="40"/>
      <c r="B201" s="41"/>
      <c r="C201" s="42"/>
      <c r="D201" s="220" t="s">
        <v>124</v>
      </c>
      <c r="E201" s="42"/>
      <c r="F201" s="221" t="s">
        <v>319</v>
      </c>
      <c r="G201" s="42"/>
      <c r="H201" s="42"/>
      <c r="I201" s="222"/>
      <c r="J201" s="42"/>
      <c r="K201" s="42"/>
      <c r="L201" s="46"/>
      <c r="M201" s="223"/>
      <c r="N201" s="224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124</v>
      </c>
      <c r="AU201" s="19" t="s">
        <v>81</v>
      </c>
    </row>
    <row r="202" s="2" customFormat="1">
      <c r="A202" s="40"/>
      <c r="B202" s="41"/>
      <c r="C202" s="42"/>
      <c r="D202" s="225" t="s">
        <v>126</v>
      </c>
      <c r="E202" s="42"/>
      <c r="F202" s="226" t="s">
        <v>320</v>
      </c>
      <c r="G202" s="42"/>
      <c r="H202" s="42"/>
      <c r="I202" s="222"/>
      <c r="J202" s="42"/>
      <c r="K202" s="42"/>
      <c r="L202" s="46"/>
      <c r="M202" s="223"/>
      <c r="N202" s="224"/>
      <c r="O202" s="87"/>
      <c r="P202" s="87"/>
      <c r="Q202" s="87"/>
      <c r="R202" s="87"/>
      <c r="S202" s="87"/>
      <c r="T202" s="88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126</v>
      </c>
      <c r="AU202" s="19" t="s">
        <v>81</v>
      </c>
    </row>
    <row r="203" s="2" customFormat="1" ht="16.5" customHeight="1">
      <c r="A203" s="40"/>
      <c r="B203" s="41"/>
      <c r="C203" s="207" t="s">
        <v>231</v>
      </c>
      <c r="D203" s="207" t="s">
        <v>118</v>
      </c>
      <c r="E203" s="208" t="s">
        <v>321</v>
      </c>
      <c r="F203" s="209" t="s">
        <v>322</v>
      </c>
      <c r="G203" s="210" t="s">
        <v>121</v>
      </c>
      <c r="H203" s="211">
        <v>35</v>
      </c>
      <c r="I203" s="212"/>
      <c r="J203" s="213">
        <f>ROUND(I203*H203,2)</f>
        <v>0</v>
      </c>
      <c r="K203" s="209" t="s">
        <v>122</v>
      </c>
      <c r="L203" s="46"/>
      <c r="M203" s="214" t="s">
        <v>19</v>
      </c>
      <c r="N203" s="215" t="s">
        <v>44</v>
      </c>
      <c r="O203" s="87"/>
      <c r="P203" s="216">
        <f>O203*H203</f>
        <v>0</v>
      </c>
      <c r="Q203" s="216">
        <v>0.1837</v>
      </c>
      <c r="R203" s="216">
        <f>Q203*H203</f>
        <v>6.4295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123</v>
      </c>
      <c r="AT203" s="218" t="s">
        <v>118</v>
      </c>
      <c r="AU203" s="218" t="s">
        <v>81</v>
      </c>
      <c r="AY203" s="19" t="s">
        <v>116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123</v>
      </c>
      <c r="BK203" s="219">
        <f>ROUND(I203*H203,2)</f>
        <v>0</v>
      </c>
      <c r="BL203" s="19" t="s">
        <v>123</v>
      </c>
      <c r="BM203" s="218" t="s">
        <v>323</v>
      </c>
    </row>
    <row r="204" s="2" customFormat="1">
      <c r="A204" s="40"/>
      <c r="B204" s="41"/>
      <c r="C204" s="42"/>
      <c r="D204" s="220" t="s">
        <v>124</v>
      </c>
      <c r="E204" s="42"/>
      <c r="F204" s="221" t="s">
        <v>324</v>
      </c>
      <c r="G204" s="42"/>
      <c r="H204" s="42"/>
      <c r="I204" s="222"/>
      <c r="J204" s="42"/>
      <c r="K204" s="42"/>
      <c r="L204" s="46"/>
      <c r="M204" s="223"/>
      <c r="N204" s="224"/>
      <c r="O204" s="87"/>
      <c r="P204" s="87"/>
      <c r="Q204" s="87"/>
      <c r="R204" s="87"/>
      <c r="S204" s="87"/>
      <c r="T204" s="88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81</v>
      </c>
    </row>
    <row r="205" s="2" customFormat="1">
      <c r="A205" s="40"/>
      <c r="B205" s="41"/>
      <c r="C205" s="42"/>
      <c r="D205" s="225" t="s">
        <v>126</v>
      </c>
      <c r="E205" s="42"/>
      <c r="F205" s="226" t="s">
        <v>325</v>
      </c>
      <c r="G205" s="42"/>
      <c r="H205" s="42"/>
      <c r="I205" s="222"/>
      <c r="J205" s="42"/>
      <c r="K205" s="42"/>
      <c r="L205" s="46"/>
      <c r="M205" s="223"/>
      <c r="N205" s="224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126</v>
      </c>
      <c r="AU205" s="19" t="s">
        <v>81</v>
      </c>
    </row>
    <row r="206" s="13" customFormat="1">
      <c r="A206" s="13"/>
      <c r="B206" s="227"/>
      <c r="C206" s="228"/>
      <c r="D206" s="220" t="s">
        <v>189</v>
      </c>
      <c r="E206" s="229" t="s">
        <v>19</v>
      </c>
      <c r="F206" s="230" t="s">
        <v>326</v>
      </c>
      <c r="G206" s="228"/>
      <c r="H206" s="229" t="s">
        <v>19</v>
      </c>
      <c r="I206" s="231"/>
      <c r="J206" s="228"/>
      <c r="K206" s="228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189</v>
      </c>
      <c r="AU206" s="236" t="s">
        <v>81</v>
      </c>
      <c r="AV206" s="13" t="s">
        <v>79</v>
      </c>
      <c r="AW206" s="13" t="s">
        <v>33</v>
      </c>
      <c r="AX206" s="13" t="s">
        <v>71</v>
      </c>
      <c r="AY206" s="236" t="s">
        <v>116</v>
      </c>
    </row>
    <row r="207" s="14" customFormat="1">
      <c r="A207" s="14"/>
      <c r="B207" s="237"/>
      <c r="C207" s="238"/>
      <c r="D207" s="220" t="s">
        <v>189</v>
      </c>
      <c r="E207" s="239" t="s">
        <v>19</v>
      </c>
      <c r="F207" s="240" t="s">
        <v>303</v>
      </c>
      <c r="G207" s="238"/>
      <c r="H207" s="241">
        <v>35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189</v>
      </c>
      <c r="AU207" s="247" t="s">
        <v>81</v>
      </c>
      <c r="AV207" s="14" t="s">
        <v>81</v>
      </c>
      <c r="AW207" s="14" t="s">
        <v>33</v>
      </c>
      <c r="AX207" s="14" t="s">
        <v>79</v>
      </c>
      <c r="AY207" s="247" t="s">
        <v>116</v>
      </c>
    </row>
    <row r="208" s="12" customFormat="1" ht="22.8" customHeight="1">
      <c r="A208" s="12"/>
      <c r="B208" s="191"/>
      <c r="C208" s="192"/>
      <c r="D208" s="193" t="s">
        <v>70</v>
      </c>
      <c r="E208" s="205" t="s">
        <v>167</v>
      </c>
      <c r="F208" s="205" t="s">
        <v>327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SUM(P209:P245)</f>
        <v>0</v>
      </c>
      <c r="Q208" s="199"/>
      <c r="R208" s="200">
        <f>SUM(R209:R245)</f>
        <v>7.3787739999999999</v>
      </c>
      <c r="S208" s="199"/>
      <c r="T208" s="201">
        <f>SUM(T209:T245)</f>
        <v>3.08555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79</v>
      </c>
      <c r="AT208" s="203" t="s">
        <v>70</v>
      </c>
      <c r="AU208" s="203" t="s">
        <v>79</v>
      </c>
      <c r="AY208" s="202" t="s">
        <v>116</v>
      </c>
      <c r="BK208" s="204">
        <f>SUM(BK209:BK245)</f>
        <v>0</v>
      </c>
    </row>
    <row r="209" s="2" customFormat="1" ht="16.5" customHeight="1">
      <c r="A209" s="40"/>
      <c r="B209" s="41"/>
      <c r="C209" s="207" t="s">
        <v>328</v>
      </c>
      <c r="D209" s="207" t="s">
        <v>118</v>
      </c>
      <c r="E209" s="208" t="s">
        <v>329</v>
      </c>
      <c r="F209" s="209" t="s">
        <v>330</v>
      </c>
      <c r="G209" s="210" t="s">
        <v>225</v>
      </c>
      <c r="H209" s="211">
        <v>30</v>
      </c>
      <c r="I209" s="212"/>
      <c r="J209" s="213">
        <f>ROUND(I209*H209,2)</f>
        <v>0</v>
      </c>
      <c r="K209" s="209" t="s">
        <v>122</v>
      </c>
      <c r="L209" s="46"/>
      <c r="M209" s="214" t="s">
        <v>19</v>
      </c>
      <c r="N209" s="215" t="s">
        <v>44</v>
      </c>
      <c r="O209" s="87"/>
      <c r="P209" s="216">
        <f>O209*H209</f>
        <v>0</v>
      </c>
      <c r="Q209" s="216">
        <v>0.15540000000000001</v>
      </c>
      <c r="R209" s="216">
        <f>Q209*H209</f>
        <v>4.6619999999999999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123</v>
      </c>
      <c r="AT209" s="218" t="s">
        <v>118</v>
      </c>
      <c r="AU209" s="218" t="s">
        <v>81</v>
      </c>
      <c r="AY209" s="19" t="s">
        <v>116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123</v>
      </c>
      <c r="BK209" s="219">
        <f>ROUND(I209*H209,2)</f>
        <v>0</v>
      </c>
      <c r="BL209" s="19" t="s">
        <v>123</v>
      </c>
      <c r="BM209" s="218" t="s">
        <v>331</v>
      </c>
    </row>
    <row r="210" s="2" customFormat="1">
      <c r="A210" s="40"/>
      <c r="B210" s="41"/>
      <c r="C210" s="42"/>
      <c r="D210" s="220" t="s">
        <v>124</v>
      </c>
      <c r="E210" s="42"/>
      <c r="F210" s="221" t="s">
        <v>332</v>
      </c>
      <c r="G210" s="42"/>
      <c r="H210" s="42"/>
      <c r="I210" s="222"/>
      <c r="J210" s="42"/>
      <c r="K210" s="42"/>
      <c r="L210" s="46"/>
      <c r="M210" s="223"/>
      <c r="N210" s="224"/>
      <c r="O210" s="87"/>
      <c r="P210" s="87"/>
      <c r="Q210" s="87"/>
      <c r="R210" s="87"/>
      <c r="S210" s="87"/>
      <c r="T210" s="88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124</v>
      </c>
      <c r="AU210" s="19" t="s">
        <v>81</v>
      </c>
    </row>
    <row r="211" s="2" customFormat="1">
      <c r="A211" s="40"/>
      <c r="B211" s="41"/>
      <c r="C211" s="42"/>
      <c r="D211" s="225" t="s">
        <v>126</v>
      </c>
      <c r="E211" s="42"/>
      <c r="F211" s="226" t="s">
        <v>333</v>
      </c>
      <c r="G211" s="42"/>
      <c r="H211" s="42"/>
      <c r="I211" s="222"/>
      <c r="J211" s="42"/>
      <c r="K211" s="42"/>
      <c r="L211" s="46"/>
      <c r="M211" s="223"/>
      <c r="N211" s="224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126</v>
      </c>
      <c r="AU211" s="19" t="s">
        <v>81</v>
      </c>
    </row>
    <row r="212" s="13" customFormat="1">
      <c r="A212" s="13"/>
      <c r="B212" s="227"/>
      <c r="C212" s="228"/>
      <c r="D212" s="220" t="s">
        <v>189</v>
      </c>
      <c r="E212" s="229" t="s">
        <v>19</v>
      </c>
      <c r="F212" s="230" t="s">
        <v>334</v>
      </c>
      <c r="G212" s="228"/>
      <c r="H212" s="229" t="s">
        <v>19</v>
      </c>
      <c r="I212" s="231"/>
      <c r="J212" s="228"/>
      <c r="K212" s="228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189</v>
      </c>
      <c r="AU212" s="236" t="s">
        <v>81</v>
      </c>
      <c r="AV212" s="13" t="s">
        <v>79</v>
      </c>
      <c r="AW212" s="13" t="s">
        <v>33</v>
      </c>
      <c r="AX212" s="13" t="s">
        <v>71</v>
      </c>
      <c r="AY212" s="236" t="s">
        <v>116</v>
      </c>
    </row>
    <row r="213" s="14" customFormat="1">
      <c r="A213" s="14"/>
      <c r="B213" s="237"/>
      <c r="C213" s="238"/>
      <c r="D213" s="220" t="s">
        <v>189</v>
      </c>
      <c r="E213" s="239" t="s">
        <v>19</v>
      </c>
      <c r="F213" s="240" t="s">
        <v>335</v>
      </c>
      <c r="G213" s="238"/>
      <c r="H213" s="241">
        <v>30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189</v>
      </c>
      <c r="AU213" s="247" t="s">
        <v>81</v>
      </c>
      <c r="AV213" s="14" t="s">
        <v>81</v>
      </c>
      <c r="AW213" s="14" t="s">
        <v>33</v>
      </c>
      <c r="AX213" s="14" t="s">
        <v>79</v>
      </c>
      <c r="AY213" s="247" t="s">
        <v>116</v>
      </c>
    </row>
    <row r="214" s="2" customFormat="1" ht="16.5" customHeight="1">
      <c r="A214" s="40"/>
      <c r="B214" s="41"/>
      <c r="C214" s="259" t="s">
        <v>237</v>
      </c>
      <c r="D214" s="259" t="s">
        <v>262</v>
      </c>
      <c r="E214" s="260" t="s">
        <v>336</v>
      </c>
      <c r="F214" s="261" t="s">
        <v>337</v>
      </c>
      <c r="G214" s="262" t="s">
        <v>225</v>
      </c>
      <c r="H214" s="263">
        <v>30</v>
      </c>
      <c r="I214" s="264"/>
      <c r="J214" s="265">
        <f>ROUND(I214*H214,2)</f>
        <v>0</v>
      </c>
      <c r="K214" s="261" t="s">
        <v>122</v>
      </c>
      <c r="L214" s="266"/>
      <c r="M214" s="267" t="s">
        <v>19</v>
      </c>
      <c r="N214" s="268" t="s">
        <v>44</v>
      </c>
      <c r="O214" s="87"/>
      <c r="P214" s="216">
        <f>O214*H214</f>
        <v>0</v>
      </c>
      <c r="Q214" s="216">
        <v>0.085000000000000006</v>
      </c>
      <c r="R214" s="216">
        <f>Q214*H214</f>
        <v>2.5500000000000003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140</v>
      </c>
      <c r="AT214" s="218" t="s">
        <v>262</v>
      </c>
      <c r="AU214" s="218" t="s">
        <v>81</v>
      </c>
      <c r="AY214" s="19" t="s">
        <v>116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123</v>
      </c>
      <c r="BK214" s="219">
        <f>ROUND(I214*H214,2)</f>
        <v>0</v>
      </c>
      <c r="BL214" s="19" t="s">
        <v>123</v>
      </c>
      <c r="BM214" s="218" t="s">
        <v>338</v>
      </c>
    </row>
    <row r="215" s="2" customFormat="1">
      <c r="A215" s="40"/>
      <c r="B215" s="41"/>
      <c r="C215" s="42"/>
      <c r="D215" s="220" t="s">
        <v>124</v>
      </c>
      <c r="E215" s="42"/>
      <c r="F215" s="221" t="s">
        <v>337</v>
      </c>
      <c r="G215" s="42"/>
      <c r="H215" s="42"/>
      <c r="I215" s="222"/>
      <c r="J215" s="42"/>
      <c r="K215" s="42"/>
      <c r="L215" s="46"/>
      <c r="M215" s="223"/>
      <c r="N215" s="224"/>
      <c r="O215" s="87"/>
      <c r="P215" s="87"/>
      <c r="Q215" s="87"/>
      <c r="R215" s="87"/>
      <c r="S215" s="87"/>
      <c r="T215" s="88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124</v>
      </c>
      <c r="AU215" s="19" t="s">
        <v>81</v>
      </c>
    </row>
    <row r="216" s="13" customFormat="1">
      <c r="A216" s="13"/>
      <c r="B216" s="227"/>
      <c r="C216" s="228"/>
      <c r="D216" s="220" t="s">
        <v>189</v>
      </c>
      <c r="E216" s="229" t="s">
        <v>19</v>
      </c>
      <c r="F216" s="230" t="s">
        <v>334</v>
      </c>
      <c r="G216" s="228"/>
      <c r="H216" s="229" t="s">
        <v>19</v>
      </c>
      <c r="I216" s="231"/>
      <c r="J216" s="228"/>
      <c r="K216" s="228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189</v>
      </c>
      <c r="AU216" s="236" t="s">
        <v>81</v>
      </c>
      <c r="AV216" s="13" t="s">
        <v>79</v>
      </c>
      <c r="AW216" s="13" t="s">
        <v>33</v>
      </c>
      <c r="AX216" s="13" t="s">
        <v>71</v>
      </c>
      <c r="AY216" s="236" t="s">
        <v>116</v>
      </c>
    </row>
    <row r="217" s="14" customFormat="1">
      <c r="A217" s="14"/>
      <c r="B217" s="237"/>
      <c r="C217" s="238"/>
      <c r="D217" s="220" t="s">
        <v>189</v>
      </c>
      <c r="E217" s="239" t="s">
        <v>19</v>
      </c>
      <c r="F217" s="240" t="s">
        <v>335</v>
      </c>
      <c r="G217" s="238"/>
      <c r="H217" s="241">
        <v>30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189</v>
      </c>
      <c r="AU217" s="247" t="s">
        <v>81</v>
      </c>
      <c r="AV217" s="14" t="s">
        <v>81</v>
      </c>
      <c r="AW217" s="14" t="s">
        <v>33</v>
      </c>
      <c r="AX217" s="14" t="s">
        <v>79</v>
      </c>
      <c r="AY217" s="247" t="s">
        <v>116</v>
      </c>
    </row>
    <row r="218" s="2" customFormat="1" ht="16.5" customHeight="1">
      <c r="A218" s="40"/>
      <c r="B218" s="41"/>
      <c r="C218" s="207" t="s">
        <v>339</v>
      </c>
      <c r="D218" s="207" t="s">
        <v>118</v>
      </c>
      <c r="E218" s="208" t="s">
        <v>340</v>
      </c>
      <c r="F218" s="209" t="s">
        <v>341</v>
      </c>
      <c r="G218" s="210" t="s">
        <v>121</v>
      </c>
      <c r="H218" s="211">
        <v>119</v>
      </c>
      <c r="I218" s="212"/>
      <c r="J218" s="213">
        <f>ROUND(I218*H218,2)</f>
        <v>0</v>
      </c>
      <c r="K218" s="209" t="s">
        <v>122</v>
      </c>
      <c r="L218" s="46"/>
      <c r="M218" s="214" t="s">
        <v>19</v>
      </c>
      <c r="N218" s="215" t="s">
        <v>44</v>
      </c>
      <c r="O218" s="87"/>
      <c r="P218" s="216">
        <f>O218*H218</f>
        <v>0</v>
      </c>
      <c r="Q218" s="216">
        <v>0.00068999999999999997</v>
      </c>
      <c r="R218" s="216">
        <f>Q218*H218</f>
        <v>0.082110000000000002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123</v>
      </c>
      <c r="AT218" s="218" t="s">
        <v>118</v>
      </c>
      <c r="AU218" s="218" t="s">
        <v>81</v>
      </c>
      <c r="AY218" s="19" t="s">
        <v>116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123</v>
      </c>
      <c r="BK218" s="219">
        <f>ROUND(I218*H218,2)</f>
        <v>0</v>
      </c>
      <c r="BL218" s="19" t="s">
        <v>123</v>
      </c>
      <c r="BM218" s="218" t="s">
        <v>342</v>
      </c>
    </row>
    <row r="219" s="2" customFormat="1">
      <c r="A219" s="40"/>
      <c r="B219" s="41"/>
      <c r="C219" s="42"/>
      <c r="D219" s="220" t="s">
        <v>124</v>
      </c>
      <c r="E219" s="42"/>
      <c r="F219" s="221" t="s">
        <v>343</v>
      </c>
      <c r="G219" s="42"/>
      <c r="H219" s="42"/>
      <c r="I219" s="222"/>
      <c r="J219" s="42"/>
      <c r="K219" s="42"/>
      <c r="L219" s="46"/>
      <c r="M219" s="223"/>
      <c r="N219" s="224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124</v>
      </c>
      <c r="AU219" s="19" t="s">
        <v>81</v>
      </c>
    </row>
    <row r="220" s="2" customFormat="1">
      <c r="A220" s="40"/>
      <c r="B220" s="41"/>
      <c r="C220" s="42"/>
      <c r="D220" s="225" t="s">
        <v>126</v>
      </c>
      <c r="E220" s="42"/>
      <c r="F220" s="226" t="s">
        <v>344</v>
      </c>
      <c r="G220" s="42"/>
      <c r="H220" s="42"/>
      <c r="I220" s="222"/>
      <c r="J220" s="42"/>
      <c r="K220" s="42"/>
      <c r="L220" s="46"/>
      <c r="M220" s="223"/>
      <c r="N220" s="224"/>
      <c r="O220" s="87"/>
      <c r="P220" s="87"/>
      <c r="Q220" s="87"/>
      <c r="R220" s="87"/>
      <c r="S220" s="87"/>
      <c r="T220" s="88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126</v>
      </c>
      <c r="AU220" s="19" t="s">
        <v>81</v>
      </c>
    </row>
    <row r="221" s="2" customFormat="1" ht="16.5" customHeight="1">
      <c r="A221" s="40"/>
      <c r="B221" s="41"/>
      <c r="C221" s="207" t="s">
        <v>242</v>
      </c>
      <c r="D221" s="207" t="s">
        <v>118</v>
      </c>
      <c r="E221" s="208" t="s">
        <v>345</v>
      </c>
      <c r="F221" s="209" t="s">
        <v>346</v>
      </c>
      <c r="G221" s="210" t="s">
        <v>225</v>
      </c>
      <c r="H221" s="211">
        <v>12</v>
      </c>
      <c r="I221" s="212"/>
      <c r="J221" s="213">
        <f>ROUND(I221*H221,2)</f>
        <v>0</v>
      </c>
      <c r="K221" s="209" t="s">
        <v>122</v>
      </c>
      <c r="L221" s="46"/>
      <c r="M221" s="214" t="s">
        <v>19</v>
      </c>
      <c r="N221" s="215" t="s">
        <v>44</v>
      </c>
      <c r="O221" s="87"/>
      <c r="P221" s="216">
        <f>O221*H221</f>
        <v>0</v>
      </c>
      <c r="Q221" s="216">
        <v>0.00022000000000000001</v>
      </c>
      <c r="R221" s="216">
        <f>Q221*H221</f>
        <v>0.00264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123</v>
      </c>
      <c r="AT221" s="218" t="s">
        <v>118</v>
      </c>
      <c r="AU221" s="218" t="s">
        <v>81</v>
      </c>
      <c r="AY221" s="19" t="s">
        <v>116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123</v>
      </c>
      <c r="BK221" s="219">
        <f>ROUND(I221*H221,2)</f>
        <v>0</v>
      </c>
      <c r="BL221" s="19" t="s">
        <v>123</v>
      </c>
      <c r="BM221" s="218" t="s">
        <v>347</v>
      </c>
    </row>
    <row r="222" s="2" customFormat="1">
      <c r="A222" s="40"/>
      <c r="B222" s="41"/>
      <c r="C222" s="42"/>
      <c r="D222" s="220" t="s">
        <v>124</v>
      </c>
      <c r="E222" s="42"/>
      <c r="F222" s="221" t="s">
        <v>348</v>
      </c>
      <c r="G222" s="42"/>
      <c r="H222" s="42"/>
      <c r="I222" s="222"/>
      <c r="J222" s="42"/>
      <c r="K222" s="42"/>
      <c r="L222" s="46"/>
      <c r="M222" s="223"/>
      <c r="N222" s="224"/>
      <c r="O222" s="87"/>
      <c r="P222" s="87"/>
      <c r="Q222" s="87"/>
      <c r="R222" s="87"/>
      <c r="S222" s="87"/>
      <c r="T222" s="88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124</v>
      </c>
      <c r="AU222" s="19" t="s">
        <v>81</v>
      </c>
    </row>
    <row r="223" s="2" customFormat="1">
      <c r="A223" s="40"/>
      <c r="B223" s="41"/>
      <c r="C223" s="42"/>
      <c r="D223" s="225" t="s">
        <v>126</v>
      </c>
      <c r="E223" s="42"/>
      <c r="F223" s="226" t="s">
        <v>349</v>
      </c>
      <c r="G223" s="42"/>
      <c r="H223" s="42"/>
      <c r="I223" s="222"/>
      <c r="J223" s="42"/>
      <c r="K223" s="42"/>
      <c r="L223" s="46"/>
      <c r="M223" s="223"/>
      <c r="N223" s="224"/>
      <c r="O223" s="87"/>
      <c r="P223" s="87"/>
      <c r="Q223" s="87"/>
      <c r="R223" s="87"/>
      <c r="S223" s="87"/>
      <c r="T223" s="88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81</v>
      </c>
    </row>
    <row r="224" s="2" customFormat="1" ht="16.5" customHeight="1">
      <c r="A224" s="40"/>
      <c r="B224" s="41"/>
      <c r="C224" s="207" t="s">
        <v>350</v>
      </c>
      <c r="D224" s="207" t="s">
        <v>118</v>
      </c>
      <c r="E224" s="208" t="s">
        <v>351</v>
      </c>
      <c r="F224" s="209" t="s">
        <v>352</v>
      </c>
      <c r="G224" s="210" t="s">
        <v>225</v>
      </c>
      <c r="H224" s="211">
        <v>12</v>
      </c>
      <c r="I224" s="212"/>
      <c r="J224" s="213">
        <f>ROUND(I224*H224,2)</f>
        <v>0</v>
      </c>
      <c r="K224" s="209" t="s">
        <v>122</v>
      </c>
      <c r="L224" s="46"/>
      <c r="M224" s="214" t="s">
        <v>19</v>
      </c>
      <c r="N224" s="215" t="s">
        <v>44</v>
      </c>
      <c r="O224" s="87"/>
      <c r="P224" s="216">
        <f>O224*H224</f>
        <v>0</v>
      </c>
      <c r="Q224" s="216">
        <v>0.00017000000000000001</v>
      </c>
      <c r="R224" s="216">
        <f>Q224*H224</f>
        <v>0.0020400000000000001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123</v>
      </c>
      <c r="AT224" s="218" t="s">
        <v>118</v>
      </c>
      <c r="AU224" s="218" t="s">
        <v>81</v>
      </c>
      <c r="AY224" s="19" t="s">
        <v>116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123</v>
      </c>
      <c r="BK224" s="219">
        <f>ROUND(I224*H224,2)</f>
        <v>0</v>
      </c>
      <c r="BL224" s="19" t="s">
        <v>123</v>
      </c>
      <c r="BM224" s="218" t="s">
        <v>353</v>
      </c>
    </row>
    <row r="225" s="2" customFormat="1">
      <c r="A225" s="40"/>
      <c r="B225" s="41"/>
      <c r="C225" s="42"/>
      <c r="D225" s="220" t="s">
        <v>124</v>
      </c>
      <c r="E225" s="42"/>
      <c r="F225" s="221" t="s">
        <v>354</v>
      </c>
      <c r="G225" s="42"/>
      <c r="H225" s="42"/>
      <c r="I225" s="222"/>
      <c r="J225" s="42"/>
      <c r="K225" s="42"/>
      <c r="L225" s="46"/>
      <c r="M225" s="223"/>
      <c r="N225" s="224"/>
      <c r="O225" s="87"/>
      <c r="P225" s="87"/>
      <c r="Q225" s="87"/>
      <c r="R225" s="87"/>
      <c r="S225" s="87"/>
      <c r="T225" s="88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124</v>
      </c>
      <c r="AU225" s="19" t="s">
        <v>81</v>
      </c>
    </row>
    <row r="226" s="2" customFormat="1">
      <c r="A226" s="40"/>
      <c r="B226" s="41"/>
      <c r="C226" s="42"/>
      <c r="D226" s="225" t="s">
        <v>126</v>
      </c>
      <c r="E226" s="42"/>
      <c r="F226" s="226" t="s">
        <v>355</v>
      </c>
      <c r="G226" s="42"/>
      <c r="H226" s="42"/>
      <c r="I226" s="222"/>
      <c r="J226" s="42"/>
      <c r="K226" s="42"/>
      <c r="L226" s="46"/>
      <c r="M226" s="223"/>
      <c r="N226" s="224"/>
      <c r="O226" s="87"/>
      <c r="P226" s="87"/>
      <c r="Q226" s="87"/>
      <c r="R226" s="87"/>
      <c r="S226" s="87"/>
      <c r="T226" s="88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126</v>
      </c>
      <c r="AU226" s="19" t="s">
        <v>81</v>
      </c>
    </row>
    <row r="227" s="2" customFormat="1" ht="24.15" customHeight="1">
      <c r="A227" s="40"/>
      <c r="B227" s="41"/>
      <c r="C227" s="207" t="s">
        <v>248</v>
      </c>
      <c r="D227" s="207" t="s">
        <v>118</v>
      </c>
      <c r="E227" s="208" t="s">
        <v>356</v>
      </c>
      <c r="F227" s="209" t="s">
        <v>357</v>
      </c>
      <c r="G227" s="210" t="s">
        <v>163</v>
      </c>
      <c r="H227" s="211">
        <v>1.3129999999999999</v>
      </c>
      <c r="I227" s="212"/>
      <c r="J227" s="213">
        <f>ROUND(I227*H227,2)</f>
        <v>0</v>
      </c>
      <c r="K227" s="209" t="s">
        <v>122</v>
      </c>
      <c r="L227" s="46"/>
      <c r="M227" s="214" t="s">
        <v>19</v>
      </c>
      <c r="N227" s="215" t="s">
        <v>44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2.3500000000000001</v>
      </c>
      <c r="T227" s="217">
        <f>S227*H227</f>
        <v>3.08555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123</v>
      </c>
      <c r="AT227" s="218" t="s">
        <v>118</v>
      </c>
      <c r="AU227" s="218" t="s">
        <v>81</v>
      </c>
      <c r="AY227" s="19" t="s">
        <v>116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123</v>
      </c>
      <c r="BK227" s="219">
        <f>ROUND(I227*H227,2)</f>
        <v>0</v>
      </c>
      <c r="BL227" s="19" t="s">
        <v>123</v>
      </c>
      <c r="BM227" s="218" t="s">
        <v>358</v>
      </c>
    </row>
    <row r="228" s="2" customFormat="1">
      <c r="A228" s="40"/>
      <c r="B228" s="41"/>
      <c r="C228" s="42"/>
      <c r="D228" s="220" t="s">
        <v>124</v>
      </c>
      <c r="E228" s="42"/>
      <c r="F228" s="221" t="s">
        <v>359</v>
      </c>
      <c r="G228" s="42"/>
      <c r="H228" s="42"/>
      <c r="I228" s="222"/>
      <c r="J228" s="42"/>
      <c r="K228" s="42"/>
      <c r="L228" s="46"/>
      <c r="M228" s="223"/>
      <c r="N228" s="224"/>
      <c r="O228" s="87"/>
      <c r="P228" s="87"/>
      <c r="Q228" s="87"/>
      <c r="R228" s="87"/>
      <c r="S228" s="87"/>
      <c r="T228" s="88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124</v>
      </c>
      <c r="AU228" s="19" t="s">
        <v>81</v>
      </c>
    </row>
    <row r="229" s="2" customFormat="1">
      <c r="A229" s="40"/>
      <c r="B229" s="41"/>
      <c r="C229" s="42"/>
      <c r="D229" s="225" t="s">
        <v>126</v>
      </c>
      <c r="E229" s="42"/>
      <c r="F229" s="226" t="s">
        <v>360</v>
      </c>
      <c r="G229" s="42"/>
      <c r="H229" s="42"/>
      <c r="I229" s="222"/>
      <c r="J229" s="42"/>
      <c r="K229" s="42"/>
      <c r="L229" s="46"/>
      <c r="M229" s="223"/>
      <c r="N229" s="224"/>
      <c r="O229" s="87"/>
      <c r="P229" s="87"/>
      <c r="Q229" s="87"/>
      <c r="R229" s="87"/>
      <c r="S229" s="87"/>
      <c r="T229" s="88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126</v>
      </c>
      <c r="AU229" s="19" t="s">
        <v>81</v>
      </c>
    </row>
    <row r="230" s="13" customFormat="1">
      <c r="A230" s="13"/>
      <c r="B230" s="227"/>
      <c r="C230" s="228"/>
      <c r="D230" s="220" t="s">
        <v>189</v>
      </c>
      <c r="E230" s="229" t="s">
        <v>19</v>
      </c>
      <c r="F230" s="230" t="s">
        <v>361</v>
      </c>
      <c r="G230" s="228"/>
      <c r="H230" s="229" t="s">
        <v>19</v>
      </c>
      <c r="I230" s="231"/>
      <c r="J230" s="228"/>
      <c r="K230" s="228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189</v>
      </c>
      <c r="AU230" s="236" t="s">
        <v>81</v>
      </c>
      <c r="AV230" s="13" t="s">
        <v>79</v>
      </c>
      <c r="AW230" s="13" t="s">
        <v>33</v>
      </c>
      <c r="AX230" s="13" t="s">
        <v>71</v>
      </c>
      <c r="AY230" s="236" t="s">
        <v>116</v>
      </c>
    </row>
    <row r="231" s="14" customFormat="1">
      <c r="A231" s="14"/>
      <c r="B231" s="237"/>
      <c r="C231" s="238"/>
      <c r="D231" s="220" t="s">
        <v>189</v>
      </c>
      <c r="E231" s="239" t="s">
        <v>19</v>
      </c>
      <c r="F231" s="240" t="s">
        <v>362</v>
      </c>
      <c r="G231" s="238"/>
      <c r="H231" s="241">
        <v>1.3129999999999999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189</v>
      </c>
      <c r="AU231" s="247" t="s">
        <v>81</v>
      </c>
      <c r="AV231" s="14" t="s">
        <v>81</v>
      </c>
      <c r="AW231" s="14" t="s">
        <v>33</v>
      </c>
      <c r="AX231" s="14" t="s">
        <v>79</v>
      </c>
      <c r="AY231" s="247" t="s">
        <v>116</v>
      </c>
    </row>
    <row r="232" s="2" customFormat="1" ht="16.5" customHeight="1">
      <c r="A232" s="40"/>
      <c r="B232" s="41"/>
      <c r="C232" s="207" t="s">
        <v>363</v>
      </c>
      <c r="D232" s="207" t="s">
        <v>118</v>
      </c>
      <c r="E232" s="208" t="s">
        <v>364</v>
      </c>
      <c r="F232" s="209" t="s">
        <v>365</v>
      </c>
      <c r="G232" s="210" t="s">
        <v>225</v>
      </c>
      <c r="H232" s="211">
        <v>11.6</v>
      </c>
      <c r="I232" s="212"/>
      <c r="J232" s="213">
        <f>ROUND(I232*H232,2)</f>
        <v>0</v>
      </c>
      <c r="K232" s="209" t="s">
        <v>122</v>
      </c>
      <c r="L232" s="46"/>
      <c r="M232" s="214" t="s">
        <v>19</v>
      </c>
      <c r="N232" s="215" t="s">
        <v>44</v>
      </c>
      <c r="O232" s="87"/>
      <c r="P232" s="216">
        <f>O232*H232</f>
        <v>0</v>
      </c>
      <c r="Q232" s="216">
        <v>0.00080000000000000004</v>
      </c>
      <c r="R232" s="216">
        <f>Q232*H232</f>
        <v>0.0092800000000000001</v>
      </c>
      <c r="S232" s="216">
        <v>0</v>
      </c>
      <c r="T232" s="217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8" t="s">
        <v>123</v>
      </c>
      <c r="AT232" s="218" t="s">
        <v>118</v>
      </c>
      <c r="AU232" s="218" t="s">
        <v>81</v>
      </c>
      <c r="AY232" s="19" t="s">
        <v>116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123</v>
      </c>
      <c r="BK232" s="219">
        <f>ROUND(I232*H232,2)</f>
        <v>0</v>
      </c>
      <c r="BL232" s="19" t="s">
        <v>123</v>
      </c>
      <c r="BM232" s="218" t="s">
        <v>366</v>
      </c>
    </row>
    <row r="233" s="2" customFormat="1">
      <c r="A233" s="40"/>
      <c r="B233" s="41"/>
      <c r="C233" s="42"/>
      <c r="D233" s="220" t="s">
        <v>124</v>
      </c>
      <c r="E233" s="42"/>
      <c r="F233" s="221" t="s">
        <v>367</v>
      </c>
      <c r="G233" s="42"/>
      <c r="H233" s="42"/>
      <c r="I233" s="222"/>
      <c r="J233" s="42"/>
      <c r="K233" s="42"/>
      <c r="L233" s="46"/>
      <c r="M233" s="223"/>
      <c r="N233" s="224"/>
      <c r="O233" s="87"/>
      <c r="P233" s="87"/>
      <c r="Q233" s="87"/>
      <c r="R233" s="87"/>
      <c r="S233" s="87"/>
      <c r="T233" s="88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124</v>
      </c>
      <c r="AU233" s="19" t="s">
        <v>81</v>
      </c>
    </row>
    <row r="234" s="2" customFormat="1">
      <c r="A234" s="40"/>
      <c r="B234" s="41"/>
      <c r="C234" s="42"/>
      <c r="D234" s="225" t="s">
        <v>126</v>
      </c>
      <c r="E234" s="42"/>
      <c r="F234" s="226" t="s">
        <v>368</v>
      </c>
      <c r="G234" s="42"/>
      <c r="H234" s="42"/>
      <c r="I234" s="222"/>
      <c r="J234" s="42"/>
      <c r="K234" s="42"/>
      <c r="L234" s="46"/>
      <c r="M234" s="223"/>
      <c r="N234" s="224"/>
      <c r="O234" s="87"/>
      <c r="P234" s="87"/>
      <c r="Q234" s="87"/>
      <c r="R234" s="87"/>
      <c r="S234" s="87"/>
      <c r="T234" s="88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126</v>
      </c>
      <c r="AU234" s="19" t="s">
        <v>81</v>
      </c>
    </row>
    <row r="235" s="2" customFormat="1" ht="16.5" customHeight="1">
      <c r="A235" s="40"/>
      <c r="B235" s="41"/>
      <c r="C235" s="207" t="s">
        <v>253</v>
      </c>
      <c r="D235" s="207" t="s">
        <v>118</v>
      </c>
      <c r="E235" s="208" t="s">
        <v>369</v>
      </c>
      <c r="F235" s="209" t="s">
        <v>370</v>
      </c>
      <c r="G235" s="210" t="s">
        <v>121</v>
      </c>
      <c r="H235" s="211">
        <v>35</v>
      </c>
      <c r="I235" s="212"/>
      <c r="J235" s="213">
        <f>ROUND(I235*H235,2)</f>
        <v>0</v>
      </c>
      <c r="K235" s="209" t="s">
        <v>122</v>
      </c>
      <c r="L235" s="46"/>
      <c r="M235" s="214" t="s">
        <v>19</v>
      </c>
      <c r="N235" s="215" t="s">
        <v>44</v>
      </c>
      <c r="O235" s="87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123</v>
      </c>
      <c r="AT235" s="218" t="s">
        <v>118</v>
      </c>
      <c r="AU235" s="218" t="s">
        <v>81</v>
      </c>
      <c r="AY235" s="19" t="s">
        <v>116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123</v>
      </c>
      <c r="BK235" s="219">
        <f>ROUND(I235*H235,2)</f>
        <v>0</v>
      </c>
      <c r="BL235" s="19" t="s">
        <v>123</v>
      </c>
      <c r="BM235" s="218" t="s">
        <v>371</v>
      </c>
    </row>
    <row r="236" s="2" customFormat="1">
      <c r="A236" s="40"/>
      <c r="B236" s="41"/>
      <c r="C236" s="42"/>
      <c r="D236" s="220" t="s">
        <v>124</v>
      </c>
      <c r="E236" s="42"/>
      <c r="F236" s="221" t="s">
        <v>372</v>
      </c>
      <c r="G236" s="42"/>
      <c r="H236" s="42"/>
      <c r="I236" s="222"/>
      <c r="J236" s="42"/>
      <c r="K236" s="42"/>
      <c r="L236" s="46"/>
      <c r="M236" s="223"/>
      <c r="N236" s="224"/>
      <c r="O236" s="87"/>
      <c r="P236" s="87"/>
      <c r="Q236" s="87"/>
      <c r="R236" s="87"/>
      <c r="S236" s="87"/>
      <c r="T236" s="88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124</v>
      </c>
      <c r="AU236" s="19" t="s">
        <v>81</v>
      </c>
    </row>
    <row r="237" s="2" customFormat="1">
      <c r="A237" s="40"/>
      <c r="B237" s="41"/>
      <c r="C237" s="42"/>
      <c r="D237" s="225" t="s">
        <v>126</v>
      </c>
      <c r="E237" s="42"/>
      <c r="F237" s="226" t="s">
        <v>373</v>
      </c>
      <c r="G237" s="42"/>
      <c r="H237" s="42"/>
      <c r="I237" s="222"/>
      <c r="J237" s="42"/>
      <c r="K237" s="42"/>
      <c r="L237" s="46"/>
      <c r="M237" s="223"/>
      <c r="N237" s="224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81</v>
      </c>
    </row>
    <row r="238" s="2" customFormat="1" ht="16.5" customHeight="1">
      <c r="A238" s="40"/>
      <c r="B238" s="41"/>
      <c r="C238" s="207" t="s">
        <v>374</v>
      </c>
      <c r="D238" s="207" t="s">
        <v>118</v>
      </c>
      <c r="E238" s="208" t="s">
        <v>375</v>
      </c>
      <c r="F238" s="209" t="s">
        <v>376</v>
      </c>
      <c r="G238" s="210" t="s">
        <v>225</v>
      </c>
      <c r="H238" s="211">
        <v>52.799999999999997</v>
      </c>
      <c r="I238" s="212"/>
      <c r="J238" s="213">
        <f>ROUND(I238*H238,2)</f>
        <v>0</v>
      </c>
      <c r="K238" s="209" t="s">
        <v>122</v>
      </c>
      <c r="L238" s="46"/>
      <c r="M238" s="214" t="s">
        <v>19</v>
      </c>
      <c r="N238" s="215" t="s">
        <v>44</v>
      </c>
      <c r="O238" s="87"/>
      <c r="P238" s="216">
        <f>O238*H238</f>
        <v>0</v>
      </c>
      <c r="Q238" s="216">
        <v>0.00042999999999999999</v>
      </c>
      <c r="R238" s="216">
        <f>Q238*H238</f>
        <v>0.022703999999999998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123</v>
      </c>
      <c r="AT238" s="218" t="s">
        <v>118</v>
      </c>
      <c r="AU238" s="218" t="s">
        <v>81</v>
      </c>
      <c r="AY238" s="19" t="s">
        <v>116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123</v>
      </c>
      <c r="BK238" s="219">
        <f>ROUND(I238*H238,2)</f>
        <v>0</v>
      </c>
      <c r="BL238" s="19" t="s">
        <v>123</v>
      </c>
      <c r="BM238" s="218" t="s">
        <v>377</v>
      </c>
    </row>
    <row r="239" s="2" customFormat="1">
      <c r="A239" s="40"/>
      <c r="B239" s="41"/>
      <c r="C239" s="42"/>
      <c r="D239" s="220" t="s">
        <v>124</v>
      </c>
      <c r="E239" s="42"/>
      <c r="F239" s="221" t="s">
        <v>378</v>
      </c>
      <c r="G239" s="42"/>
      <c r="H239" s="42"/>
      <c r="I239" s="222"/>
      <c r="J239" s="42"/>
      <c r="K239" s="42"/>
      <c r="L239" s="46"/>
      <c r="M239" s="223"/>
      <c r="N239" s="224"/>
      <c r="O239" s="87"/>
      <c r="P239" s="87"/>
      <c r="Q239" s="87"/>
      <c r="R239" s="87"/>
      <c r="S239" s="87"/>
      <c r="T239" s="88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124</v>
      </c>
      <c r="AU239" s="19" t="s">
        <v>81</v>
      </c>
    </row>
    <row r="240" s="2" customFormat="1">
      <c r="A240" s="40"/>
      <c r="B240" s="41"/>
      <c r="C240" s="42"/>
      <c r="D240" s="225" t="s">
        <v>126</v>
      </c>
      <c r="E240" s="42"/>
      <c r="F240" s="226" t="s">
        <v>379</v>
      </c>
      <c r="G240" s="42"/>
      <c r="H240" s="42"/>
      <c r="I240" s="222"/>
      <c r="J240" s="42"/>
      <c r="K240" s="42"/>
      <c r="L240" s="46"/>
      <c r="M240" s="223"/>
      <c r="N240" s="224"/>
      <c r="O240" s="87"/>
      <c r="P240" s="87"/>
      <c r="Q240" s="87"/>
      <c r="R240" s="87"/>
      <c r="S240" s="87"/>
      <c r="T240" s="88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81</v>
      </c>
    </row>
    <row r="241" s="2" customFormat="1" ht="16.5" customHeight="1">
      <c r="A241" s="40"/>
      <c r="B241" s="41"/>
      <c r="C241" s="259" t="s">
        <v>259</v>
      </c>
      <c r="D241" s="259" t="s">
        <v>262</v>
      </c>
      <c r="E241" s="260" t="s">
        <v>380</v>
      </c>
      <c r="F241" s="261" t="s">
        <v>381</v>
      </c>
      <c r="G241" s="262" t="s">
        <v>247</v>
      </c>
      <c r="H241" s="263">
        <v>0.048000000000000001</v>
      </c>
      <c r="I241" s="264"/>
      <c r="J241" s="265">
        <f>ROUND(I241*H241,2)</f>
        <v>0</v>
      </c>
      <c r="K241" s="261" t="s">
        <v>122</v>
      </c>
      <c r="L241" s="266"/>
      <c r="M241" s="267" t="s">
        <v>19</v>
      </c>
      <c r="N241" s="268" t="s">
        <v>44</v>
      </c>
      <c r="O241" s="87"/>
      <c r="P241" s="216">
        <f>O241*H241</f>
        <v>0</v>
      </c>
      <c r="Q241" s="216">
        <v>1</v>
      </c>
      <c r="R241" s="216">
        <f>Q241*H241</f>
        <v>0.048000000000000001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140</v>
      </c>
      <c r="AT241" s="218" t="s">
        <v>262</v>
      </c>
      <c r="AU241" s="218" t="s">
        <v>81</v>
      </c>
      <c r="AY241" s="19" t="s">
        <v>116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123</v>
      </c>
      <c r="BK241" s="219">
        <f>ROUND(I241*H241,2)</f>
        <v>0</v>
      </c>
      <c r="BL241" s="19" t="s">
        <v>123</v>
      </c>
      <c r="BM241" s="218" t="s">
        <v>382</v>
      </c>
    </row>
    <row r="242" s="2" customFormat="1">
      <c r="A242" s="40"/>
      <c r="B242" s="41"/>
      <c r="C242" s="42"/>
      <c r="D242" s="220" t="s">
        <v>124</v>
      </c>
      <c r="E242" s="42"/>
      <c r="F242" s="221" t="s">
        <v>381</v>
      </c>
      <c r="G242" s="42"/>
      <c r="H242" s="42"/>
      <c r="I242" s="222"/>
      <c r="J242" s="42"/>
      <c r="K242" s="42"/>
      <c r="L242" s="46"/>
      <c r="M242" s="223"/>
      <c r="N242" s="224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124</v>
      </c>
      <c r="AU242" s="19" t="s">
        <v>81</v>
      </c>
    </row>
    <row r="243" s="2" customFormat="1" ht="16.5" customHeight="1">
      <c r="A243" s="40"/>
      <c r="B243" s="41"/>
      <c r="C243" s="207" t="s">
        <v>383</v>
      </c>
      <c r="D243" s="207" t="s">
        <v>118</v>
      </c>
      <c r="E243" s="208" t="s">
        <v>384</v>
      </c>
      <c r="F243" s="209" t="s">
        <v>385</v>
      </c>
      <c r="G243" s="210" t="s">
        <v>225</v>
      </c>
      <c r="H243" s="211">
        <v>43.200000000000003</v>
      </c>
      <c r="I243" s="212"/>
      <c r="J243" s="213">
        <f>ROUND(I243*H243,2)</f>
        <v>0</v>
      </c>
      <c r="K243" s="209" t="s">
        <v>122</v>
      </c>
      <c r="L243" s="46"/>
      <c r="M243" s="214" t="s">
        <v>19</v>
      </c>
      <c r="N243" s="215" t="s">
        <v>44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123</v>
      </c>
      <c r="AT243" s="218" t="s">
        <v>118</v>
      </c>
      <c r="AU243" s="218" t="s">
        <v>81</v>
      </c>
      <c r="AY243" s="19" t="s">
        <v>116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123</v>
      </c>
      <c r="BK243" s="219">
        <f>ROUND(I243*H243,2)</f>
        <v>0</v>
      </c>
      <c r="BL243" s="19" t="s">
        <v>123</v>
      </c>
      <c r="BM243" s="218" t="s">
        <v>386</v>
      </c>
    </row>
    <row r="244" s="2" customFormat="1">
      <c r="A244" s="40"/>
      <c r="B244" s="41"/>
      <c r="C244" s="42"/>
      <c r="D244" s="220" t="s">
        <v>124</v>
      </c>
      <c r="E244" s="42"/>
      <c r="F244" s="221" t="s">
        <v>387</v>
      </c>
      <c r="G244" s="42"/>
      <c r="H244" s="42"/>
      <c r="I244" s="222"/>
      <c r="J244" s="42"/>
      <c r="K244" s="42"/>
      <c r="L244" s="46"/>
      <c r="M244" s="223"/>
      <c r="N244" s="224"/>
      <c r="O244" s="87"/>
      <c r="P244" s="87"/>
      <c r="Q244" s="87"/>
      <c r="R244" s="87"/>
      <c r="S244" s="87"/>
      <c r="T244" s="88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124</v>
      </c>
      <c r="AU244" s="19" t="s">
        <v>81</v>
      </c>
    </row>
    <row r="245" s="2" customFormat="1">
      <c r="A245" s="40"/>
      <c r="B245" s="41"/>
      <c r="C245" s="42"/>
      <c r="D245" s="225" t="s">
        <v>126</v>
      </c>
      <c r="E245" s="42"/>
      <c r="F245" s="226" t="s">
        <v>388</v>
      </c>
      <c r="G245" s="42"/>
      <c r="H245" s="42"/>
      <c r="I245" s="222"/>
      <c r="J245" s="42"/>
      <c r="K245" s="42"/>
      <c r="L245" s="46"/>
      <c r="M245" s="223"/>
      <c r="N245" s="224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126</v>
      </c>
      <c r="AU245" s="19" t="s">
        <v>81</v>
      </c>
    </row>
    <row r="246" s="12" customFormat="1" ht="22.8" customHeight="1">
      <c r="A246" s="12"/>
      <c r="B246" s="191"/>
      <c r="C246" s="192"/>
      <c r="D246" s="193" t="s">
        <v>70</v>
      </c>
      <c r="E246" s="205" t="s">
        <v>389</v>
      </c>
      <c r="F246" s="205" t="s">
        <v>390</v>
      </c>
      <c r="G246" s="192"/>
      <c r="H246" s="192"/>
      <c r="I246" s="195"/>
      <c r="J246" s="206">
        <f>BK246</f>
        <v>0</v>
      </c>
      <c r="K246" s="192"/>
      <c r="L246" s="197"/>
      <c r="M246" s="198"/>
      <c r="N246" s="199"/>
      <c r="O246" s="199"/>
      <c r="P246" s="200">
        <f>SUM(P247:P270)</f>
        <v>0</v>
      </c>
      <c r="Q246" s="199"/>
      <c r="R246" s="200">
        <f>SUM(R247:R270)</f>
        <v>0</v>
      </c>
      <c r="S246" s="199"/>
      <c r="T246" s="201">
        <f>SUM(T247:T270)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2" t="s">
        <v>79</v>
      </c>
      <c r="AT246" s="203" t="s">
        <v>70</v>
      </c>
      <c r="AU246" s="203" t="s">
        <v>79</v>
      </c>
      <c r="AY246" s="202" t="s">
        <v>116</v>
      </c>
      <c r="BK246" s="204">
        <f>SUM(BK247:BK270)</f>
        <v>0</v>
      </c>
    </row>
    <row r="247" s="2" customFormat="1" ht="16.5" customHeight="1">
      <c r="A247" s="40"/>
      <c r="B247" s="41"/>
      <c r="C247" s="207" t="s">
        <v>266</v>
      </c>
      <c r="D247" s="207" t="s">
        <v>118</v>
      </c>
      <c r="E247" s="208" t="s">
        <v>391</v>
      </c>
      <c r="F247" s="209" t="s">
        <v>392</v>
      </c>
      <c r="G247" s="210" t="s">
        <v>247</v>
      </c>
      <c r="H247" s="211">
        <v>106.865</v>
      </c>
      <c r="I247" s="212"/>
      <c r="J247" s="213">
        <f>ROUND(I247*H247,2)</f>
        <v>0</v>
      </c>
      <c r="K247" s="209" t="s">
        <v>122</v>
      </c>
      <c r="L247" s="46"/>
      <c r="M247" s="214" t="s">
        <v>19</v>
      </c>
      <c r="N247" s="215" t="s">
        <v>44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123</v>
      </c>
      <c r="AT247" s="218" t="s">
        <v>118</v>
      </c>
      <c r="AU247" s="218" t="s">
        <v>81</v>
      </c>
      <c r="AY247" s="19" t="s">
        <v>116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123</v>
      </c>
      <c r="BK247" s="219">
        <f>ROUND(I247*H247,2)</f>
        <v>0</v>
      </c>
      <c r="BL247" s="19" t="s">
        <v>123</v>
      </c>
      <c r="BM247" s="218" t="s">
        <v>393</v>
      </c>
    </row>
    <row r="248" s="2" customFormat="1">
      <c r="A248" s="40"/>
      <c r="B248" s="41"/>
      <c r="C248" s="42"/>
      <c r="D248" s="220" t="s">
        <v>124</v>
      </c>
      <c r="E248" s="42"/>
      <c r="F248" s="221" t="s">
        <v>394</v>
      </c>
      <c r="G248" s="42"/>
      <c r="H248" s="42"/>
      <c r="I248" s="222"/>
      <c r="J248" s="42"/>
      <c r="K248" s="42"/>
      <c r="L248" s="46"/>
      <c r="M248" s="223"/>
      <c r="N248" s="224"/>
      <c r="O248" s="87"/>
      <c r="P248" s="87"/>
      <c r="Q248" s="87"/>
      <c r="R248" s="87"/>
      <c r="S248" s="87"/>
      <c r="T248" s="88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124</v>
      </c>
      <c r="AU248" s="19" t="s">
        <v>81</v>
      </c>
    </row>
    <row r="249" s="2" customFormat="1">
      <c r="A249" s="40"/>
      <c r="B249" s="41"/>
      <c r="C249" s="42"/>
      <c r="D249" s="225" t="s">
        <v>126</v>
      </c>
      <c r="E249" s="42"/>
      <c r="F249" s="226" t="s">
        <v>395</v>
      </c>
      <c r="G249" s="42"/>
      <c r="H249" s="42"/>
      <c r="I249" s="222"/>
      <c r="J249" s="42"/>
      <c r="K249" s="42"/>
      <c r="L249" s="46"/>
      <c r="M249" s="223"/>
      <c r="N249" s="224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126</v>
      </c>
      <c r="AU249" s="19" t="s">
        <v>81</v>
      </c>
    </row>
    <row r="250" s="13" customFormat="1">
      <c r="A250" s="13"/>
      <c r="B250" s="227"/>
      <c r="C250" s="228"/>
      <c r="D250" s="220" t="s">
        <v>189</v>
      </c>
      <c r="E250" s="229" t="s">
        <v>19</v>
      </c>
      <c r="F250" s="230" t="s">
        <v>396</v>
      </c>
      <c r="G250" s="228"/>
      <c r="H250" s="229" t="s">
        <v>19</v>
      </c>
      <c r="I250" s="231"/>
      <c r="J250" s="228"/>
      <c r="K250" s="228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189</v>
      </c>
      <c r="AU250" s="236" t="s">
        <v>81</v>
      </c>
      <c r="AV250" s="13" t="s">
        <v>79</v>
      </c>
      <c r="AW250" s="13" t="s">
        <v>33</v>
      </c>
      <c r="AX250" s="13" t="s">
        <v>71</v>
      </c>
      <c r="AY250" s="236" t="s">
        <v>116</v>
      </c>
    </row>
    <row r="251" s="14" customFormat="1">
      <c r="A251" s="14"/>
      <c r="B251" s="237"/>
      <c r="C251" s="238"/>
      <c r="D251" s="220" t="s">
        <v>189</v>
      </c>
      <c r="E251" s="239" t="s">
        <v>19</v>
      </c>
      <c r="F251" s="240" t="s">
        <v>397</v>
      </c>
      <c r="G251" s="238"/>
      <c r="H251" s="241">
        <v>106.115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189</v>
      </c>
      <c r="AU251" s="247" t="s">
        <v>81</v>
      </c>
      <c r="AV251" s="14" t="s">
        <v>81</v>
      </c>
      <c r="AW251" s="14" t="s">
        <v>33</v>
      </c>
      <c r="AX251" s="14" t="s">
        <v>71</v>
      </c>
      <c r="AY251" s="247" t="s">
        <v>116</v>
      </c>
    </row>
    <row r="252" s="13" customFormat="1">
      <c r="A252" s="13"/>
      <c r="B252" s="227"/>
      <c r="C252" s="228"/>
      <c r="D252" s="220" t="s">
        <v>189</v>
      </c>
      <c r="E252" s="229" t="s">
        <v>19</v>
      </c>
      <c r="F252" s="230" t="s">
        <v>398</v>
      </c>
      <c r="G252" s="228"/>
      <c r="H252" s="229" t="s">
        <v>19</v>
      </c>
      <c r="I252" s="231"/>
      <c r="J252" s="228"/>
      <c r="K252" s="228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189</v>
      </c>
      <c r="AU252" s="236" t="s">
        <v>81</v>
      </c>
      <c r="AV252" s="13" t="s">
        <v>79</v>
      </c>
      <c r="AW252" s="13" t="s">
        <v>33</v>
      </c>
      <c r="AX252" s="13" t="s">
        <v>71</v>
      </c>
      <c r="AY252" s="236" t="s">
        <v>116</v>
      </c>
    </row>
    <row r="253" s="14" customFormat="1">
      <c r="A253" s="14"/>
      <c r="B253" s="237"/>
      <c r="C253" s="238"/>
      <c r="D253" s="220" t="s">
        <v>189</v>
      </c>
      <c r="E253" s="239" t="s">
        <v>19</v>
      </c>
      <c r="F253" s="240" t="s">
        <v>399</v>
      </c>
      <c r="G253" s="238"/>
      <c r="H253" s="241">
        <v>0.75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189</v>
      </c>
      <c r="AU253" s="247" t="s">
        <v>81</v>
      </c>
      <c r="AV253" s="14" t="s">
        <v>81</v>
      </c>
      <c r="AW253" s="14" t="s">
        <v>33</v>
      </c>
      <c r="AX253" s="14" t="s">
        <v>71</v>
      </c>
      <c r="AY253" s="247" t="s">
        <v>116</v>
      </c>
    </row>
    <row r="254" s="15" customFormat="1">
      <c r="A254" s="15"/>
      <c r="B254" s="248"/>
      <c r="C254" s="249"/>
      <c r="D254" s="220" t="s">
        <v>189</v>
      </c>
      <c r="E254" s="250" t="s">
        <v>19</v>
      </c>
      <c r="F254" s="251" t="s">
        <v>213</v>
      </c>
      <c r="G254" s="249"/>
      <c r="H254" s="252">
        <v>106.865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8" t="s">
        <v>189</v>
      </c>
      <c r="AU254" s="258" t="s">
        <v>81</v>
      </c>
      <c r="AV254" s="15" t="s">
        <v>123</v>
      </c>
      <c r="AW254" s="15" t="s">
        <v>33</v>
      </c>
      <c r="AX254" s="15" t="s">
        <v>79</v>
      </c>
      <c r="AY254" s="258" t="s">
        <v>116</v>
      </c>
    </row>
    <row r="255" s="2" customFormat="1" ht="16.5" customHeight="1">
      <c r="A255" s="40"/>
      <c r="B255" s="41"/>
      <c r="C255" s="207" t="s">
        <v>400</v>
      </c>
      <c r="D255" s="207" t="s">
        <v>118</v>
      </c>
      <c r="E255" s="208" t="s">
        <v>401</v>
      </c>
      <c r="F255" s="209" t="s">
        <v>402</v>
      </c>
      <c r="G255" s="210" t="s">
        <v>247</v>
      </c>
      <c r="H255" s="211">
        <v>1282.3800000000001</v>
      </c>
      <c r="I255" s="212"/>
      <c r="J255" s="213">
        <f>ROUND(I255*H255,2)</f>
        <v>0</v>
      </c>
      <c r="K255" s="209" t="s">
        <v>122</v>
      </c>
      <c r="L255" s="46"/>
      <c r="M255" s="214" t="s">
        <v>19</v>
      </c>
      <c r="N255" s="215" t="s">
        <v>44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123</v>
      </c>
      <c r="AT255" s="218" t="s">
        <v>118</v>
      </c>
      <c r="AU255" s="218" t="s">
        <v>81</v>
      </c>
      <c r="AY255" s="19" t="s">
        <v>116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123</v>
      </c>
      <c r="BK255" s="219">
        <f>ROUND(I255*H255,2)</f>
        <v>0</v>
      </c>
      <c r="BL255" s="19" t="s">
        <v>123</v>
      </c>
      <c r="BM255" s="218" t="s">
        <v>403</v>
      </c>
    </row>
    <row r="256" s="2" customFormat="1">
      <c r="A256" s="40"/>
      <c r="B256" s="41"/>
      <c r="C256" s="42"/>
      <c r="D256" s="220" t="s">
        <v>124</v>
      </c>
      <c r="E256" s="42"/>
      <c r="F256" s="221" t="s">
        <v>404</v>
      </c>
      <c r="G256" s="42"/>
      <c r="H256" s="42"/>
      <c r="I256" s="222"/>
      <c r="J256" s="42"/>
      <c r="K256" s="42"/>
      <c r="L256" s="46"/>
      <c r="M256" s="223"/>
      <c r="N256" s="224"/>
      <c r="O256" s="87"/>
      <c r="P256" s="87"/>
      <c r="Q256" s="87"/>
      <c r="R256" s="87"/>
      <c r="S256" s="87"/>
      <c r="T256" s="88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124</v>
      </c>
      <c r="AU256" s="19" t="s">
        <v>81</v>
      </c>
    </row>
    <row r="257" s="2" customFormat="1">
      <c r="A257" s="40"/>
      <c r="B257" s="41"/>
      <c r="C257" s="42"/>
      <c r="D257" s="225" t="s">
        <v>126</v>
      </c>
      <c r="E257" s="42"/>
      <c r="F257" s="226" t="s">
        <v>405</v>
      </c>
      <c r="G257" s="42"/>
      <c r="H257" s="42"/>
      <c r="I257" s="222"/>
      <c r="J257" s="42"/>
      <c r="K257" s="42"/>
      <c r="L257" s="46"/>
      <c r="M257" s="223"/>
      <c r="N257" s="224"/>
      <c r="O257" s="87"/>
      <c r="P257" s="87"/>
      <c r="Q257" s="87"/>
      <c r="R257" s="87"/>
      <c r="S257" s="87"/>
      <c r="T257" s="88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126</v>
      </c>
      <c r="AU257" s="19" t="s">
        <v>81</v>
      </c>
    </row>
    <row r="258" s="13" customFormat="1">
      <c r="A258" s="13"/>
      <c r="B258" s="227"/>
      <c r="C258" s="228"/>
      <c r="D258" s="220" t="s">
        <v>189</v>
      </c>
      <c r="E258" s="229" t="s">
        <v>19</v>
      </c>
      <c r="F258" s="230" t="s">
        <v>406</v>
      </c>
      <c r="G258" s="228"/>
      <c r="H258" s="229" t="s">
        <v>19</v>
      </c>
      <c r="I258" s="231"/>
      <c r="J258" s="228"/>
      <c r="K258" s="228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189</v>
      </c>
      <c r="AU258" s="236" t="s">
        <v>81</v>
      </c>
      <c r="AV258" s="13" t="s">
        <v>79</v>
      </c>
      <c r="AW258" s="13" t="s">
        <v>33</v>
      </c>
      <c r="AX258" s="13" t="s">
        <v>71</v>
      </c>
      <c r="AY258" s="236" t="s">
        <v>116</v>
      </c>
    </row>
    <row r="259" s="14" customFormat="1">
      <c r="A259" s="14"/>
      <c r="B259" s="237"/>
      <c r="C259" s="238"/>
      <c r="D259" s="220" t="s">
        <v>189</v>
      </c>
      <c r="E259" s="239" t="s">
        <v>19</v>
      </c>
      <c r="F259" s="240" t="s">
        <v>407</v>
      </c>
      <c r="G259" s="238"/>
      <c r="H259" s="241">
        <v>1282.3800000000001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189</v>
      </c>
      <c r="AU259" s="247" t="s">
        <v>81</v>
      </c>
      <c r="AV259" s="14" t="s">
        <v>81</v>
      </c>
      <c r="AW259" s="14" t="s">
        <v>33</v>
      </c>
      <c r="AX259" s="14" t="s">
        <v>79</v>
      </c>
      <c r="AY259" s="247" t="s">
        <v>116</v>
      </c>
    </row>
    <row r="260" s="2" customFormat="1" ht="21.75" customHeight="1">
      <c r="A260" s="40"/>
      <c r="B260" s="41"/>
      <c r="C260" s="207" t="s">
        <v>271</v>
      </c>
      <c r="D260" s="207" t="s">
        <v>118</v>
      </c>
      <c r="E260" s="208" t="s">
        <v>408</v>
      </c>
      <c r="F260" s="209" t="s">
        <v>409</v>
      </c>
      <c r="G260" s="210" t="s">
        <v>247</v>
      </c>
      <c r="H260" s="211">
        <v>106.865</v>
      </c>
      <c r="I260" s="212"/>
      <c r="J260" s="213">
        <f>ROUND(I260*H260,2)</f>
        <v>0</v>
      </c>
      <c r="K260" s="209" t="s">
        <v>19</v>
      </c>
      <c r="L260" s="46"/>
      <c r="M260" s="214" t="s">
        <v>19</v>
      </c>
      <c r="N260" s="215" t="s">
        <v>44</v>
      </c>
      <c r="O260" s="87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123</v>
      </c>
      <c r="AT260" s="218" t="s">
        <v>118</v>
      </c>
      <c r="AU260" s="218" t="s">
        <v>81</v>
      </c>
      <c r="AY260" s="19" t="s">
        <v>116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123</v>
      </c>
      <c r="BK260" s="219">
        <f>ROUND(I260*H260,2)</f>
        <v>0</v>
      </c>
      <c r="BL260" s="19" t="s">
        <v>123</v>
      </c>
      <c r="BM260" s="218" t="s">
        <v>410</v>
      </c>
    </row>
    <row r="261" s="2" customFormat="1">
      <c r="A261" s="40"/>
      <c r="B261" s="41"/>
      <c r="C261" s="42"/>
      <c r="D261" s="220" t="s">
        <v>124</v>
      </c>
      <c r="E261" s="42"/>
      <c r="F261" s="221" t="s">
        <v>411</v>
      </c>
      <c r="G261" s="42"/>
      <c r="H261" s="42"/>
      <c r="I261" s="222"/>
      <c r="J261" s="42"/>
      <c r="K261" s="42"/>
      <c r="L261" s="46"/>
      <c r="M261" s="223"/>
      <c r="N261" s="224"/>
      <c r="O261" s="87"/>
      <c r="P261" s="87"/>
      <c r="Q261" s="87"/>
      <c r="R261" s="87"/>
      <c r="S261" s="87"/>
      <c r="T261" s="88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124</v>
      </c>
      <c r="AU261" s="19" t="s">
        <v>81</v>
      </c>
    </row>
    <row r="262" s="13" customFormat="1">
      <c r="A262" s="13"/>
      <c r="B262" s="227"/>
      <c r="C262" s="228"/>
      <c r="D262" s="220" t="s">
        <v>189</v>
      </c>
      <c r="E262" s="229" t="s">
        <v>19</v>
      </c>
      <c r="F262" s="230" t="s">
        <v>412</v>
      </c>
      <c r="G262" s="228"/>
      <c r="H262" s="229" t="s">
        <v>19</v>
      </c>
      <c r="I262" s="231"/>
      <c r="J262" s="228"/>
      <c r="K262" s="228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189</v>
      </c>
      <c r="AU262" s="236" t="s">
        <v>81</v>
      </c>
      <c r="AV262" s="13" t="s">
        <v>79</v>
      </c>
      <c r="AW262" s="13" t="s">
        <v>33</v>
      </c>
      <c r="AX262" s="13" t="s">
        <v>71</v>
      </c>
      <c r="AY262" s="236" t="s">
        <v>116</v>
      </c>
    </row>
    <row r="263" s="14" customFormat="1">
      <c r="A263" s="14"/>
      <c r="B263" s="237"/>
      <c r="C263" s="238"/>
      <c r="D263" s="220" t="s">
        <v>189</v>
      </c>
      <c r="E263" s="239" t="s">
        <v>19</v>
      </c>
      <c r="F263" s="240" t="s">
        <v>397</v>
      </c>
      <c r="G263" s="238"/>
      <c r="H263" s="241">
        <v>106.115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189</v>
      </c>
      <c r="AU263" s="247" t="s">
        <v>81</v>
      </c>
      <c r="AV263" s="14" t="s">
        <v>81</v>
      </c>
      <c r="AW263" s="14" t="s">
        <v>33</v>
      </c>
      <c r="AX263" s="14" t="s">
        <v>71</v>
      </c>
      <c r="AY263" s="247" t="s">
        <v>116</v>
      </c>
    </row>
    <row r="264" s="13" customFormat="1">
      <c r="A264" s="13"/>
      <c r="B264" s="227"/>
      <c r="C264" s="228"/>
      <c r="D264" s="220" t="s">
        <v>189</v>
      </c>
      <c r="E264" s="229" t="s">
        <v>19</v>
      </c>
      <c r="F264" s="230" t="s">
        <v>398</v>
      </c>
      <c r="G264" s="228"/>
      <c r="H264" s="229" t="s">
        <v>19</v>
      </c>
      <c r="I264" s="231"/>
      <c r="J264" s="228"/>
      <c r="K264" s="228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189</v>
      </c>
      <c r="AU264" s="236" t="s">
        <v>81</v>
      </c>
      <c r="AV264" s="13" t="s">
        <v>79</v>
      </c>
      <c r="AW264" s="13" t="s">
        <v>33</v>
      </c>
      <c r="AX264" s="13" t="s">
        <v>71</v>
      </c>
      <c r="AY264" s="236" t="s">
        <v>116</v>
      </c>
    </row>
    <row r="265" s="14" customFormat="1">
      <c r="A265" s="14"/>
      <c r="B265" s="237"/>
      <c r="C265" s="238"/>
      <c r="D265" s="220" t="s">
        <v>189</v>
      </c>
      <c r="E265" s="239" t="s">
        <v>19</v>
      </c>
      <c r="F265" s="240" t="s">
        <v>399</v>
      </c>
      <c r="G265" s="238"/>
      <c r="H265" s="241">
        <v>0.75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189</v>
      </c>
      <c r="AU265" s="247" t="s">
        <v>81</v>
      </c>
      <c r="AV265" s="14" t="s">
        <v>81</v>
      </c>
      <c r="AW265" s="14" t="s">
        <v>33</v>
      </c>
      <c r="AX265" s="14" t="s">
        <v>71</v>
      </c>
      <c r="AY265" s="247" t="s">
        <v>116</v>
      </c>
    </row>
    <row r="266" s="15" customFormat="1">
      <c r="A266" s="15"/>
      <c r="B266" s="248"/>
      <c r="C266" s="249"/>
      <c r="D266" s="220" t="s">
        <v>189</v>
      </c>
      <c r="E266" s="250" t="s">
        <v>19</v>
      </c>
      <c r="F266" s="251" t="s">
        <v>213</v>
      </c>
      <c r="G266" s="249"/>
      <c r="H266" s="252">
        <v>106.865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189</v>
      </c>
      <c r="AU266" s="258" t="s">
        <v>81</v>
      </c>
      <c r="AV266" s="15" t="s">
        <v>123</v>
      </c>
      <c r="AW266" s="15" t="s">
        <v>33</v>
      </c>
      <c r="AX266" s="15" t="s">
        <v>79</v>
      </c>
      <c r="AY266" s="258" t="s">
        <v>116</v>
      </c>
    </row>
    <row r="267" s="2" customFormat="1" ht="16.5" customHeight="1">
      <c r="A267" s="40"/>
      <c r="B267" s="41"/>
      <c r="C267" s="207" t="s">
        <v>413</v>
      </c>
      <c r="D267" s="207" t="s">
        <v>118</v>
      </c>
      <c r="E267" s="208" t="s">
        <v>414</v>
      </c>
      <c r="F267" s="209" t="s">
        <v>415</v>
      </c>
      <c r="G267" s="210" t="s">
        <v>247</v>
      </c>
      <c r="H267" s="211">
        <v>226.24199999999999</v>
      </c>
      <c r="I267" s="212"/>
      <c r="J267" s="213">
        <f>ROUND(I267*H267,2)</f>
        <v>0</v>
      </c>
      <c r="K267" s="209" t="s">
        <v>19</v>
      </c>
      <c r="L267" s="46"/>
      <c r="M267" s="214" t="s">
        <v>19</v>
      </c>
      <c r="N267" s="215" t="s">
        <v>44</v>
      </c>
      <c r="O267" s="87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123</v>
      </c>
      <c r="AT267" s="218" t="s">
        <v>118</v>
      </c>
      <c r="AU267" s="218" t="s">
        <v>81</v>
      </c>
      <c r="AY267" s="19" t="s">
        <v>116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123</v>
      </c>
      <c r="BK267" s="219">
        <f>ROUND(I267*H267,2)</f>
        <v>0</v>
      </c>
      <c r="BL267" s="19" t="s">
        <v>123</v>
      </c>
      <c r="BM267" s="218" t="s">
        <v>416</v>
      </c>
    </row>
    <row r="268" s="2" customFormat="1">
      <c r="A268" s="40"/>
      <c r="B268" s="41"/>
      <c r="C268" s="42"/>
      <c r="D268" s="220" t="s">
        <v>124</v>
      </c>
      <c r="E268" s="42"/>
      <c r="F268" s="221" t="s">
        <v>417</v>
      </c>
      <c r="G268" s="42"/>
      <c r="H268" s="42"/>
      <c r="I268" s="222"/>
      <c r="J268" s="42"/>
      <c r="K268" s="42"/>
      <c r="L268" s="46"/>
      <c r="M268" s="223"/>
      <c r="N268" s="224"/>
      <c r="O268" s="87"/>
      <c r="P268" s="87"/>
      <c r="Q268" s="87"/>
      <c r="R268" s="87"/>
      <c r="S268" s="87"/>
      <c r="T268" s="88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124</v>
      </c>
      <c r="AU268" s="19" t="s">
        <v>81</v>
      </c>
    </row>
    <row r="269" s="13" customFormat="1">
      <c r="A269" s="13"/>
      <c r="B269" s="227"/>
      <c r="C269" s="228"/>
      <c r="D269" s="220" t="s">
        <v>189</v>
      </c>
      <c r="E269" s="229" t="s">
        <v>19</v>
      </c>
      <c r="F269" s="230" t="s">
        <v>190</v>
      </c>
      <c r="G269" s="228"/>
      <c r="H269" s="229" t="s">
        <v>19</v>
      </c>
      <c r="I269" s="231"/>
      <c r="J269" s="228"/>
      <c r="K269" s="228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189</v>
      </c>
      <c r="AU269" s="236" t="s">
        <v>81</v>
      </c>
      <c r="AV269" s="13" t="s">
        <v>79</v>
      </c>
      <c r="AW269" s="13" t="s">
        <v>33</v>
      </c>
      <c r="AX269" s="13" t="s">
        <v>71</v>
      </c>
      <c r="AY269" s="236" t="s">
        <v>116</v>
      </c>
    </row>
    <row r="270" s="14" customFormat="1">
      <c r="A270" s="14"/>
      <c r="B270" s="237"/>
      <c r="C270" s="238"/>
      <c r="D270" s="220" t="s">
        <v>189</v>
      </c>
      <c r="E270" s="239" t="s">
        <v>19</v>
      </c>
      <c r="F270" s="240" t="s">
        <v>418</v>
      </c>
      <c r="G270" s="238"/>
      <c r="H270" s="241">
        <v>226.24199999999999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189</v>
      </c>
      <c r="AU270" s="247" t="s">
        <v>81</v>
      </c>
      <c r="AV270" s="14" t="s">
        <v>81</v>
      </c>
      <c r="AW270" s="14" t="s">
        <v>33</v>
      </c>
      <c r="AX270" s="14" t="s">
        <v>79</v>
      </c>
      <c r="AY270" s="247" t="s">
        <v>116</v>
      </c>
    </row>
    <row r="271" s="12" customFormat="1" ht="22.8" customHeight="1">
      <c r="A271" s="12"/>
      <c r="B271" s="191"/>
      <c r="C271" s="192"/>
      <c r="D271" s="193" t="s">
        <v>70</v>
      </c>
      <c r="E271" s="205" t="s">
        <v>419</v>
      </c>
      <c r="F271" s="205" t="s">
        <v>420</v>
      </c>
      <c r="G271" s="192"/>
      <c r="H271" s="192"/>
      <c r="I271" s="195"/>
      <c r="J271" s="206">
        <f>BK271</f>
        <v>0</v>
      </c>
      <c r="K271" s="192"/>
      <c r="L271" s="197"/>
      <c r="M271" s="198"/>
      <c r="N271" s="199"/>
      <c r="O271" s="199"/>
      <c r="P271" s="200">
        <f>SUM(P272:P274)</f>
        <v>0</v>
      </c>
      <c r="Q271" s="199"/>
      <c r="R271" s="200">
        <f>SUM(R272:R274)</f>
        <v>0</v>
      </c>
      <c r="S271" s="199"/>
      <c r="T271" s="201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2" t="s">
        <v>79</v>
      </c>
      <c r="AT271" s="203" t="s">
        <v>70</v>
      </c>
      <c r="AU271" s="203" t="s">
        <v>79</v>
      </c>
      <c r="AY271" s="202" t="s">
        <v>116</v>
      </c>
      <c r="BK271" s="204">
        <f>SUM(BK272:BK274)</f>
        <v>0</v>
      </c>
    </row>
    <row r="272" s="2" customFormat="1" ht="16.5" customHeight="1">
      <c r="A272" s="40"/>
      <c r="B272" s="41"/>
      <c r="C272" s="207" t="s">
        <v>421</v>
      </c>
      <c r="D272" s="207" t="s">
        <v>118</v>
      </c>
      <c r="E272" s="208" t="s">
        <v>422</v>
      </c>
      <c r="F272" s="209" t="s">
        <v>423</v>
      </c>
      <c r="G272" s="210" t="s">
        <v>247</v>
      </c>
      <c r="H272" s="211">
        <v>112.502</v>
      </c>
      <c r="I272" s="212"/>
      <c r="J272" s="213">
        <f>ROUND(I272*H272,2)</f>
        <v>0</v>
      </c>
      <c r="K272" s="209" t="s">
        <v>122</v>
      </c>
      <c r="L272" s="46"/>
      <c r="M272" s="214" t="s">
        <v>19</v>
      </c>
      <c r="N272" s="215" t="s">
        <v>44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123</v>
      </c>
      <c r="AT272" s="218" t="s">
        <v>118</v>
      </c>
      <c r="AU272" s="218" t="s">
        <v>81</v>
      </c>
      <c r="AY272" s="19" t="s">
        <v>116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123</v>
      </c>
      <c r="BK272" s="219">
        <f>ROUND(I272*H272,2)</f>
        <v>0</v>
      </c>
      <c r="BL272" s="19" t="s">
        <v>123</v>
      </c>
      <c r="BM272" s="218" t="s">
        <v>424</v>
      </c>
    </row>
    <row r="273" s="2" customFormat="1">
      <c r="A273" s="40"/>
      <c r="B273" s="41"/>
      <c r="C273" s="42"/>
      <c r="D273" s="220" t="s">
        <v>124</v>
      </c>
      <c r="E273" s="42"/>
      <c r="F273" s="221" t="s">
        <v>425</v>
      </c>
      <c r="G273" s="42"/>
      <c r="H273" s="42"/>
      <c r="I273" s="222"/>
      <c r="J273" s="42"/>
      <c r="K273" s="42"/>
      <c r="L273" s="46"/>
      <c r="M273" s="223"/>
      <c r="N273" s="224"/>
      <c r="O273" s="87"/>
      <c r="P273" s="87"/>
      <c r="Q273" s="87"/>
      <c r="R273" s="87"/>
      <c r="S273" s="87"/>
      <c r="T273" s="88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124</v>
      </c>
      <c r="AU273" s="19" t="s">
        <v>81</v>
      </c>
    </row>
    <row r="274" s="2" customFormat="1">
      <c r="A274" s="40"/>
      <c r="B274" s="41"/>
      <c r="C274" s="42"/>
      <c r="D274" s="225" t="s">
        <v>126</v>
      </c>
      <c r="E274" s="42"/>
      <c r="F274" s="226" t="s">
        <v>426</v>
      </c>
      <c r="G274" s="42"/>
      <c r="H274" s="42"/>
      <c r="I274" s="222"/>
      <c r="J274" s="42"/>
      <c r="K274" s="42"/>
      <c r="L274" s="46"/>
      <c r="M274" s="269"/>
      <c r="N274" s="270"/>
      <c r="O274" s="271"/>
      <c r="P274" s="271"/>
      <c r="Q274" s="271"/>
      <c r="R274" s="271"/>
      <c r="S274" s="271"/>
      <c r="T274" s="272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126</v>
      </c>
      <c r="AU274" s="19" t="s">
        <v>81</v>
      </c>
    </row>
    <row r="275" s="2" customFormat="1" ht="6.96" customHeight="1">
      <c r="A275" s="40"/>
      <c r="B275" s="62"/>
      <c r="C275" s="63"/>
      <c r="D275" s="63"/>
      <c r="E275" s="63"/>
      <c r="F275" s="63"/>
      <c r="G275" s="63"/>
      <c r="H275" s="63"/>
      <c r="I275" s="63"/>
      <c r="J275" s="63"/>
      <c r="K275" s="63"/>
      <c r="L275" s="46"/>
      <c r="M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</sheetData>
  <sheetProtection sheet="1" autoFilter="0" formatColumns="0" formatRows="0" objects="1" scenarios="1" spinCount="100000" saltValue="UlVx14Gy+bAsZ2Tz1YQ4VGDF/6B3xYPF9kk01HiOjZst0HDQCSTglwahTYznHB1QUTfMXisPtXt8fjgGqkBVTQ==" hashValue="ENLsFqKOERMOVTMuj67BqOFSYToLP6VA5gfeOH1R+QF+EBl96fJnJ+PM4EEM6iDKr6/nWtaYWhZVPvnqLUpg5A==" algorithmName="SHA-512" password="CC35"/>
  <autoFilter ref="C87:K27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2/111111102"/>
    <hyperlink ref="F96" r:id="rId2" display="https://podminky.urs.cz/item/CS_URS_2024_02/111211201"/>
    <hyperlink ref="F99" r:id="rId3" display="https://podminky.urs.cz/item/CS_URS_2024_02/113106185"/>
    <hyperlink ref="F102" r:id="rId4" display="https://podminky.urs.cz/item/CS_URS_2024_02/113107311"/>
    <hyperlink ref="F105" r:id="rId5" display="https://podminky.urs.cz/item/CS_URS_2024_02/113107322"/>
    <hyperlink ref="F108" r:id="rId6" display="https://podminky.urs.cz/item/CS_URS_2024_02/115101202"/>
    <hyperlink ref="F111" r:id="rId7" display="https://podminky.urs.cz/item/CS_URS_2024_02/115101302"/>
    <hyperlink ref="F114" r:id="rId8" display="https://podminky.urs.cz/item/CS_URS_2024_02/122351104"/>
    <hyperlink ref="F117" r:id="rId9" display="https://podminky.urs.cz/item/CS_URS_2024_02/129951113"/>
    <hyperlink ref="F120" r:id="rId10" display="https://podminky.urs.cz/item/CS_URS_2024_02/132312132"/>
    <hyperlink ref="F123" r:id="rId11" display="https://podminky.urs.cz/item/CS_URS_2024_02/162301501"/>
    <hyperlink ref="F126" r:id="rId12" display="https://podminky.urs.cz/item/CS_URS_2024_02/162751117"/>
    <hyperlink ref="F131" r:id="rId13" display="https://podminky.urs.cz/item/CS_URS_2024_02/162751119"/>
    <hyperlink ref="F135" r:id="rId14" display="https://podminky.urs.cz/item/CS_URS_2024_02/174151101"/>
    <hyperlink ref="F138" r:id="rId15" display="https://podminky.urs.cz/item/CS_URS_2024_02/181951112"/>
    <hyperlink ref="F145" r:id="rId16" display="https://podminky.urs.cz/item/CS_URS_2024_02/182251101"/>
    <hyperlink ref="F151" r:id="rId17" display="https://podminky.urs.cz/item/CS_URS_2024_02/212750101"/>
    <hyperlink ref="F154" r:id="rId18" display="https://podminky.urs.cz/item/CS_URS_2024_02/274351121"/>
    <hyperlink ref="F157" r:id="rId19" display="https://podminky.urs.cz/item/CS_URS_2024_02/274351122"/>
    <hyperlink ref="F160" r:id="rId20" display="https://podminky.urs.cz/item/CS_URS_2024_02/275322611"/>
    <hyperlink ref="F163" r:id="rId21" display="https://podminky.urs.cz/item/CS_URS_2024_02/279362021"/>
    <hyperlink ref="F166" r:id="rId22" display="https://podminky.urs.cz/item/CS_URS_2024_02/291111111"/>
    <hyperlink ref="F169" r:id="rId23" display="https://podminky.urs.cz/item/CS_URS_2024_02/291211111"/>
    <hyperlink ref="F175" r:id="rId24" display="https://podminky.urs.cz/item/CS_URS_2024_02/321212345"/>
    <hyperlink ref="F178" r:id="rId25" display="https://podminky.urs.cz/item/CS_URS_2024_02/321321116"/>
    <hyperlink ref="F181" r:id="rId26" display="https://podminky.urs.cz/item/CS_URS_2024_02/321351010"/>
    <hyperlink ref="F184" r:id="rId27" display="https://podminky.urs.cz/item/CS_URS_2024_02/321352010"/>
    <hyperlink ref="F187" r:id="rId28" display="https://podminky.urs.cz/item/CS_URS_2024_02/321366111"/>
    <hyperlink ref="F202" r:id="rId29" display="https://podminky.urs.cz/item/CS_URS_2024_02/564710001"/>
    <hyperlink ref="F205" r:id="rId30" display="https://podminky.urs.cz/item/CS_URS_2024_02/591211111"/>
    <hyperlink ref="F211" r:id="rId31" display="https://podminky.urs.cz/item/CS_URS_2024_02/916131213"/>
    <hyperlink ref="F220" r:id="rId32" display="https://podminky.urs.cz/item/CS_URS_2024_02/919726123"/>
    <hyperlink ref="F223" r:id="rId33" display="https://podminky.urs.cz/item/CS_URS_2024_02/931994111"/>
    <hyperlink ref="F226" r:id="rId34" display="https://podminky.urs.cz/item/CS_URS_2024_02/931994142"/>
    <hyperlink ref="F229" r:id="rId35" display="https://podminky.urs.cz/item/CS_URS_2024_02/962033121"/>
    <hyperlink ref="F234" r:id="rId36" display="https://podminky.urs.cz/item/CS_URS_2024_02/977211135"/>
    <hyperlink ref="F237" r:id="rId37" display="https://podminky.urs.cz/item/CS_URS_2024_02/979071111"/>
    <hyperlink ref="F240" r:id="rId38" display="https://podminky.urs.cz/item/CS_URS_2024_02/985331213"/>
    <hyperlink ref="F245" r:id="rId39" display="https://podminky.urs.cz/item/CS_URS_2024_02/985331912"/>
    <hyperlink ref="F249" r:id="rId40" display="https://podminky.urs.cz/item/CS_URS_2024_02/997006512"/>
    <hyperlink ref="F257" r:id="rId41" display="https://podminky.urs.cz/item/CS_URS_2024_02/997006519"/>
    <hyperlink ref="F274" r:id="rId42" display="https://podminky.urs.cz/item/CS_URS_2024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81</v>
      </c>
    </row>
    <row r="4" s="1" customFormat="1" ht="24.96" customHeight="1">
      <c r="B4" s="22"/>
      <c r="D4" s="133" t="s">
        <v>85</v>
      </c>
      <c r="L4" s="22"/>
      <c r="M4" s="134" t="s">
        <v>10</v>
      </c>
      <c r="AT4" s="19" t="s">
        <v>33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Malešov - Sjezd do toku Vrchlice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86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427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17. 9. 2024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29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29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35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37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39</v>
      </c>
      <c r="G32" s="40"/>
      <c r="H32" s="40"/>
      <c r="I32" s="148" t="s">
        <v>38</v>
      </c>
      <c r="J32" s="148" t="s">
        <v>40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41</v>
      </c>
      <c r="E33" s="135" t="s">
        <v>42</v>
      </c>
      <c r="F33" s="150">
        <f>ROUND((SUM(BE84:BE170)),  2)</f>
        <v>0</v>
      </c>
      <c r="G33" s="40"/>
      <c r="H33" s="40"/>
      <c r="I33" s="151">
        <v>0.20999999999999999</v>
      </c>
      <c r="J33" s="150">
        <f>ROUND(((SUM(BE84:BE170))*I33),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43</v>
      </c>
      <c r="F34" s="150">
        <f>ROUND((SUM(BF84:BF170)),  2)</f>
        <v>0</v>
      </c>
      <c r="G34" s="40"/>
      <c r="H34" s="40"/>
      <c r="I34" s="151">
        <v>0.12</v>
      </c>
      <c r="J34" s="150">
        <f>ROUND(((SUM(BF84:BF170))*I34),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41</v>
      </c>
      <c r="E35" s="135" t="s">
        <v>44</v>
      </c>
      <c r="F35" s="150">
        <f>ROUND((SUM(BG84:BG170)),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45</v>
      </c>
      <c r="F36" s="150">
        <f>ROUND((SUM(BH84:BH170)),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46</v>
      </c>
      <c r="F37" s="150">
        <f>ROUND((SUM(BI84:BI170)),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Malešov - Sjezd do toku Vrchlice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VRN - Vedlejší rozpočtové...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Malešov</v>
      </c>
      <c r="G52" s="42"/>
      <c r="H52" s="42"/>
      <c r="I52" s="34" t="s">
        <v>24</v>
      </c>
      <c r="J52" s="75" t="str">
        <f>IF(J12="","",J12)</f>
        <v>17. 9. 2024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 xml:space="preserve"> </v>
      </c>
      <c r="G54" s="42"/>
      <c r="H54" s="42"/>
      <c r="I54" s="34" t="s">
        <v>32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89</v>
      </c>
      <c r="D57" s="165"/>
      <c r="E57" s="165"/>
      <c r="F57" s="165"/>
      <c r="G57" s="165"/>
      <c r="H57" s="165"/>
      <c r="I57" s="165"/>
      <c r="J57" s="166" t="s">
        <v>90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69</v>
      </c>
      <c r="D59" s="42"/>
      <c r="E59" s="42"/>
      <c r="F59" s="42"/>
      <c r="G59" s="42"/>
      <c r="H59" s="42"/>
      <c r="I59" s="42"/>
      <c r="J59" s="105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8"/>
      <c r="C60" s="169"/>
      <c r="D60" s="170" t="s">
        <v>428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429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430</v>
      </c>
      <c r="E62" s="177"/>
      <c r="F62" s="177"/>
      <c r="G62" s="177"/>
      <c r="H62" s="177"/>
      <c r="I62" s="177"/>
      <c r="J62" s="178">
        <f>J112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431</v>
      </c>
      <c r="E63" s="177"/>
      <c r="F63" s="177"/>
      <c r="G63" s="177"/>
      <c r="H63" s="177"/>
      <c r="I63" s="177"/>
      <c r="J63" s="178">
        <f>J121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432</v>
      </c>
      <c r="E64" s="177"/>
      <c r="F64" s="177"/>
      <c r="G64" s="177"/>
      <c r="H64" s="177"/>
      <c r="I64" s="177"/>
      <c r="J64" s="178">
        <f>J132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101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Malešov - Sjezd do toku Vrchlice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86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2" t="str">
        <f>E9</f>
        <v>VRN - Vedlejší rozpočtové...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Malešov</v>
      </c>
      <c r="G78" s="42"/>
      <c r="H78" s="42"/>
      <c r="I78" s="34" t="s">
        <v>24</v>
      </c>
      <c r="J78" s="75" t="str">
        <f>IF(J12="","",J12)</f>
        <v>17. 9. 2024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 xml:space="preserve"> </v>
      </c>
      <c r="G80" s="42"/>
      <c r="H80" s="42"/>
      <c r="I80" s="34" t="s">
        <v>32</v>
      </c>
      <c r="J80" s="38" t="str">
        <f>E21</f>
        <v xml:space="preserve"> 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30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102</v>
      </c>
      <c r="D83" s="183" t="s">
        <v>56</v>
      </c>
      <c r="E83" s="183" t="s">
        <v>52</v>
      </c>
      <c r="F83" s="183" t="s">
        <v>53</v>
      </c>
      <c r="G83" s="183" t="s">
        <v>103</v>
      </c>
      <c r="H83" s="183" t="s">
        <v>104</v>
      </c>
      <c r="I83" s="183" t="s">
        <v>105</v>
      </c>
      <c r="J83" s="183" t="s">
        <v>90</v>
      </c>
      <c r="K83" s="184" t="s">
        <v>106</v>
      </c>
      <c r="L83" s="185"/>
      <c r="M83" s="95" t="s">
        <v>19</v>
      </c>
      <c r="N83" s="96" t="s">
        <v>41</v>
      </c>
      <c r="O83" s="96" t="s">
        <v>107</v>
      </c>
      <c r="P83" s="96" t="s">
        <v>108</v>
      </c>
      <c r="Q83" s="96" t="s">
        <v>109</v>
      </c>
      <c r="R83" s="96" t="s">
        <v>110</v>
      </c>
      <c r="S83" s="96" t="s">
        <v>111</v>
      </c>
      <c r="T83" s="97" t="s">
        <v>112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2" t="s">
        <v>113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91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70</v>
      </c>
      <c r="E85" s="194" t="s">
        <v>433</v>
      </c>
      <c r="F85" s="194" t="s">
        <v>434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P86+P112+P121+P132</f>
        <v>0</v>
      </c>
      <c r="Q85" s="199"/>
      <c r="R85" s="200">
        <f>R86+R112+R121+R132</f>
        <v>0</v>
      </c>
      <c r="S85" s="199"/>
      <c r="T85" s="201">
        <f>T86+T112+T121+T132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123</v>
      </c>
      <c r="AT85" s="203" t="s">
        <v>70</v>
      </c>
      <c r="AU85" s="203" t="s">
        <v>71</v>
      </c>
      <c r="AY85" s="202" t="s">
        <v>116</v>
      </c>
      <c r="BK85" s="204">
        <f>BK86+BK112+BK121+BK132</f>
        <v>0</v>
      </c>
    </row>
    <row r="86" s="12" customFormat="1" ht="22.8" customHeight="1">
      <c r="A86" s="12"/>
      <c r="B86" s="191"/>
      <c r="C86" s="192"/>
      <c r="D86" s="193" t="s">
        <v>70</v>
      </c>
      <c r="E86" s="205" t="s">
        <v>435</v>
      </c>
      <c r="F86" s="205" t="s">
        <v>436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SUM(P87:P111)</f>
        <v>0</v>
      </c>
      <c r="Q86" s="199"/>
      <c r="R86" s="200">
        <f>SUM(R87:R111)</f>
        <v>0</v>
      </c>
      <c r="S86" s="199"/>
      <c r="T86" s="201">
        <f>SUM(T87:T111)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123</v>
      </c>
      <c r="AT86" s="203" t="s">
        <v>70</v>
      </c>
      <c r="AU86" s="203" t="s">
        <v>79</v>
      </c>
      <c r="AY86" s="202" t="s">
        <v>116</v>
      </c>
      <c r="BK86" s="204">
        <f>SUM(BK87:BK111)</f>
        <v>0</v>
      </c>
    </row>
    <row r="87" s="2" customFormat="1" ht="16.5" customHeight="1">
      <c r="A87" s="40"/>
      <c r="B87" s="41"/>
      <c r="C87" s="207" t="s">
        <v>79</v>
      </c>
      <c r="D87" s="207" t="s">
        <v>118</v>
      </c>
      <c r="E87" s="208" t="s">
        <v>437</v>
      </c>
      <c r="F87" s="209" t="s">
        <v>438</v>
      </c>
      <c r="G87" s="210" t="s">
        <v>439</v>
      </c>
      <c r="H87" s="211">
        <v>1</v>
      </c>
      <c r="I87" s="212"/>
      <c r="J87" s="213">
        <f>ROUND(I87*H87,2)</f>
        <v>0</v>
      </c>
      <c r="K87" s="209" t="s">
        <v>19</v>
      </c>
      <c r="L87" s="46"/>
      <c r="M87" s="214" t="s">
        <v>19</v>
      </c>
      <c r="N87" s="215" t="s">
        <v>44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440</v>
      </c>
      <c r="AT87" s="218" t="s">
        <v>118</v>
      </c>
      <c r="AU87" s="218" t="s">
        <v>81</v>
      </c>
      <c r="AY87" s="19" t="s">
        <v>116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123</v>
      </c>
      <c r="BK87" s="219">
        <f>ROUND(I87*H87,2)</f>
        <v>0</v>
      </c>
      <c r="BL87" s="19" t="s">
        <v>440</v>
      </c>
      <c r="BM87" s="218" t="s">
        <v>441</v>
      </c>
    </row>
    <row r="88" s="2" customFormat="1">
      <c r="A88" s="40"/>
      <c r="B88" s="41"/>
      <c r="C88" s="42"/>
      <c r="D88" s="220" t="s">
        <v>124</v>
      </c>
      <c r="E88" s="42"/>
      <c r="F88" s="221" t="s">
        <v>438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124</v>
      </c>
      <c r="AU88" s="19" t="s">
        <v>81</v>
      </c>
    </row>
    <row r="89" s="13" customFormat="1">
      <c r="A89" s="13"/>
      <c r="B89" s="227"/>
      <c r="C89" s="228"/>
      <c r="D89" s="220" t="s">
        <v>189</v>
      </c>
      <c r="E89" s="229" t="s">
        <v>19</v>
      </c>
      <c r="F89" s="230" t="s">
        <v>442</v>
      </c>
      <c r="G89" s="228"/>
      <c r="H89" s="229" t="s">
        <v>19</v>
      </c>
      <c r="I89" s="231"/>
      <c r="J89" s="228"/>
      <c r="K89" s="228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189</v>
      </c>
      <c r="AU89" s="236" t="s">
        <v>81</v>
      </c>
      <c r="AV89" s="13" t="s">
        <v>79</v>
      </c>
      <c r="AW89" s="13" t="s">
        <v>33</v>
      </c>
      <c r="AX89" s="13" t="s">
        <v>71</v>
      </c>
      <c r="AY89" s="236" t="s">
        <v>116</v>
      </c>
    </row>
    <row r="90" s="13" customFormat="1">
      <c r="A90" s="13"/>
      <c r="B90" s="227"/>
      <c r="C90" s="228"/>
      <c r="D90" s="220" t="s">
        <v>189</v>
      </c>
      <c r="E90" s="229" t="s">
        <v>19</v>
      </c>
      <c r="F90" s="230" t="s">
        <v>443</v>
      </c>
      <c r="G90" s="228"/>
      <c r="H90" s="229" t="s">
        <v>19</v>
      </c>
      <c r="I90" s="231"/>
      <c r="J90" s="228"/>
      <c r="K90" s="228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189</v>
      </c>
      <c r="AU90" s="236" t="s">
        <v>81</v>
      </c>
      <c r="AV90" s="13" t="s">
        <v>79</v>
      </c>
      <c r="AW90" s="13" t="s">
        <v>33</v>
      </c>
      <c r="AX90" s="13" t="s">
        <v>71</v>
      </c>
      <c r="AY90" s="236" t="s">
        <v>116</v>
      </c>
    </row>
    <row r="91" s="13" customFormat="1">
      <c r="A91" s="13"/>
      <c r="B91" s="227"/>
      <c r="C91" s="228"/>
      <c r="D91" s="220" t="s">
        <v>189</v>
      </c>
      <c r="E91" s="229" t="s">
        <v>19</v>
      </c>
      <c r="F91" s="230" t="s">
        <v>444</v>
      </c>
      <c r="G91" s="228"/>
      <c r="H91" s="229" t="s">
        <v>19</v>
      </c>
      <c r="I91" s="231"/>
      <c r="J91" s="228"/>
      <c r="K91" s="228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189</v>
      </c>
      <c r="AU91" s="236" t="s">
        <v>81</v>
      </c>
      <c r="AV91" s="13" t="s">
        <v>79</v>
      </c>
      <c r="AW91" s="13" t="s">
        <v>33</v>
      </c>
      <c r="AX91" s="13" t="s">
        <v>71</v>
      </c>
      <c r="AY91" s="236" t="s">
        <v>116</v>
      </c>
    </row>
    <row r="92" s="13" customFormat="1">
      <c r="A92" s="13"/>
      <c r="B92" s="227"/>
      <c r="C92" s="228"/>
      <c r="D92" s="220" t="s">
        <v>189</v>
      </c>
      <c r="E92" s="229" t="s">
        <v>19</v>
      </c>
      <c r="F92" s="230" t="s">
        <v>445</v>
      </c>
      <c r="G92" s="228"/>
      <c r="H92" s="229" t="s">
        <v>19</v>
      </c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189</v>
      </c>
      <c r="AU92" s="236" t="s">
        <v>81</v>
      </c>
      <c r="AV92" s="13" t="s">
        <v>79</v>
      </c>
      <c r="AW92" s="13" t="s">
        <v>33</v>
      </c>
      <c r="AX92" s="13" t="s">
        <v>71</v>
      </c>
      <c r="AY92" s="236" t="s">
        <v>116</v>
      </c>
    </row>
    <row r="93" s="13" customFormat="1">
      <c r="A93" s="13"/>
      <c r="B93" s="227"/>
      <c r="C93" s="228"/>
      <c r="D93" s="220" t="s">
        <v>189</v>
      </c>
      <c r="E93" s="229" t="s">
        <v>19</v>
      </c>
      <c r="F93" s="230" t="s">
        <v>446</v>
      </c>
      <c r="G93" s="228"/>
      <c r="H93" s="229" t="s">
        <v>19</v>
      </c>
      <c r="I93" s="231"/>
      <c r="J93" s="228"/>
      <c r="K93" s="228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189</v>
      </c>
      <c r="AU93" s="236" t="s">
        <v>81</v>
      </c>
      <c r="AV93" s="13" t="s">
        <v>79</v>
      </c>
      <c r="AW93" s="13" t="s">
        <v>33</v>
      </c>
      <c r="AX93" s="13" t="s">
        <v>71</v>
      </c>
      <c r="AY93" s="236" t="s">
        <v>116</v>
      </c>
    </row>
    <row r="94" s="13" customFormat="1">
      <c r="A94" s="13"/>
      <c r="B94" s="227"/>
      <c r="C94" s="228"/>
      <c r="D94" s="220" t="s">
        <v>189</v>
      </c>
      <c r="E94" s="229" t="s">
        <v>19</v>
      </c>
      <c r="F94" s="230" t="s">
        <v>447</v>
      </c>
      <c r="G94" s="228"/>
      <c r="H94" s="229" t="s">
        <v>19</v>
      </c>
      <c r="I94" s="231"/>
      <c r="J94" s="228"/>
      <c r="K94" s="228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189</v>
      </c>
      <c r="AU94" s="236" t="s">
        <v>81</v>
      </c>
      <c r="AV94" s="13" t="s">
        <v>79</v>
      </c>
      <c r="AW94" s="13" t="s">
        <v>33</v>
      </c>
      <c r="AX94" s="13" t="s">
        <v>71</v>
      </c>
      <c r="AY94" s="236" t="s">
        <v>116</v>
      </c>
    </row>
    <row r="95" s="13" customFormat="1">
      <c r="A95" s="13"/>
      <c r="B95" s="227"/>
      <c r="C95" s="228"/>
      <c r="D95" s="220" t="s">
        <v>189</v>
      </c>
      <c r="E95" s="229" t="s">
        <v>19</v>
      </c>
      <c r="F95" s="230" t="s">
        <v>448</v>
      </c>
      <c r="G95" s="228"/>
      <c r="H95" s="229" t="s">
        <v>19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189</v>
      </c>
      <c r="AU95" s="236" t="s">
        <v>81</v>
      </c>
      <c r="AV95" s="13" t="s">
        <v>79</v>
      </c>
      <c r="AW95" s="13" t="s">
        <v>33</v>
      </c>
      <c r="AX95" s="13" t="s">
        <v>71</v>
      </c>
      <c r="AY95" s="236" t="s">
        <v>116</v>
      </c>
    </row>
    <row r="96" s="14" customFormat="1">
      <c r="A96" s="14"/>
      <c r="B96" s="237"/>
      <c r="C96" s="238"/>
      <c r="D96" s="220" t="s">
        <v>189</v>
      </c>
      <c r="E96" s="239" t="s">
        <v>19</v>
      </c>
      <c r="F96" s="240" t="s">
        <v>79</v>
      </c>
      <c r="G96" s="238"/>
      <c r="H96" s="241">
        <v>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189</v>
      </c>
      <c r="AU96" s="247" t="s">
        <v>81</v>
      </c>
      <c r="AV96" s="14" t="s">
        <v>81</v>
      </c>
      <c r="AW96" s="14" t="s">
        <v>33</v>
      </c>
      <c r="AX96" s="14" t="s">
        <v>79</v>
      </c>
      <c r="AY96" s="247" t="s">
        <v>116</v>
      </c>
    </row>
    <row r="97" s="2" customFormat="1" ht="24.15" customHeight="1">
      <c r="A97" s="40"/>
      <c r="B97" s="41"/>
      <c r="C97" s="207" t="s">
        <v>81</v>
      </c>
      <c r="D97" s="207" t="s">
        <v>118</v>
      </c>
      <c r="E97" s="208" t="s">
        <v>449</v>
      </c>
      <c r="F97" s="209" t="s">
        <v>450</v>
      </c>
      <c r="G97" s="210" t="s">
        <v>439</v>
      </c>
      <c r="H97" s="211">
        <v>1</v>
      </c>
      <c r="I97" s="212"/>
      <c r="J97" s="213">
        <f>ROUND(I97*H97,2)</f>
        <v>0</v>
      </c>
      <c r="K97" s="209" t="s">
        <v>19</v>
      </c>
      <c r="L97" s="46"/>
      <c r="M97" s="214" t="s">
        <v>19</v>
      </c>
      <c r="N97" s="215" t="s">
        <v>44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440</v>
      </c>
      <c r="AT97" s="218" t="s">
        <v>118</v>
      </c>
      <c r="AU97" s="218" t="s">
        <v>81</v>
      </c>
      <c r="AY97" s="19" t="s">
        <v>116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123</v>
      </c>
      <c r="BK97" s="219">
        <f>ROUND(I97*H97,2)</f>
        <v>0</v>
      </c>
      <c r="BL97" s="19" t="s">
        <v>440</v>
      </c>
      <c r="BM97" s="218" t="s">
        <v>451</v>
      </c>
    </row>
    <row r="98" s="2" customFormat="1">
      <c r="A98" s="40"/>
      <c r="B98" s="41"/>
      <c r="C98" s="42"/>
      <c r="D98" s="220" t="s">
        <v>124</v>
      </c>
      <c r="E98" s="42"/>
      <c r="F98" s="221" t="s">
        <v>450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124</v>
      </c>
      <c r="AU98" s="19" t="s">
        <v>81</v>
      </c>
    </row>
    <row r="99" s="14" customFormat="1">
      <c r="A99" s="14"/>
      <c r="B99" s="237"/>
      <c r="C99" s="238"/>
      <c r="D99" s="220" t="s">
        <v>189</v>
      </c>
      <c r="E99" s="239" t="s">
        <v>19</v>
      </c>
      <c r="F99" s="240" t="s">
        <v>79</v>
      </c>
      <c r="G99" s="238"/>
      <c r="H99" s="241">
        <v>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189</v>
      </c>
      <c r="AU99" s="247" t="s">
        <v>81</v>
      </c>
      <c r="AV99" s="14" t="s">
        <v>81</v>
      </c>
      <c r="AW99" s="14" t="s">
        <v>33</v>
      </c>
      <c r="AX99" s="14" t="s">
        <v>79</v>
      </c>
      <c r="AY99" s="247" t="s">
        <v>116</v>
      </c>
    </row>
    <row r="100" s="2" customFormat="1" ht="16.5" customHeight="1">
      <c r="A100" s="40"/>
      <c r="B100" s="41"/>
      <c r="C100" s="207" t="s">
        <v>132</v>
      </c>
      <c r="D100" s="207" t="s">
        <v>118</v>
      </c>
      <c r="E100" s="208" t="s">
        <v>452</v>
      </c>
      <c r="F100" s="209" t="s">
        <v>453</v>
      </c>
      <c r="G100" s="210" t="s">
        <v>439</v>
      </c>
      <c r="H100" s="211">
        <v>1</v>
      </c>
      <c r="I100" s="212"/>
      <c r="J100" s="213">
        <f>ROUND(I100*H100,2)</f>
        <v>0</v>
      </c>
      <c r="K100" s="209" t="s">
        <v>19</v>
      </c>
      <c r="L100" s="46"/>
      <c r="M100" s="214" t="s">
        <v>19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440</v>
      </c>
      <c r="AT100" s="218" t="s">
        <v>118</v>
      </c>
      <c r="AU100" s="218" t="s">
        <v>81</v>
      </c>
      <c r="AY100" s="19" t="s">
        <v>116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123</v>
      </c>
      <c r="BK100" s="219">
        <f>ROUND(I100*H100,2)</f>
        <v>0</v>
      </c>
      <c r="BL100" s="19" t="s">
        <v>440</v>
      </c>
      <c r="BM100" s="218" t="s">
        <v>454</v>
      </c>
    </row>
    <row r="101" s="2" customFormat="1">
      <c r="A101" s="40"/>
      <c r="B101" s="41"/>
      <c r="C101" s="42"/>
      <c r="D101" s="220" t="s">
        <v>124</v>
      </c>
      <c r="E101" s="42"/>
      <c r="F101" s="221" t="s">
        <v>455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124</v>
      </c>
      <c r="AU101" s="19" t="s">
        <v>81</v>
      </c>
    </row>
    <row r="102" s="13" customFormat="1">
      <c r="A102" s="13"/>
      <c r="B102" s="227"/>
      <c r="C102" s="228"/>
      <c r="D102" s="220" t="s">
        <v>189</v>
      </c>
      <c r="E102" s="229" t="s">
        <v>19</v>
      </c>
      <c r="F102" s="230" t="s">
        <v>456</v>
      </c>
      <c r="G102" s="228"/>
      <c r="H102" s="229" t="s">
        <v>19</v>
      </c>
      <c r="I102" s="231"/>
      <c r="J102" s="228"/>
      <c r="K102" s="228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189</v>
      </c>
      <c r="AU102" s="236" t="s">
        <v>81</v>
      </c>
      <c r="AV102" s="13" t="s">
        <v>79</v>
      </c>
      <c r="AW102" s="13" t="s">
        <v>33</v>
      </c>
      <c r="AX102" s="13" t="s">
        <v>71</v>
      </c>
      <c r="AY102" s="236" t="s">
        <v>116</v>
      </c>
    </row>
    <row r="103" s="14" customFormat="1">
      <c r="A103" s="14"/>
      <c r="B103" s="237"/>
      <c r="C103" s="238"/>
      <c r="D103" s="220" t="s">
        <v>189</v>
      </c>
      <c r="E103" s="239" t="s">
        <v>19</v>
      </c>
      <c r="F103" s="240" t="s">
        <v>79</v>
      </c>
      <c r="G103" s="238"/>
      <c r="H103" s="241">
        <v>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189</v>
      </c>
      <c r="AU103" s="247" t="s">
        <v>81</v>
      </c>
      <c r="AV103" s="14" t="s">
        <v>81</v>
      </c>
      <c r="AW103" s="14" t="s">
        <v>33</v>
      </c>
      <c r="AX103" s="14" t="s">
        <v>79</v>
      </c>
      <c r="AY103" s="247" t="s">
        <v>116</v>
      </c>
    </row>
    <row r="104" s="2" customFormat="1" ht="16.5" customHeight="1">
      <c r="A104" s="40"/>
      <c r="B104" s="41"/>
      <c r="C104" s="207" t="s">
        <v>123</v>
      </c>
      <c r="D104" s="207" t="s">
        <v>118</v>
      </c>
      <c r="E104" s="208" t="s">
        <v>457</v>
      </c>
      <c r="F104" s="209" t="s">
        <v>458</v>
      </c>
      <c r="G104" s="210" t="s">
        <v>439</v>
      </c>
      <c r="H104" s="211">
        <v>1</v>
      </c>
      <c r="I104" s="212"/>
      <c r="J104" s="213">
        <f>ROUND(I104*H104,2)</f>
        <v>0</v>
      </c>
      <c r="K104" s="209" t="s">
        <v>19</v>
      </c>
      <c r="L104" s="46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440</v>
      </c>
      <c r="AT104" s="218" t="s">
        <v>118</v>
      </c>
      <c r="AU104" s="218" t="s">
        <v>81</v>
      </c>
      <c r="AY104" s="19" t="s">
        <v>116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123</v>
      </c>
      <c r="BK104" s="219">
        <f>ROUND(I104*H104,2)</f>
        <v>0</v>
      </c>
      <c r="BL104" s="19" t="s">
        <v>440</v>
      </c>
      <c r="BM104" s="218" t="s">
        <v>459</v>
      </c>
    </row>
    <row r="105" s="2" customFormat="1">
      <c r="A105" s="40"/>
      <c r="B105" s="41"/>
      <c r="C105" s="42"/>
      <c r="D105" s="220" t="s">
        <v>124</v>
      </c>
      <c r="E105" s="42"/>
      <c r="F105" s="221" t="s">
        <v>460</v>
      </c>
      <c r="G105" s="42"/>
      <c r="H105" s="42"/>
      <c r="I105" s="222"/>
      <c r="J105" s="42"/>
      <c r="K105" s="42"/>
      <c r="L105" s="46"/>
      <c r="M105" s="223"/>
      <c r="N105" s="224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124</v>
      </c>
      <c r="AU105" s="19" t="s">
        <v>81</v>
      </c>
    </row>
    <row r="106" s="13" customFormat="1">
      <c r="A106" s="13"/>
      <c r="B106" s="227"/>
      <c r="C106" s="228"/>
      <c r="D106" s="220" t="s">
        <v>189</v>
      </c>
      <c r="E106" s="229" t="s">
        <v>19</v>
      </c>
      <c r="F106" s="230" t="s">
        <v>461</v>
      </c>
      <c r="G106" s="228"/>
      <c r="H106" s="229" t="s">
        <v>19</v>
      </c>
      <c r="I106" s="231"/>
      <c r="J106" s="228"/>
      <c r="K106" s="228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189</v>
      </c>
      <c r="AU106" s="236" t="s">
        <v>81</v>
      </c>
      <c r="AV106" s="13" t="s">
        <v>79</v>
      </c>
      <c r="AW106" s="13" t="s">
        <v>33</v>
      </c>
      <c r="AX106" s="13" t="s">
        <v>71</v>
      </c>
      <c r="AY106" s="236" t="s">
        <v>116</v>
      </c>
    </row>
    <row r="107" s="14" customFormat="1">
      <c r="A107" s="14"/>
      <c r="B107" s="237"/>
      <c r="C107" s="238"/>
      <c r="D107" s="220" t="s">
        <v>189</v>
      </c>
      <c r="E107" s="239" t="s">
        <v>19</v>
      </c>
      <c r="F107" s="240" t="s">
        <v>79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189</v>
      </c>
      <c r="AU107" s="247" t="s">
        <v>81</v>
      </c>
      <c r="AV107" s="14" t="s">
        <v>81</v>
      </c>
      <c r="AW107" s="14" t="s">
        <v>33</v>
      </c>
      <c r="AX107" s="14" t="s">
        <v>79</v>
      </c>
      <c r="AY107" s="247" t="s">
        <v>116</v>
      </c>
    </row>
    <row r="108" s="2" customFormat="1" ht="16.5" customHeight="1">
      <c r="A108" s="40"/>
      <c r="B108" s="41"/>
      <c r="C108" s="207" t="s">
        <v>143</v>
      </c>
      <c r="D108" s="207" t="s">
        <v>118</v>
      </c>
      <c r="E108" s="208" t="s">
        <v>462</v>
      </c>
      <c r="F108" s="209" t="s">
        <v>463</v>
      </c>
      <c r="G108" s="210" t="s">
        <v>439</v>
      </c>
      <c r="H108" s="211">
        <v>1</v>
      </c>
      <c r="I108" s="212"/>
      <c r="J108" s="213">
        <f>ROUND(I108*H108,2)</f>
        <v>0</v>
      </c>
      <c r="K108" s="209" t="s">
        <v>19</v>
      </c>
      <c r="L108" s="46"/>
      <c r="M108" s="214" t="s">
        <v>19</v>
      </c>
      <c r="N108" s="215" t="s">
        <v>44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440</v>
      </c>
      <c r="AT108" s="218" t="s">
        <v>118</v>
      </c>
      <c r="AU108" s="218" t="s">
        <v>81</v>
      </c>
      <c r="AY108" s="19" t="s">
        <v>116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123</v>
      </c>
      <c r="BK108" s="219">
        <f>ROUND(I108*H108,2)</f>
        <v>0</v>
      </c>
      <c r="BL108" s="19" t="s">
        <v>440</v>
      </c>
      <c r="BM108" s="218" t="s">
        <v>464</v>
      </c>
    </row>
    <row r="109" s="2" customFormat="1">
      <c r="A109" s="40"/>
      <c r="B109" s="41"/>
      <c r="C109" s="42"/>
      <c r="D109" s="220" t="s">
        <v>124</v>
      </c>
      <c r="E109" s="42"/>
      <c r="F109" s="221" t="s">
        <v>465</v>
      </c>
      <c r="G109" s="42"/>
      <c r="H109" s="42"/>
      <c r="I109" s="222"/>
      <c r="J109" s="42"/>
      <c r="K109" s="42"/>
      <c r="L109" s="46"/>
      <c r="M109" s="223"/>
      <c r="N109" s="224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124</v>
      </c>
      <c r="AU109" s="19" t="s">
        <v>81</v>
      </c>
    </row>
    <row r="110" s="13" customFormat="1">
      <c r="A110" s="13"/>
      <c r="B110" s="227"/>
      <c r="C110" s="228"/>
      <c r="D110" s="220" t="s">
        <v>189</v>
      </c>
      <c r="E110" s="229" t="s">
        <v>19</v>
      </c>
      <c r="F110" s="230" t="s">
        <v>466</v>
      </c>
      <c r="G110" s="228"/>
      <c r="H110" s="229" t="s">
        <v>19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189</v>
      </c>
      <c r="AU110" s="236" t="s">
        <v>81</v>
      </c>
      <c r="AV110" s="13" t="s">
        <v>79</v>
      </c>
      <c r="AW110" s="13" t="s">
        <v>33</v>
      </c>
      <c r="AX110" s="13" t="s">
        <v>71</v>
      </c>
      <c r="AY110" s="236" t="s">
        <v>116</v>
      </c>
    </row>
    <row r="111" s="14" customFormat="1">
      <c r="A111" s="14"/>
      <c r="B111" s="237"/>
      <c r="C111" s="238"/>
      <c r="D111" s="220" t="s">
        <v>189</v>
      </c>
      <c r="E111" s="239" t="s">
        <v>19</v>
      </c>
      <c r="F111" s="240" t="s">
        <v>79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189</v>
      </c>
      <c r="AU111" s="247" t="s">
        <v>81</v>
      </c>
      <c r="AV111" s="14" t="s">
        <v>81</v>
      </c>
      <c r="AW111" s="14" t="s">
        <v>33</v>
      </c>
      <c r="AX111" s="14" t="s">
        <v>79</v>
      </c>
      <c r="AY111" s="247" t="s">
        <v>116</v>
      </c>
    </row>
    <row r="112" s="12" customFormat="1" ht="22.8" customHeight="1">
      <c r="A112" s="12"/>
      <c r="B112" s="191"/>
      <c r="C112" s="192"/>
      <c r="D112" s="193" t="s">
        <v>70</v>
      </c>
      <c r="E112" s="205" t="s">
        <v>467</v>
      </c>
      <c r="F112" s="205" t="s">
        <v>468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SUM(P113:P120)</f>
        <v>0</v>
      </c>
      <c r="Q112" s="199"/>
      <c r="R112" s="200">
        <f>SUM(R113:R120)</f>
        <v>0</v>
      </c>
      <c r="S112" s="199"/>
      <c r="T112" s="201">
        <f>SUM(T113:T120)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123</v>
      </c>
      <c r="AT112" s="203" t="s">
        <v>70</v>
      </c>
      <c r="AU112" s="203" t="s">
        <v>79</v>
      </c>
      <c r="AY112" s="202" t="s">
        <v>116</v>
      </c>
      <c r="BK112" s="204">
        <f>SUM(BK113:BK120)</f>
        <v>0</v>
      </c>
    </row>
    <row r="113" s="2" customFormat="1" ht="16.5" customHeight="1">
      <c r="A113" s="40"/>
      <c r="B113" s="41"/>
      <c r="C113" s="207" t="s">
        <v>135</v>
      </c>
      <c r="D113" s="207" t="s">
        <v>118</v>
      </c>
      <c r="E113" s="208" t="s">
        <v>469</v>
      </c>
      <c r="F113" s="209" t="s">
        <v>470</v>
      </c>
      <c r="G113" s="210" t="s">
        <v>265</v>
      </c>
      <c r="H113" s="211">
        <v>1</v>
      </c>
      <c r="I113" s="212"/>
      <c r="J113" s="213">
        <f>ROUND(I113*H113,2)</f>
        <v>0</v>
      </c>
      <c r="K113" s="209" t="s">
        <v>19</v>
      </c>
      <c r="L113" s="46"/>
      <c r="M113" s="214" t="s">
        <v>19</v>
      </c>
      <c r="N113" s="215" t="s">
        <v>44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471</v>
      </c>
      <c r="AT113" s="218" t="s">
        <v>118</v>
      </c>
      <c r="AU113" s="218" t="s">
        <v>81</v>
      </c>
      <c r="AY113" s="19" t="s">
        <v>116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123</v>
      </c>
      <c r="BK113" s="219">
        <f>ROUND(I113*H113,2)</f>
        <v>0</v>
      </c>
      <c r="BL113" s="19" t="s">
        <v>471</v>
      </c>
      <c r="BM113" s="218" t="s">
        <v>472</v>
      </c>
    </row>
    <row r="114" s="2" customFormat="1">
      <c r="A114" s="40"/>
      <c r="B114" s="41"/>
      <c r="C114" s="42"/>
      <c r="D114" s="220" t="s">
        <v>124</v>
      </c>
      <c r="E114" s="42"/>
      <c r="F114" s="221" t="s">
        <v>473</v>
      </c>
      <c r="G114" s="42"/>
      <c r="H114" s="42"/>
      <c r="I114" s="222"/>
      <c r="J114" s="42"/>
      <c r="K114" s="42"/>
      <c r="L114" s="46"/>
      <c r="M114" s="223"/>
      <c r="N114" s="224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124</v>
      </c>
      <c r="AU114" s="19" t="s">
        <v>81</v>
      </c>
    </row>
    <row r="115" s="2" customFormat="1" ht="24.15" customHeight="1">
      <c r="A115" s="40"/>
      <c r="B115" s="41"/>
      <c r="C115" s="207" t="s">
        <v>154</v>
      </c>
      <c r="D115" s="207" t="s">
        <v>118</v>
      </c>
      <c r="E115" s="208" t="s">
        <v>474</v>
      </c>
      <c r="F115" s="209" t="s">
        <v>475</v>
      </c>
      <c r="G115" s="210" t="s">
        <v>265</v>
      </c>
      <c r="H115" s="211">
        <v>1</v>
      </c>
      <c r="I115" s="212"/>
      <c r="J115" s="213">
        <f>ROUND(I115*H115,2)</f>
        <v>0</v>
      </c>
      <c r="K115" s="209" t="s">
        <v>19</v>
      </c>
      <c r="L115" s="46"/>
      <c r="M115" s="214" t="s">
        <v>19</v>
      </c>
      <c r="N115" s="215" t="s">
        <v>44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471</v>
      </c>
      <c r="AT115" s="218" t="s">
        <v>118</v>
      </c>
      <c r="AU115" s="218" t="s">
        <v>81</v>
      </c>
      <c r="AY115" s="19" t="s">
        <v>116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123</v>
      </c>
      <c r="BK115" s="219">
        <f>ROUND(I115*H115,2)</f>
        <v>0</v>
      </c>
      <c r="BL115" s="19" t="s">
        <v>471</v>
      </c>
      <c r="BM115" s="218" t="s">
        <v>476</v>
      </c>
    </row>
    <row r="116" s="2" customFormat="1">
      <c r="A116" s="40"/>
      <c r="B116" s="41"/>
      <c r="C116" s="42"/>
      <c r="D116" s="220" t="s">
        <v>124</v>
      </c>
      <c r="E116" s="42"/>
      <c r="F116" s="221" t="s">
        <v>475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124</v>
      </c>
      <c r="AU116" s="19" t="s">
        <v>81</v>
      </c>
    </row>
    <row r="117" s="2" customFormat="1" ht="16.5" customHeight="1">
      <c r="A117" s="40"/>
      <c r="B117" s="41"/>
      <c r="C117" s="207" t="s">
        <v>140</v>
      </c>
      <c r="D117" s="207" t="s">
        <v>118</v>
      </c>
      <c r="E117" s="208" t="s">
        <v>477</v>
      </c>
      <c r="F117" s="209" t="s">
        <v>478</v>
      </c>
      <c r="G117" s="210" t="s">
        <v>439</v>
      </c>
      <c r="H117" s="211">
        <v>1</v>
      </c>
      <c r="I117" s="212"/>
      <c r="J117" s="213">
        <f>ROUND(I117*H117,2)</f>
        <v>0</v>
      </c>
      <c r="K117" s="209" t="s">
        <v>19</v>
      </c>
      <c r="L117" s="46"/>
      <c r="M117" s="214" t="s">
        <v>19</v>
      </c>
      <c r="N117" s="215" t="s">
        <v>44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440</v>
      </c>
      <c r="AT117" s="218" t="s">
        <v>118</v>
      </c>
      <c r="AU117" s="218" t="s">
        <v>81</v>
      </c>
      <c r="AY117" s="19" t="s">
        <v>116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123</v>
      </c>
      <c r="BK117" s="219">
        <f>ROUND(I117*H117,2)</f>
        <v>0</v>
      </c>
      <c r="BL117" s="19" t="s">
        <v>440</v>
      </c>
      <c r="BM117" s="218" t="s">
        <v>479</v>
      </c>
    </row>
    <row r="118" s="2" customFormat="1">
      <c r="A118" s="40"/>
      <c r="B118" s="41"/>
      <c r="C118" s="42"/>
      <c r="D118" s="220" t="s">
        <v>124</v>
      </c>
      <c r="E118" s="42"/>
      <c r="F118" s="221" t="s">
        <v>478</v>
      </c>
      <c r="G118" s="42"/>
      <c r="H118" s="42"/>
      <c r="I118" s="222"/>
      <c r="J118" s="42"/>
      <c r="K118" s="42"/>
      <c r="L118" s="46"/>
      <c r="M118" s="223"/>
      <c r="N118" s="224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124</v>
      </c>
      <c r="AU118" s="19" t="s">
        <v>81</v>
      </c>
    </row>
    <row r="119" s="13" customFormat="1">
      <c r="A119" s="13"/>
      <c r="B119" s="227"/>
      <c r="C119" s="228"/>
      <c r="D119" s="220" t="s">
        <v>189</v>
      </c>
      <c r="E119" s="229" t="s">
        <v>19</v>
      </c>
      <c r="F119" s="230" t="s">
        <v>480</v>
      </c>
      <c r="G119" s="228"/>
      <c r="H119" s="229" t="s">
        <v>19</v>
      </c>
      <c r="I119" s="231"/>
      <c r="J119" s="228"/>
      <c r="K119" s="228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189</v>
      </c>
      <c r="AU119" s="236" t="s">
        <v>81</v>
      </c>
      <c r="AV119" s="13" t="s">
        <v>79</v>
      </c>
      <c r="AW119" s="13" t="s">
        <v>33</v>
      </c>
      <c r="AX119" s="13" t="s">
        <v>71</v>
      </c>
      <c r="AY119" s="236" t="s">
        <v>116</v>
      </c>
    </row>
    <row r="120" s="14" customFormat="1">
      <c r="A120" s="14"/>
      <c r="B120" s="237"/>
      <c r="C120" s="238"/>
      <c r="D120" s="220" t="s">
        <v>189</v>
      </c>
      <c r="E120" s="239" t="s">
        <v>19</v>
      </c>
      <c r="F120" s="240" t="s">
        <v>79</v>
      </c>
      <c r="G120" s="238"/>
      <c r="H120" s="241">
        <v>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189</v>
      </c>
      <c r="AU120" s="247" t="s">
        <v>81</v>
      </c>
      <c r="AV120" s="14" t="s">
        <v>81</v>
      </c>
      <c r="AW120" s="14" t="s">
        <v>33</v>
      </c>
      <c r="AX120" s="14" t="s">
        <v>79</v>
      </c>
      <c r="AY120" s="247" t="s">
        <v>116</v>
      </c>
    </row>
    <row r="121" s="12" customFormat="1" ht="22.8" customHeight="1">
      <c r="A121" s="12"/>
      <c r="B121" s="191"/>
      <c r="C121" s="192"/>
      <c r="D121" s="193" t="s">
        <v>70</v>
      </c>
      <c r="E121" s="205" t="s">
        <v>481</v>
      </c>
      <c r="F121" s="205" t="s">
        <v>482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SUM(P122:P131)</f>
        <v>0</v>
      </c>
      <c r="Q121" s="199"/>
      <c r="R121" s="200">
        <f>SUM(R122:R131)</f>
        <v>0</v>
      </c>
      <c r="S121" s="199"/>
      <c r="T121" s="201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123</v>
      </c>
      <c r="AT121" s="203" t="s">
        <v>70</v>
      </c>
      <c r="AU121" s="203" t="s">
        <v>79</v>
      </c>
      <c r="AY121" s="202" t="s">
        <v>116</v>
      </c>
      <c r="BK121" s="204">
        <f>SUM(BK122:BK131)</f>
        <v>0</v>
      </c>
    </row>
    <row r="122" s="2" customFormat="1" ht="16.5" customHeight="1">
      <c r="A122" s="40"/>
      <c r="B122" s="41"/>
      <c r="C122" s="207" t="s">
        <v>167</v>
      </c>
      <c r="D122" s="207" t="s">
        <v>118</v>
      </c>
      <c r="E122" s="208" t="s">
        <v>483</v>
      </c>
      <c r="F122" s="209" t="s">
        <v>484</v>
      </c>
      <c r="G122" s="210" t="s">
        <v>439</v>
      </c>
      <c r="H122" s="211">
        <v>1</v>
      </c>
      <c r="I122" s="212"/>
      <c r="J122" s="213">
        <f>ROUND(I122*H122,2)</f>
        <v>0</v>
      </c>
      <c r="K122" s="209" t="s">
        <v>19</v>
      </c>
      <c r="L122" s="46"/>
      <c r="M122" s="214" t="s">
        <v>19</v>
      </c>
      <c r="N122" s="215" t="s">
        <v>44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485</v>
      </c>
      <c r="AT122" s="218" t="s">
        <v>118</v>
      </c>
      <c r="AU122" s="218" t="s">
        <v>81</v>
      </c>
      <c r="AY122" s="19" t="s">
        <v>116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123</v>
      </c>
      <c r="BK122" s="219">
        <f>ROUND(I122*H122,2)</f>
        <v>0</v>
      </c>
      <c r="BL122" s="19" t="s">
        <v>485</v>
      </c>
      <c r="BM122" s="218" t="s">
        <v>486</v>
      </c>
    </row>
    <row r="123" s="2" customFormat="1">
      <c r="A123" s="40"/>
      <c r="B123" s="41"/>
      <c r="C123" s="42"/>
      <c r="D123" s="220" t="s">
        <v>124</v>
      </c>
      <c r="E123" s="42"/>
      <c r="F123" s="221" t="s">
        <v>484</v>
      </c>
      <c r="G123" s="42"/>
      <c r="H123" s="42"/>
      <c r="I123" s="222"/>
      <c r="J123" s="42"/>
      <c r="K123" s="42"/>
      <c r="L123" s="46"/>
      <c r="M123" s="223"/>
      <c r="N123" s="224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124</v>
      </c>
      <c r="AU123" s="19" t="s">
        <v>81</v>
      </c>
    </row>
    <row r="124" s="13" customFormat="1">
      <c r="A124" s="13"/>
      <c r="B124" s="227"/>
      <c r="C124" s="228"/>
      <c r="D124" s="220" t="s">
        <v>189</v>
      </c>
      <c r="E124" s="229" t="s">
        <v>19</v>
      </c>
      <c r="F124" s="230" t="s">
        <v>487</v>
      </c>
      <c r="G124" s="228"/>
      <c r="H124" s="229" t="s">
        <v>19</v>
      </c>
      <c r="I124" s="231"/>
      <c r="J124" s="228"/>
      <c r="K124" s="228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189</v>
      </c>
      <c r="AU124" s="236" t="s">
        <v>81</v>
      </c>
      <c r="AV124" s="13" t="s">
        <v>79</v>
      </c>
      <c r="AW124" s="13" t="s">
        <v>33</v>
      </c>
      <c r="AX124" s="13" t="s">
        <v>71</v>
      </c>
      <c r="AY124" s="236" t="s">
        <v>116</v>
      </c>
    </row>
    <row r="125" s="14" customFormat="1">
      <c r="A125" s="14"/>
      <c r="B125" s="237"/>
      <c r="C125" s="238"/>
      <c r="D125" s="220" t="s">
        <v>189</v>
      </c>
      <c r="E125" s="239" t="s">
        <v>19</v>
      </c>
      <c r="F125" s="240" t="s">
        <v>79</v>
      </c>
      <c r="G125" s="238"/>
      <c r="H125" s="241">
        <v>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189</v>
      </c>
      <c r="AU125" s="247" t="s">
        <v>81</v>
      </c>
      <c r="AV125" s="14" t="s">
        <v>81</v>
      </c>
      <c r="AW125" s="14" t="s">
        <v>33</v>
      </c>
      <c r="AX125" s="14" t="s">
        <v>79</v>
      </c>
      <c r="AY125" s="247" t="s">
        <v>116</v>
      </c>
    </row>
    <row r="126" s="2" customFormat="1" ht="16.5" customHeight="1">
      <c r="A126" s="40"/>
      <c r="B126" s="41"/>
      <c r="C126" s="207" t="s">
        <v>146</v>
      </c>
      <c r="D126" s="207" t="s">
        <v>118</v>
      </c>
      <c r="E126" s="208" t="s">
        <v>488</v>
      </c>
      <c r="F126" s="209" t="s">
        <v>489</v>
      </c>
      <c r="G126" s="210" t="s">
        <v>439</v>
      </c>
      <c r="H126" s="211">
        <v>1</v>
      </c>
      <c r="I126" s="212"/>
      <c r="J126" s="213">
        <f>ROUND(I126*H126,2)</f>
        <v>0</v>
      </c>
      <c r="K126" s="209" t="s">
        <v>19</v>
      </c>
      <c r="L126" s="46"/>
      <c r="M126" s="214" t="s">
        <v>19</v>
      </c>
      <c r="N126" s="215" t="s">
        <v>44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485</v>
      </c>
      <c r="AT126" s="218" t="s">
        <v>118</v>
      </c>
      <c r="AU126" s="218" t="s">
        <v>81</v>
      </c>
      <c r="AY126" s="19" t="s">
        <v>116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123</v>
      </c>
      <c r="BK126" s="219">
        <f>ROUND(I126*H126,2)</f>
        <v>0</v>
      </c>
      <c r="BL126" s="19" t="s">
        <v>485</v>
      </c>
      <c r="BM126" s="218" t="s">
        <v>490</v>
      </c>
    </row>
    <row r="127" s="2" customFormat="1">
      <c r="A127" s="40"/>
      <c r="B127" s="41"/>
      <c r="C127" s="42"/>
      <c r="D127" s="220" t="s">
        <v>124</v>
      </c>
      <c r="E127" s="42"/>
      <c r="F127" s="221" t="s">
        <v>489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124</v>
      </c>
      <c r="AU127" s="19" t="s">
        <v>81</v>
      </c>
    </row>
    <row r="128" s="13" customFormat="1">
      <c r="A128" s="13"/>
      <c r="B128" s="227"/>
      <c r="C128" s="228"/>
      <c r="D128" s="220" t="s">
        <v>189</v>
      </c>
      <c r="E128" s="229" t="s">
        <v>19</v>
      </c>
      <c r="F128" s="230" t="s">
        <v>491</v>
      </c>
      <c r="G128" s="228"/>
      <c r="H128" s="229" t="s">
        <v>19</v>
      </c>
      <c r="I128" s="231"/>
      <c r="J128" s="228"/>
      <c r="K128" s="228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189</v>
      </c>
      <c r="AU128" s="236" t="s">
        <v>81</v>
      </c>
      <c r="AV128" s="13" t="s">
        <v>79</v>
      </c>
      <c r="AW128" s="13" t="s">
        <v>33</v>
      </c>
      <c r="AX128" s="13" t="s">
        <v>71</v>
      </c>
      <c r="AY128" s="236" t="s">
        <v>116</v>
      </c>
    </row>
    <row r="129" s="14" customFormat="1">
      <c r="A129" s="14"/>
      <c r="B129" s="237"/>
      <c r="C129" s="238"/>
      <c r="D129" s="220" t="s">
        <v>189</v>
      </c>
      <c r="E129" s="239" t="s">
        <v>19</v>
      </c>
      <c r="F129" s="240" t="s">
        <v>79</v>
      </c>
      <c r="G129" s="238"/>
      <c r="H129" s="241">
        <v>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189</v>
      </c>
      <c r="AU129" s="247" t="s">
        <v>81</v>
      </c>
      <c r="AV129" s="14" t="s">
        <v>81</v>
      </c>
      <c r="AW129" s="14" t="s">
        <v>33</v>
      </c>
      <c r="AX129" s="14" t="s">
        <v>79</v>
      </c>
      <c r="AY129" s="247" t="s">
        <v>116</v>
      </c>
    </row>
    <row r="130" s="2" customFormat="1" ht="16.5" customHeight="1">
      <c r="A130" s="40"/>
      <c r="B130" s="41"/>
      <c r="C130" s="207" t="s">
        <v>178</v>
      </c>
      <c r="D130" s="207" t="s">
        <v>118</v>
      </c>
      <c r="E130" s="208" t="s">
        <v>492</v>
      </c>
      <c r="F130" s="209" t="s">
        <v>493</v>
      </c>
      <c r="G130" s="210" t="s">
        <v>439</v>
      </c>
      <c r="H130" s="211">
        <v>1</v>
      </c>
      <c r="I130" s="212"/>
      <c r="J130" s="213">
        <f>ROUND(I130*H130,2)</f>
        <v>0</v>
      </c>
      <c r="K130" s="209" t="s">
        <v>19</v>
      </c>
      <c r="L130" s="46"/>
      <c r="M130" s="214" t="s">
        <v>19</v>
      </c>
      <c r="N130" s="215" t="s">
        <v>44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485</v>
      </c>
      <c r="AT130" s="218" t="s">
        <v>118</v>
      </c>
      <c r="AU130" s="218" t="s">
        <v>81</v>
      </c>
      <c r="AY130" s="19" t="s">
        <v>116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123</v>
      </c>
      <c r="BK130" s="219">
        <f>ROUND(I130*H130,2)</f>
        <v>0</v>
      </c>
      <c r="BL130" s="19" t="s">
        <v>485</v>
      </c>
      <c r="BM130" s="218" t="s">
        <v>494</v>
      </c>
    </row>
    <row r="131" s="2" customFormat="1">
      <c r="A131" s="40"/>
      <c r="B131" s="41"/>
      <c r="C131" s="42"/>
      <c r="D131" s="220" t="s">
        <v>124</v>
      </c>
      <c r="E131" s="42"/>
      <c r="F131" s="221" t="s">
        <v>493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124</v>
      </c>
      <c r="AU131" s="19" t="s">
        <v>81</v>
      </c>
    </row>
    <row r="132" s="12" customFormat="1" ht="22.8" customHeight="1">
      <c r="A132" s="12"/>
      <c r="B132" s="191"/>
      <c r="C132" s="192"/>
      <c r="D132" s="193" t="s">
        <v>70</v>
      </c>
      <c r="E132" s="205" t="s">
        <v>495</v>
      </c>
      <c r="F132" s="205" t="s">
        <v>496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SUM(P133:P170)</f>
        <v>0</v>
      </c>
      <c r="Q132" s="199"/>
      <c r="R132" s="200">
        <f>SUM(R133:R170)</f>
        <v>0</v>
      </c>
      <c r="S132" s="199"/>
      <c r="T132" s="201">
        <f>SUM(T133:T170)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123</v>
      </c>
      <c r="AT132" s="203" t="s">
        <v>70</v>
      </c>
      <c r="AU132" s="203" t="s">
        <v>79</v>
      </c>
      <c r="AY132" s="202" t="s">
        <v>116</v>
      </c>
      <c r="BK132" s="204">
        <f>SUM(BK133:BK170)</f>
        <v>0</v>
      </c>
    </row>
    <row r="133" s="2" customFormat="1" ht="24.15" customHeight="1">
      <c r="A133" s="40"/>
      <c r="B133" s="41"/>
      <c r="C133" s="207" t="s">
        <v>8</v>
      </c>
      <c r="D133" s="207" t="s">
        <v>118</v>
      </c>
      <c r="E133" s="208" t="s">
        <v>497</v>
      </c>
      <c r="F133" s="209" t="s">
        <v>498</v>
      </c>
      <c r="G133" s="210" t="s">
        <v>439</v>
      </c>
      <c r="H133" s="211">
        <v>1</v>
      </c>
      <c r="I133" s="212"/>
      <c r="J133" s="213">
        <f>ROUND(I133*H133,2)</f>
        <v>0</v>
      </c>
      <c r="K133" s="209" t="s">
        <v>19</v>
      </c>
      <c r="L133" s="46"/>
      <c r="M133" s="214" t="s">
        <v>19</v>
      </c>
      <c r="N133" s="215" t="s">
        <v>44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485</v>
      </c>
      <c r="AT133" s="218" t="s">
        <v>118</v>
      </c>
      <c r="AU133" s="218" t="s">
        <v>81</v>
      </c>
      <c r="AY133" s="19" t="s">
        <v>116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123</v>
      </c>
      <c r="BK133" s="219">
        <f>ROUND(I133*H133,2)</f>
        <v>0</v>
      </c>
      <c r="BL133" s="19" t="s">
        <v>485</v>
      </c>
      <c r="BM133" s="218" t="s">
        <v>499</v>
      </c>
    </row>
    <row r="134" s="2" customFormat="1">
      <c r="A134" s="40"/>
      <c r="B134" s="41"/>
      <c r="C134" s="42"/>
      <c r="D134" s="220" t="s">
        <v>124</v>
      </c>
      <c r="E134" s="42"/>
      <c r="F134" s="221" t="s">
        <v>498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124</v>
      </c>
      <c r="AU134" s="19" t="s">
        <v>81</v>
      </c>
    </row>
    <row r="135" s="2" customFormat="1" ht="16.5" customHeight="1">
      <c r="A135" s="40"/>
      <c r="B135" s="41"/>
      <c r="C135" s="207" t="s">
        <v>192</v>
      </c>
      <c r="D135" s="207" t="s">
        <v>118</v>
      </c>
      <c r="E135" s="208" t="s">
        <v>500</v>
      </c>
      <c r="F135" s="209" t="s">
        <v>501</v>
      </c>
      <c r="G135" s="210" t="s">
        <v>439</v>
      </c>
      <c r="H135" s="211">
        <v>1</v>
      </c>
      <c r="I135" s="212"/>
      <c r="J135" s="213">
        <f>ROUND(I135*H135,2)</f>
        <v>0</v>
      </c>
      <c r="K135" s="209" t="s">
        <v>19</v>
      </c>
      <c r="L135" s="46"/>
      <c r="M135" s="214" t="s">
        <v>19</v>
      </c>
      <c r="N135" s="215" t="s">
        <v>44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485</v>
      </c>
      <c r="AT135" s="218" t="s">
        <v>118</v>
      </c>
      <c r="AU135" s="218" t="s">
        <v>81</v>
      </c>
      <c r="AY135" s="19" t="s">
        <v>116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123</v>
      </c>
      <c r="BK135" s="219">
        <f>ROUND(I135*H135,2)</f>
        <v>0</v>
      </c>
      <c r="BL135" s="19" t="s">
        <v>485</v>
      </c>
      <c r="BM135" s="218" t="s">
        <v>502</v>
      </c>
    </row>
    <row r="136" s="2" customFormat="1">
      <c r="A136" s="40"/>
      <c r="B136" s="41"/>
      <c r="C136" s="42"/>
      <c r="D136" s="220" t="s">
        <v>124</v>
      </c>
      <c r="E136" s="42"/>
      <c r="F136" s="221" t="s">
        <v>501</v>
      </c>
      <c r="G136" s="42"/>
      <c r="H136" s="42"/>
      <c r="I136" s="222"/>
      <c r="J136" s="42"/>
      <c r="K136" s="42"/>
      <c r="L136" s="46"/>
      <c r="M136" s="223"/>
      <c r="N136" s="224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124</v>
      </c>
      <c r="AU136" s="19" t="s">
        <v>81</v>
      </c>
    </row>
    <row r="137" s="13" customFormat="1">
      <c r="A137" s="13"/>
      <c r="B137" s="227"/>
      <c r="C137" s="228"/>
      <c r="D137" s="220" t="s">
        <v>189</v>
      </c>
      <c r="E137" s="229" t="s">
        <v>19</v>
      </c>
      <c r="F137" s="230" t="s">
        <v>503</v>
      </c>
      <c r="G137" s="228"/>
      <c r="H137" s="229" t="s">
        <v>19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189</v>
      </c>
      <c r="AU137" s="236" t="s">
        <v>81</v>
      </c>
      <c r="AV137" s="13" t="s">
        <v>79</v>
      </c>
      <c r="AW137" s="13" t="s">
        <v>33</v>
      </c>
      <c r="AX137" s="13" t="s">
        <v>71</v>
      </c>
      <c r="AY137" s="236" t="s">
        <v>116</v>
      </c>
    </row>
    <row r="138" s="13" customFormat="1">
      <c r="A138" s="13"/>
      <c r="B138" s="227"/>
      <c r="C138" s="228"/>
      <c r="D138" s="220" t="s">
        <v>189</v>
      </c>
      <c r="E138" s="229" t="s">
        <v>19</v>
      </c>
      <c r="F138" s="230" t="s">
        <v>504</v>
      </c>
      <c r="G138" s="228"/>
      <c r="H138" s="229" t="s">
        <v>19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189</v>
      </c>
      <c r="AU138" s="236" t="s">
        <v>81</v>
      </c>
      <c r="AV138" s="13" t="s">
        <v>79</v>
      </c>
      <c r="AW138" s="13" t="s">
        <v>33</v>
      </c>
      <c r="AX138" s="13" t="s">
        <v>71</v>
      </c>
      <c r="AY138" s="236" t="s">
        <v>116</v>
      </c>
    </row>
    <row r="139" s="14" customFormat="1">
      <c r="A139" s="14"/>
      <c r="B139" s="237"/>
      <c r="C139" s="238"/>
      <c r="D139" s="220" t="s">
        <v>189</v>
      </c>
      <c r="E139" s="239" t="s">
        <v>19</v>
      </c>
      <c r="F139" s="240" t="s">
        <v>79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189</v>
      </c>
      <c r="AU139" s="247" t="s">
        <v>81</v>
      </c>
      <c r="AV139" s="14" t="s">
        <v>81</v>
      </c>
      <c r="AW139" s="14" t="s">
        <v>33</v>
      </c>
      <c r="AX139" s="14" t="s">
        <v>79</v>
      </c>
      <c r="AY139" s="247" t="s">
        <v>116</v>
      </c>
    </row>
    <row r="140" s="2" customFormat="1" ht="16.5" customHeight="1">
      <c r="A140" s="40"/>
      <c r="B140" s="41"/>
      <c r="C140" s="207" t="s">
        <v>158</v>
      </c>
      <c r="D140" s="207" t="s">
        <v>118</v>
      </c>
      <c r="E140" s="208" t="s">
        <v>505</v>
      </c>
      <c r="F140" s="209" t="s">
        <v>506</v>
      </c>
      <c r="G140" s="210" t="s">
        <v>439</v>
      </c>
      <c r="H140" s="211">
        <v>1</v>
      </c>
      <c r="I140" s="212"/>
      <c r="J140" s="213">
        <f>ROUND(I140*H140,2)</f>
        <v>0</v>
      </c>
      <c r="K140" s="209" t="s">
        <v>19</v>
      </c>
      <c r="L140" s="46"/>
      <c r="M140" s="214" t="s">
        <v>19</v>
      </c>
      <c r="N140" s="215" t="s">
        <v>44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485</v>
      </c>
      <c r="AT140" s="218" t="s">
        <v>118</v>
      </c>
      <c r="AU140" s="218" t="s">
        <v>81</v>
      </c>
      <c r="AY140" s="19" t="s">
        <v>116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123</v>
      </c>
      <c r="BK140" s="219">
        <f>ROUND(I140*H140,2)</f>
        <v>0</v>
      </c>
      <c r="BL140" s="19" t="s">
        <v>485</v>
      </c>
      <c r="BM140" s="218" t="s">
        <v>507</v>
      </c>
    </row>
    <row r="141" s="2" customFormat="1">
      <c r="A141" s="40"/>
      <c r="B141" s="41"/>
      <c r="C141" s="42"/>
      <c r="D141" s="220" t="s">
        <v>124</v>
      </c>
      <c r="E141" s="42"/>
      <c r="F141" s="221" t="s">
        <v>506</v>
      </c>
      <c r="G141" s="42"/>
      <c r="H141" s="42"/>
      <c r="I141" s="222"/>
      <c r="J141" s="42"/>
      <c r="K141" s="42"/>
      <c r="L141" s="46"/>
      <c r="M141" s="223"/>
      <c r="N141" s="224"/>
      <c r="O141" s="87"/>
      <c r="P141" s="87"/>
      <c r="Q141" s="87"/>
      <c r="R141" s="87"/>
      <c r="S141" s="87"/>
      <c r="T141" s="88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124</v>
      </c>
      <c r="AU141" s="19" t="s">
        <v>81</v>
      </c>
    </row>
    <row r="142" s="13" customFormat="1">
      <c r="A142" s="13"/>
      <c r="B142" s="227"/>
      <c r="C142" s="228"/>
      <c r="D142" s="220" t="s">
        <v>189</v>
      </c>
      <c r="E142" s="229" t="s">
        <v>19</v>
      </c>
      <c r="F142" s="230" t="s">
        <v>508</v>
      </c>
      <c r="G142" s="228"/>
      <c r="H142" s="229" t="s">
        <v>19</v>
      </c>
      <c r="I142" s="231"/>
      <c r="J142" s="228"/>
      <c r="K142" s="228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189</v>
      </c>
      <c r="AU142" s="236" t="s">
        <v>81</v>
      </c>
      <c r="AV142" s="13" t="s">
        <v>79</v>
      </c>
      <c r="AW142" s="13" t="s">
        <v>33</v>
      </c>
      <c r="AX142" s="13" t="s">
        <v>71</v>
      </c>
      <c r="AY142" s="236" t="s">
        <v>116</v>
      </c>
    </row>
    <row r="143" s="14" customFormat="1">
      <c r="A143" s="14"/>
      <c r="B143" s="237"/>
      <c r="C143" s="238"/>
      <c r="D143" s="220" t="s">
        <v>189</v>
      </c>
      <c r="E143" s="239" t="s">
        <v>19</v>
      </c>
      <c r="F143" s="240" t="s">
        <v>79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189</v>
      </c>
      <c r="AU143" s="247" t="s">
        <v>81</v>
      </c>
      <c r="AV143" s="14" t="s">
        <v>81</v>
      </c>
      <c r="AW143" s="14" t="s">
        <v>33</v>
      </c>
      <c r="AX143" s="14" t="s">
        <v>79</v>
      </c>
      <c r="AY143" s="247" t="s">
        <v>116</v>
      </c>
    </row>
    <row r="144" s="2" customFormat="1" ht="24.15" customHeight="1">
      <c r="A144" s="40"/>
      <c r="B144" s="41"/>
      <c r="C144" s="207" t="s">
        <v>204</v>
      </c>
      <c r="D144" s="207" t="s">
        <v>118</v>
      </c>
      <c r="E144" s="208" t="s">
        <v>509</v>
      </c>
      <c r="F144" s="209" t="s">
        <v>510</v>
      </c>
      <c r="G144" s="210" t="s">
        <v>439</v>
      </c>
      <c r="H144" s="211">
        <v>1</v>
      </c>
      <c r="I144" s="212"/>
      <c r="J144" s="213">
        <f>ROUND(I144*H144,2)</f>
        <v>0</v>
      </c>
      <c r="K144" s="209" t="s">
        <v>19</v>
      </c>
      <c r="L144" s="46"/>
      <c r="M144" s="214" t="s">
        <v>19</v>
      </c>
      <c r="N144" s="215" t="s">
        <v>44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485</v>
      </c>
      <c r="AT144" s="218" t="s">
        <v>118</v>
      </c>
      <c r="AU144" s="218" t="s">
        <v>81</v>
      </c>
      <c r="AY144" s="19" t="s">
        <v>116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123</v>
      </c>
      <c r="BK144" s="219">
        <f>ROUND(I144*H144,2)</f>
        <v>0</v>
      </c>
      <c r="BL144" s="19" t="s">
        <v>485</v>
      </c>
      <c r="BM144" s="218" t="s">
        <v>511</v>
      </c>
    </row>
    <row r="145" s="2" customFormat="1">
      <c r="A145" s="40"/>
      <c r="B145" s="41"/>
      <c r="C145" s="42"/>
      <c r="D145" s="220" t="s">
        <v>124</v>
      </c>
      <c r="E145" s="42"/>
      <c r="F145" s="221" t="s">
        <v>510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124</v>
      </c>
      <c r="AU145" s="19" t="s">
        <v>81</v>
      </c>
    </row>
    <row r="146" s="2" customFormat="1" ht="16.5" customHeight="1">
      <c r="A146" s="40"/>
      <c r="B146" s="41"/>
      <c r="C146" s="207" t="s">
        <v>164</v>
      </c>
      <c r="D146" s="207" t="s">
        <v>118</v>
      </c>
      <c r="E146" s="208" t="s">
        <v>512</v>
      </c>
      <c r="F146" s="209" t="s">
        <v>513</v>
      </c>
      <c r="G146" s="210" t="s">
        <v>439</v>
      </c>
      <c r="H146" s="211">
        <v>1</v>
      </c>
      <c r="I146" s="212"/>
      <c r="J146" s="213">
        <f>ROUND(I146*H146,2)</f>
        <v>0</v>
      </c>
      <c r="K146" s="209" t="s">
        <v>19</v>
      </c>
      <c r="L146" s="46"/>
      <c r="M146" s="214" t="s">
        <v>19</v>
      </c>
      <c r="N146" s="215" t="s">
        <v>44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485</v>
      </c>
      <c r="AT146" s="218" t="s">
        <v>118</v>
      </c>
      <c r="AU146" s="218" t="s">
        <v>81</v>
      </c>
      <c r="AY146" s="19" t="s">
        <v>116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123</v>
      </c>
      <c r="BK146" s="219">
        <f>ROUND(I146*H146,2)</f>
        <v>0</v>
      </c>
      <c r="BL146" s="19" t="s">
        <v>485</v>
      </c>
      <c r="BM146" s="218" t="s">
        <v>514</v>
      </c>
    </row>
    <row r="147" s="2" customFormat="1">
      <c r="A147" s="40"/>
      <c r="B147" s="41"/>
      <c r="C147" s="42"/>
      <c r="D147" s="220" t="s">
        <v>124</v>
      </c>
      <c r="E147" s="42"/>
      <c r="F147" s="221" t="s">
        <v>515</v>
      </c>
      <c r="G147" s="42"/>
      <c r="H147" s="42"/>
      <c r="I147" s="222"/>
      <c r="J147" s="42"/>
      <c r="K147" s="42"/>
      <c r="L147" s="46"/>
      <c r="M147" s="223"/>
      <c r="N147" s="224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124</v>
      </c>
      <c r="AU147" s="19" t="s">
        <v>81</v>
      </c>
    </row>
    <row r="148" s="2" customFormat="1" ht="21.75" customHeight="1">
      <c r="A148" s="40"/>
      <c r="B148" s="41"/>
      <c r="C148" s="207" t="s">
        <v>222</v>
      </c>
      <c r="D148" s="207" t="s">
        <v>118</v>
      </c>
      <c r="E148" s="208" t="s">
        <v>516</v>
      </c>
      <c r="F148" s="209" t="s">
        <v>517</v>
      </c>
      <c r="G148" s="210" t="s">
        <v>439</v>
      </c>
      <c r="H148" s="211">
        <v>1</v>
      </c>
      <c r="I148" s="212"/>
      <c r="J148" s="213">
        <f>ROUND(I148*H148,2)</f>
        <v>0</v>
      </c>
      <c r="K148" s="209" t="s">
        <v>19</v>
      </c>
      <c r="L148" s="46"/>
      <c r="M148" s="214" t="s">
        <v>19</v>
      </c>
      <c r="N148" s="215" t="s">
        <v>44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485</v>
      </c>
      <c r="AT148" s="218" t="s">
        <v>118</v>
      </c>
      <c r="AU148" s="218" t="s">
        <v>81</v>
      </c>
      <c r="AY148" s="19" t="s">
        <v>116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123</v>
      </c>
      <c r="BK148" s="219">
        <f>ROUND(I148*H148,2)</f>
        <v>0</v>
      </c>
      <c r="BL148" s="19" t="s">
        <v>485</v>
      </c>
      <c r="BM148" s="218" t="s">
        <v>518</v>
      </c>
    </row>
    <row r="149" s="2" customFormat="1">
      <c r="A149" s="40"/>
      <c r="B149" s="41"/>
      <c r="C149" s="42"/>
      <c r="D149" s="220" t="s">
        <v>124</v>
      </c>
      <c r="E149" s="42"/>
      <c r="F149" s="221" t="s">
        <v>517</v>
      </c>
      <c r="G149" s="42"/>
      <c r="H149" s="42"/>
      <c r="I149" s="222"/>
      <c r="J149" s="42"/>
      <c r="K149" s="42"/>
      <c r="L149" s="46"/>
      <c r="M149" s="223"/>
      <c r="N149" s="224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124</v>
      </c>
      <c r="AU149" s="19" t="s">
        <v>81</v>
      </c>
    </row>
    <row r="150" s="2" customFormat="1" ht="24.15" customHeight="1">
      <c r="A150" s="40"/>
      <c r="B150" s="41"/>
      <c r="C150" s="207" t="s">
        <v>170</v>
      </c>
      <c r="D150" s="207" t="s">
        <v>118</v>
      </c>
      <c r="E150" s="208" t="s">
        <v>519</v>
      </c>
      <c r="F150" s="209" t="s">
        <v>520</v>
      </c>
      <c r="G150" s="210" t="s">
        <v>439</v>
      </c>
      <c r="H150" s="211">
        <v>1</v>
      </c>
      <c r="I150" s="212"/>
      <c r="J150" s="213">
        <f>ROUND(I150*H150,2)</f>
        <v>0</v>
      </c>
      <c r="K150" s="209" t="s">
        <v>19</v>
      </c>
      <c r="L150" s="46"/>
      <c r="M150" s="214" t="s">
        <v>19</v>
      </c>
      <c r="N150" s="215" t="s">
        <v>44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485</v>
      </c>
      <c r="AT150" s="218" t="s">
        <v>118</v>
      </c>
      <c r="AU150" s="218" t="s">
        <v>81</v>
      </c>
      <c r="AY150" s="19" t="s">
        <v>116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123</v>
      </c>
      <c r="BK150" s="219">
        <f>ROUND(I150*H150,2)</f>
        <v>0</v>
      </c>
      <c r="BL150" s="19" t="s">
        <v>485</v>
      </c>
      <c r="BM150" s="218" t="s">
        <v>521</v>
      </c>
    </row>
    <row r="151" s="2" customFormat="1">
      <c r="A151" s="40"/>
      <c r="B151" s="41"/>
      <c r="C151" s="42"/>
      <c r="D151" s="220" t="s">
        <v>124</v>
      </c>
      <c r="E151" s="42"/>
      <c r="F151" s="221" t="s">
        <v>520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124</v>
      </c>
      <c r="AU151" s="19" t="s">
        <v>81</v>
      </c>
    </row>
    <row r="152" s="2" customFormat="1" ht="16.5" customHeight="1">
      <c r="A152" s="40"/>
      <c r="B152" s="41"/>
      <c r="C152" s="207" t="s">
        <v>234</v>
      </c>
      <c r="D152" s="207" t="s">
        <v>118</v>
      </c>
      <c r="E152" s="208" t="s">
        <v>522</v>
      </c>
      <c r="F152" s="209" t="s">
        <v>523</v>
      </c>
      <c r="G152" s="210" t="s">
        <v>439</v>
      </c>
      <c r="H152" s="211">
        <v>1</v>
      </c>
      <c r="I152" s="212"/>
      <c r="J152" s="213">
        <f>ROUND(I152*H152,2)</f>
        <v>0</v>
      </c>
      <c r="K152" s="209" t="s">
        <v>19</v>
      </c>
      <c r="L152" s="46"/>
      <c r="M152" s="214" t="s">
        <v>19</v>
      </c>
      <c r="N152" s="215" t="s">
        <v>44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485</v>
      </c>
      <c r="AT152" s="218" t="s">
        <v>118</v>
      </c>
      <c r="AU152" s="218" t="s">
        <v>81</v>
      </c>
      <c r="AY152" s="19" t="s">
        <v>116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123</v>
      </c>
      <c r="BK152" s="219">
        <f>ROUND(I152*H152,2)</f>
        <v>0</v>
      </c>
      <c r="BL152" s="19" t="s">
        <v>485</v>
      </c>
      <c r="BM152" s="218" t="s">
        <v>524</v>
      </c>
    </row>
    <row r="153" s="2" customFormat="1">
      <c r="A153" s="40"/>
      <c r="B153" s="41"/>
      <c r="C153" s="42"/>
      <c r="D153" s="220" t="s">
        <v>124</v>
      </c>
      <c r="E153" s="42"/>
      <c r="F153" s="221" t="s">
        <v>523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124</v>
      </c>
      <c r="AU153" s="19" t="s">
        <v>81</v>
      </c>
    </row>
    <row r="154" s="13" customFormat="1">
      <c r="A154" s="13"/>
      <c r="B154" s="227"/>
      <c r="C154" s="228"/>
      <c r="D154" s="220" t="s">
        <v>189</v>
      </c>
      <c r="E154" s="229" t="s">
        <v>19</v>
      </c>
      <c r="F154" s="230" t="s">
        <v>525</v>
      </c>
      <c r="G154" s="228"/>
      <c r="H154" s="229" t="s">
        <v>19</v>
      </c>
      <c r="I154" s="231"/>
      <c r="J154" s="228"/>
      <c r="K154" s="228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189</v>
      </c>
      <c r="AU154" s="236" t="s">
        <v>81</v>
      </c>
      <c r="AV154" s="13" t="s">
        <v>79</v>
      </c>
      <c r="AW154" s="13" t="s">
        <v>33</v>
      </c>
      <c r="AX154" s="13" t="s">
        <v>71</v>
      </c>
      <c r="AY154" s="236" t="s">
        <v>116</v>
      </c>
    </row>
    <row r="155" s="13" customFormat="1">
      <c r="A155" s="13"/>
      <c r="B155" s="227"/>
      <c r="C155" s="228"/>
      <c r="D155" s="220" t="s">
        <v>189</v>
      </c>
      <c r="E155" s="229" t="s">
        <v>19</v>
      </c>
      <c r="F155" s="230" t="s">
        <v>526</v>
      </c>
      <c r="G155" s="228"/>
      <c r="H155" s="229" t="s">
        <v>19</v>
      </c>
      <c r="I155" s="231"/>
      <c r="J155" s="228"/>
      <c r="K155" s="228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189</v>
      </c>
      <c r="AU155" s="236" t="s">
        <v>81</v>
      </c>
      <c r="AV155" s="13" t="s">
        <v>79</v>
      </c>
      <c r="AW155" s="13" t="s">
        <v>33</v>
      </c>
      <c r="AX155" s="13" t="s">
        <v>71</v>
      </c>
      <c r="AY155" s="236" t="s">
        <v>116</v>
      </c>
    </row>
    <row r="156" s="13" customFormat="1">
      <c r="A156" s="13"/>
      <c r="B156" s="227"/>
      <c r="C156" s="228"/>
      <c r="D156" s="220" t="s">
        <v>189</v>
      </c>
      <c r="E156" s="229" t="s">
        <v>19</v>
      </c>
      <c r="F156" s="230" t="s">
        <v>527</v>
      </c>
      <c r="G156" s="228"/>
      <c r="H156" s="229" t="s">
        <v>19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189</v>
      </c>
      <c r="AU156" s="236" t="s">
        <v>81</v>
      </c>
      <c r="AV156" s="13" t="s">
        <v>79</v>
      </c>
      <c r="AW156" s="13" t="s">
        <v>33</v>
      </c>
      <c r="AX156" s="13" t="s">
        <v>71</v>
      </c>
      <c r="AY156" s="236" t="s">
        <v>116</v>
      </c>
    </row>
    <row r="157" s="14" customFormat="1">
      <c r="A157" s="14"/>
      <c r="B157" s="237"/>
      <c r="C157" s="238"/>
      <c r="D157" s="220" t="s">
        <v>189</v>
      </c>
      <c r="E157" s="239" t="s">
        <v>19</v>
      </c>
      <c r="F157" s="240" t="s">
        <v>79</v>
      </c>
      <c r="G157" s="238"/>
      <c r="H157" s="241">
        <v>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189</v>
      </c>
      <c r="AU157" s="247" t="s">
        <v>81</v>
      </c>
      <c r="AV157" s="14" t="s">
        <v>81</v>
      </c>
      <c r="AW157" s="14" t="s">
        <v>33</v>
      </c>
      <c r="AX157" s="14" t="s">
        <v>79</v>
      </c>
      <c r="AY157" s="247" t="s">
        <v>116</v>
      </c>
    </row>
    <row r="158" s="2" customFormat="1" ht="21.75" customHeight="1">
      <c r="A158" s="40"/>
      <c r="B158" s="41"/>
      <c r="C158" s="207" t="s">
        <v>175</v>
      </c>
      <c r="D158" s="207" t="s">
        <v>118</v>
      </c>
      <c r="E158" s="208" t="s">
        <v>528</v>
      </c>
      <c r="F158" s="209" t="s">
        <v>529</v>
      </c>
      <c r="G158" s="210" t="s">
        <v>439</v>
      </c>
      <c r="H158" s="211">
        <v>1</v>
      </c>
      <c r="I158" s="212"/>
      <c r="J158" s="213">
        <f>ROUND(I158*H158,2)</f>
        <v>0</v>
      </c>
      <c r="K158" s="209" t="s">
        <v>19</v>
      </c>
      <c r="L158" s="46"/>
      <c r="M158" s="214" t="s">
        <v>19</v>
      </c>
      <c r="N158" s="215" t="s">
        <v>44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485</v>
      </c>
      <c r="AT158" s="218" t="s">
        <v>118</v>
      </c>
      <c r="AU158" s="218" t="s">
        <v>81</v>
      </c>
      <c r="AY158" s="19" t="s">
        <v>116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123</v>
      </c>
      <c r="BK158" s="219">
        <f>ROUND(I158*H158,2)</f>
        <v>0</v>
      </c>
      <c r="BL158" s="19" t="s">
        <v>485</v>
      </c>
      <c r="BM158" s="218" t="s">
        <v>530</v>
      </c>
    </row>
    <row r="159" s="2" customFormat="1">
      <c r="A159" s="40"/>
      <c r="B159" s="41"/>
      <c r="C159" s="42"/>
      <c r="D159" s="220" t="s">
        <v>124</v>
      </c>
      <c r="E159" s="42"/>
      <c r="F159" s="221" t="s">
        <v>529</v>
      </c>
      <c r="G159" s="42"/>
      <c r="H159" s="42"/>
      <c r="I159" s="222"/>
      <c r="J159" s="42"/>
      <c r="K159" s="42"/>
      <c r="L159" s="46"/>
      <c r="M159" s="223"/>
      <c r="N159" s="224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124</v>
      </c>
      <c r="AU159" s="19" t="s">
        <v>81</v>
      </c>
    </row>
    <row r="160" s="13" customFormat="1">
      <c r="A160" s="13"/>
      <c r="B160" s="227"/>
      <c r="C160" s="228"/>
      <c r="D160" s="220" t="s">
        <v>189</v>
      </c>
      <c r="E160" s="229" t="s">
        <v>19</v>
      </c>
      <c r="F160" s="230" t="s">
        <v>531</v>
      </c>
      <c r="G160" s="228"/>
      <c r="H160" s="229" t="s">
        <v>19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189</v>
      </c>
      <c r="AU160" s="236" t="s">
        <v>81</v>
      </c>
      <c r="AV160" s="13" t="s">
        <v>79</v>
      </c>
      <c r="AW160" s="13" t="s">
        <v>33</v>
      </c>
      <c r="AX160" s="13" t="s">
        <v>71</v>
      </c>
      <c r="AY160" s="236" t="s">
        <v>116</v>
      </c>
    </row>
    <row r="161" s="14" customFormat="1">
      <c r="A161" s="14"/>
      <c r="B161" s="237"/>
      <c r="C161" s="238"/>
      <c r="D161" s="220" t="s">
        <v>189</v>
      </c>
      <c r="E161" s="239" t="s">
        <v>19</v>
      </c>
      <c r="F161" s="240" t="s">
        <v>79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189</v>
      </c>
      <c r="AU161" s="247" t="s">
        <v>81</v>
      </c>
      <c r="AV161" s="14" t="s">
        <v>81</v>
      </c>
      <c r="AW161" s="14" t="s">
        <v>33</v>
      </c>
      <c r="AX161" s="14" t="s">
        <v>79</v>
      </c>
      <c r="AY161" s="247" t="s">
        <v>116</v>
      </c>
    </row>
    <row r="162" s="2" customFormat="1" ht="16.5" customHeight="1">
      <c r="A162" s="40"/>
      <c r="B162" s="41"/>
      <c r="C162" s="207" t="s">
        <v>7</v>
      </c>
      <c r="D162" s="207" t="s">
        <v>118</v>
      </c>
      <c r="E162" s="208" t="s">
        <v>532</v>
      </c>
      <c r="F162" s="209" t="s">
        <v>533</v>
      </c>
      <c r="G162" s="210" t="s">
        <v>439</v>
      </c>
      <c r="H162" s="211">
        <v>1</v>
      </c>
      <c r="I162" s="212"/>
      <c r="J162" s="213">
        <f>ROUND(I162*H162,2)</f>
        <v>0</v>
      </c>
      <c r="K162" s="209" t="s">
        <v>19</v>
      </c>
      <c r="L162" s="46"/>
      <c r="M162" s="214" t="s">
        <v>19</v>
      </c>
      <c r="N162" s="215" t="s">
        <v>44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485</v>
      </c>
      <c r="AT162" s="218" t="s">
        <v>118</v>
      </c>
      <c r="AU162" s="218" t="s">
        <v>81</v>
      </c>
      <c r="AY162" s="19" t="s">
        <v>116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123</v>
      </c>
      <c r="BK162" s="219">
        <f>ROUND(I162*H162,2)</f>
        <v>0</v>
      </c>
      <c r="BL162" s="19" t="s">
        <v>485</v>
      </c>
      <c r="BM162" s="218" t="s">
        <v>534</v>
      </c>
    </row>
    <row r="163" s="2" customFormat="1">
      <c r="A163" s="40"/>
      <c r="B163" s="41"/>
      <c r="C163" s="42"/>
      <c r="D163" s="220" t="s">
        <v>124</v>
      </c>
      <c r="E163" s="42"/>
      <c r="F163" s="221" t="s">
        <v>533</v>
      </c>
      <c r="G163" s="42"/>
      <c r="H163" s="42"/>
      <c r="I163" s="222"/>
      <c r="J163" s="42"/>
      <c r="K163" s="42"/>
      <c r="L163" s="46"/>
      <c r="M163" s="223"/>
      <c r="N163" s="224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124</v>
      </c>
      <c r="AU163" s="19" t="s">
        <v>81</v>
      </c>
    </row>
    <row r="164" s="13" customFormat="1">
      <c r="A164" s="13"/>
      <c r="B164" s="227"/>
      <c r="C164" s="228"/>
      <c r="D164" s="220" t="s">
        <v>189</v>
      </c>
      <c r="E164" s="229" t="s">
        <v>19</v>
      </c>
      <c r="F164" s="230" t="s">
        <v>535</v>
      </c>
      <c r="G164" s="228"/>
      <c r="H164" s="229" t="s">
        <v>19</v>
      </c>
      <c r="I164" s="231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189</v>
      </c>
      <c r="AU164" s="236" t="s">
        <v>81</v>
      </c>
      <c r="AV164" s="13" t="s">
        <v>79</v>
      </c>
      <c r="AW164" s="13" t="s">
        <v>33</v>
      </c>
      <c r="AX164" s="13" t="s">
        <v>71</v>
      </c>
      <c r="AY164" s="236" t="s">
        <v>116</v>
      </c>
    </row>
    <row r="165" s="14" customFormat="1">
      <c r="A165" s="14"/>
      <c r="B165" s="237"/>
      <c r="C165" s="238"/>
      <c r="D165" s="220" t="s">
        <v>189</v>
      </c>
      <c r="E165" s="239" t="s">
        <v>19</v>
      </c>
      <c r="F165" s="240" t="s">
        <v>79</v>
      </c>
      <c r="G165" s="238"/>
      <c r="H165" s="241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189</v>
      </c>
      <c r="AU165" s="247" t="s">
        <v>81</v>
      </c>
      <c r="AV165" s="14" t="s">
        <v>81</v>
      </c>
      <c r="AW165" s="14" t="s">
        <v>33</v>
      </c>
      <c r="AX165" s="14" t="s">
        <v>79</v>
      </c>
      <c r="AY165" s="247" t="s">
        <v>116</v>
      </c>
    </row>
    <row r="166" s="2" customFormat="1" ht="16.5" customHeight="1">
      <c r="A166" s="40"/>
      <c r="B166" s="41"/>
      <c r="C166" s="207" t="s">
        <v>181</v>
      </c>
      <c r="D166" s="207" t="s">
        <v>118</v>
      </c>
      <c r="E166" s="208" t="s">
        <v>536</v>
      </c>
      <c r="F166" s="209" t="s">
        <v>537</v>
      </c>
      <c r="G166" s="210" t="s">
        <v>439</v>
      </c>
      <c r="H166" s="211">
        <v>1</v>
      </c>
      <c r="I166" s="212"/>
      <c r="J166" s="213">
        <f>ROUND(I166*H166,2)</f>
        <v>0</v>
      </c>
      <c r="K166" s="209" t="s">
        <v>19</v>
      </c>
      <c r="L166" s="46"/>
      <c r="M166" s="214" t="s">
        <v>19</v>
      </c>
      <c r="N166" s="215" t="s">
        <v>44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485</v>
      </c>
      <c r="AT166" s="218" t="s">
        <v>118</v>
      </c>
      <c r="AU166" s="218" t="s">
        <v>81</v>
      </c>
      <c r="AY166" s="19" t="s">
        <v>116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123</v>
      </c>
      <c r="BK166" s="219">
        <f>ROUND(I166*H166,2)</f>
        <v>0</v>
      </c>
      <c r="BL166" s="19" t="s">
        <v>485</v>
      </c>
      <c r="BM166" s="218" t="s">
        <v>538</v>
      </c>
    </row>
    <row r="167" s="2" customFormat="1">
      <c r="A167" s="40"/>
      <c r="B167" s="41"/>
      <c r="C167" s="42"/>
      <c r="D167" s="220" t="s">
        <v>124</v>
      </c>
      <c r="E167" s="42"/>
      <c r="F167" s="221" t="s">
        <v>537</v>
      </c>
      <c r="G167" s="42"/>
      <c r="H167" s="42"/>
      <c r="I167" s="222"/>
      <c r="J167" s="42"/>
      <c r="K167" s="42"/>
      <c r="L167" s="46"/>
      <c r="M167" s="223"/>
      <c r="N167" s="224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124</v>
      </c>
      <c r="AU167" s="19" t="s">
        <v>81</v>
      </c>
    </row>
    <row r="168" s="2" customFormat="1" ht="16.5" customHeight="1">
      <c r="A168" s="40"/>
      <c r="B168" s="41"/>
      <c r="C168" s="207" t="s">
        <v>256</v>
      </c>
      <c r="D168" s="207" t="s">
        <v>118</v>
      </c>
      <c r="E168" s="208" t="s">
        <v>539</v>
      </c>
      <c r="F168" s="209" t="s">
        <v>540</v>
      </c>
      <c r="G168" s="210" t="s">
        <v>439</v>
      </c>
      <c r="H168" s="211">
        <v>1</v>
      </c>
      <c r="I168" s="212"/>
      <c r="J168" s="213">
        <f>ROUND(I168*H168,2)</f>
        <v>0</v>
      </c>
      <c r="K168" s="209" t="s">
        <v>19</v>
      </c>
      <c r="L168" s="46"/>
      <c r="M168" s="214" t="s">
        <v>19</v>
      </c>
      <c r="N168" s="215" t="s">
        <v>44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485</v>
      </c>
      <c r="AT168" s="218" t="s">
        <v>118</v>
      </c>
      <c r="AU168" s="218" t="s">
        <v>81</v>
      </c>
      <c r="AY168" s="19" t="s">
        <v>116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123</v>
      </c>
      <c r="BK168" s="219">
        <f>ROUND(I168*H168,2)</f>
        <v>0</v>
      </c>
      <c r="BL168" s="19" t="s">
        <v>485</v>
      </c>
      <c r="BM168" s="218" t="s">
        <v>541</v>
      </c>
    </row>
    <row r="169" s="2" customFormat="1">
      <c r="A169" s="40"/>
      <c r="B169" s="41"/>
      <c r="C169" s="42"/>
      <c r="D169" s="220" t="s">
        <v>124</v>
      </c>
      <c r="E169" s="42"/>
      <c r="F169" s="221" t="s">
        <v>540</v>
      </c>
      <c r="G169" s="42"/>
      <c r="H169" s="42"/>
      <c r="I169" s="222"/>
      <c r="J169" s="42"/>
      <c r="K169" s="42"/>
      <c r="L169" s="46"/>
      <c r="M169" s="223"/>
      <c r="N169" s="224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124</v>
      </c>
      <c r="AU169" s="19" t="s">
        <v>81</v>
      </c>
    </row>
    <row r="170" s="14" customFormat="1">
      <c r="A170" s="14"/>
      <c r="B170" s="237"/>
      <c r="C170" s="238"/>
      <c r="D170" s="220" t="s">
        <v>189</v>
      </c>
      <c r="E170" s="239" t="s">
        <v>19</v>
      </c>
      <c r="F170" s="240" t="s">
        <v>79</v>
      </c>
      <c r="G170" s="238"/>
      <c r="H170" s="241">
        <v>1</v>
      </c>
      <c r="I170" s="242"/>
      <c r="J170" s="238"/>
      <c r="K170" s="238"/>
      <c r="L170" s="243"/>
      <c r="M170" s="273"/>
      <c r="N170" s="274"/>
      <c r="O170" s="274"/>
      <c r="P170" s="274"/>
      <c r="Q170" s="274"/>
      <c r="R170" s="274"/>
      <c r="S170" s="274"/>
      <c r="T170" s="27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189</v>
      </c>
      <c r="AU170" s="247" t="s">
        <v>81</v>
      </c>
      <c r="AV170" s="14" t="s">
        <v>81</v>
      </c>
      <c r="AW170" s="14" t="s">
        <v>33</v>
      </c>
      <c r="AX170" s="14" t="s">
        <v>79</v>
      </c>
      <c r="AY170" s="247" t="s">
        <v>116</v>
      </c>
    </row>
    <row r="171" s="2" customFormat="1" ht="6.96" customHeight="1">
      <c r="A171" s="40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46"/>
      <c r="M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</sheetData>
  <sheetProtection sheet="1" autoFilter="0" formatColumns="0" formatRows="0" objects="1" scenarios="1" spinCount="100000" saltValue="gHcWYLBPvZzfOMpfIj5mBJbg1cJusmGn9J37bli1sw6iHm00rROC2m9Sxe0L/WFuAl69euzDVTxe0AJLex21Xw==" hashValue="OmOKEszH9V4kKpjmBgpBGTcfGq5SIxrb+1jP+HJiSBzU1HRLCwJTV1ihNPYwyr2Kyhm0nJjJdYnDPcazsNnG2g==" algorithmName="SHA-512" password="CC35"/>
  <autoFilter ref="C83:K17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542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543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544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545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546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547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548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549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550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551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552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78</v>
      </c>
      <c r="F18" s="287" t="s">
        <v>553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554</v>
      </c>
      <c r="F19" s="287" t="s">
        <v>555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556</v>
      </c>
      <c r="F20" s="287" t="s">
        <v>557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558</v>
      </c>
      <c r="F21" s="287" t="s">
        <v>559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433</v>
      </c>
      <c r="F22" s="287" t="s">
        <v>560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561</v>
      </c>
      <c r="F23" s="287" t="s">
        <v>562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563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564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565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566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567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568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569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570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571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102</v>
      </c>
      <c r="F36" s="287"/>
      <c r="G36" s="287" t="s">
        <v>572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573</v>
      </c>
      <c r="F37" s="287"/>
      <c r="G37" s="287" t="s">
        <v>574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575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576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103</v>
      </c>
      <c r="F40" s="287"/>
      <c r="G40" s="287" t="s">
        <v>577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104</v>
      </c>
      <c r="F41" s="287"/>
      <c r="G41" s="287" t="s">
        <v>578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579</v>
      </c>
      <c r="F42" s="287"/>
      <c r="G42" s="287" t="s">
        <v>580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581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582</v>
      </c>
      <c r="F44" s="287"/>
      <c r="G44" s="287" t="s">
        <v>583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106</v>
      </c>
      <c r="F45" s="287"/>
      <c r="G45" s="287" t="s">
        <v>584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585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586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587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588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589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590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591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592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593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594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595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596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597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598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599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600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601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602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603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604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605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606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607</v>
      </c>
      <c r="D76" s="305"/>
      <c r="E76" s="305"/>
      <c r="F76" s="305" t="s">
        <v>608</v>
      </c>
      <c r="G76" s="306"/>
      <c r="H76" s="305" t="s">
        <v>53</v>
      </c>
      <c r="I76" s="305" t="s">
        <v>56</v>
      </c>
      <c r="J76" s="305" t="s">
        <v>609</v>
      </c>
      <c r="K76" s="304"/>
    </row>
    <row r="77" s="1" customFormat="1" ht="17.25" customHeight="1">
      <c r="B77" s="302"/>
      <c r="C77" s="307" t="s">
        <v>610</v>
      </c>
      <c r="D77" s="307"/>
      <c r="E77" s="307"/>
      <c r="F77" s="308" t="s">
        <v>611</v>
      </c>
      <c r="G77" s="309"/>
      <c r="H77" s="307"/>
      <c r="I77" s="307"/>
      <c r="J77" s="307" t="s">
        <v>612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613</v>
      </c>
      <c r="G79" s="314"/>
      <c r="H79" s="290" t="s">
        <v>614</v>
      </c>
      <c r="I79" s="290" t="s">
        <v>615</v>
      </c>
      <c r="J79" s="290">
        <v>20</v>
      </c>
      <c r="K79" s="304"/>
    </row>
    <row r="80" s="1" customFormat="1" ht="15" customHeight="1">
      <c r="B80" s="302"/>
      <c r="C80" s="290" t="s">
        <v>616</v>
      </c>
      <c r="D80" s="290"/>
      <c r="E80" s="290"/>
      <c r="F80" s="313" t="s">
        <v>613</v>
      </c>
      <c r="G80" s="314"/>
      <c r="H80" s="290" t="s">
        <v>617</v>
      </c>
      <c r="I80" s="290" t="s">
        <v>615</v>
      </c>
      <c r="J80" s="290">
        <v>120</v>
      </c>
      <c r="K80" s="304"/>
    </row>
    <row r="81" s="1" customFormat="1" ht="15" customHeight="1">
      <c r="B81" s="315"/>
      <c r="C81" s="290" t="s">
        <v>618</v>
      </c>
      <c r="D81" s="290"/>
      <c r="E81" s="290"/>
      <c r="F81" s="313" t="s">
        <v>619</v>
      </c>
      <c r="G81" s="314"/>
      <c r="H81" s="290" t="s">
        <v>620</v>
      </c>
      <c r="I81" s="290" t="s">
        <v>615</v>
      </c>
      <c r="J81" s="290">
        <v>50</v>
      </c>
      <c r="K81" s="304"/>
    </row>
    <row r="82" s="1" customFormat="1" ht="15" customHeight="1">
      <c r="B82" s="315"/>
      <c r="C82" s="290" t="s">
        <v>621</v>
      </c>
      <c r="D82" s="290"/>
      <c r="E82" s="290"/>
      <c r="F82" s="313" t="s">
        <v>613</v>
      </c>
      <c r="G82" s="314"/>
      <c r="H82" s="290" t="s">
        <v>622</v>
      </c>
      <c r="I82" s="290" t="s">
        <v>623</v>
      </c>
      <c r="J82" s="290"/>
      <c r="K82" s="304"/>
    </row>
    <row r="83" s="1" customFormat="1" ht="15" customHeight="1">
      <c r="B83" s="315"/>
      <c r="C83" s="316" t="s">
        <v>624</v>
      </c>
      <c r="D83" s="316"/>
      <c r="E83" s="316"/>
      <c r="F83" s="317" t="s">
        <v>619</v>
      </c>
      <c r="G83" s="316"/>
      <c r="H83" s="316" t="s">
        <v>625</v>
      </c>
      <c r="I83" s="316" t="s">
        <v>615</v>
      </c>
      <c r="J83" s="316">
        <v>15</v>
      </c>
      <c r="K83" s="304"/>
    </row>
    <row r="84" s="1" customFormat="1" ht="15" customHeight="1">
      <c r="B84" s="315"/>
      <c r="C84" s="316" t="s">
        <v>626</v>
      </c>
      <c r="D84" s="316"/>
      <c r="E84" s="316"/>
      <c r="F84" s="317" t="s">
        <v>619</v>
      </c>
      <c r="G84" s="316"/>
      <c r="H84" s="316" t="s">
        <v>627</v>
      </c>
      <c r="I84" s="316" t="s">
        <v>615</v>
      </c>
      <c r="J84" s="316">
        <v>15</v>
      </c>
      <c r="K84" s="304"/>
    </row>
    <row r="85" s="1" customFormat="1" ht="15" customHeight="1">
      <c r="B85" s="315"/>
      <c r="C85" s="316" t="s">
        <v>628</v>
      </c>
      <c r="D85" s="316"/>
      <c r="E85" s="316"/>
      <c r="F85" s="317" t="s">
        <v>619</v>
      </c>
      <c r="G85" s="316"/>
      <c r="H85" s="316" t="s">
        <v>629</v>
      </c>
      <c r="I85" s="316" t="s">
        <v>615</v>
      </c>
      <c r="J85" s="316">
        <v>20</v>
      </c>
      <c r="K85" s="304"/>
    </row>
    <row r="86" s="1" customFormat="1" ht="15" customHeight="1">
      <c r="B86" s="315"/>
      <c r="C86" s="316" t="s">
        <v>630</v>
      </c>
      <c r="D86" s="316"/>
      <c r="E86" s="316"/>
      <c r="F86" s="317" t="s">
        <v>619</v>
      </c>
      <c r="G86" s="316"/>
      <c r="H86" s="316" t="s">
        <v>631</v>
      </c>
      <c r="I86" s="316" t="s">
        <v>615</v>
      </c>
      <c r="J86" s="316">
        <v>20</v>
      </c>
      <c r="K86" s="304"/>
    </row>
    <row r="87" s="1" customFormat="1" ht="15" customHeight="1">
      <c r="B87" s="315"/>
      <c r="C87" s="290" t="s">
        <v>632</v>
      </c>
      <c r="D87" s="290"/>
      <c r="E87" s="290"/>
      <c r="F87" s="313" t="s">
        <v>619</v>
      </c>
      <c r="G87" s="314"/>
      <c r="H87" s="290" t="s">
        <v>633</v>
      </c>
      <c r="I87" s="290" t="s">
        <v>615</v>
      </c>
      <c r="J87" s="290">
        <v>50</v>
      </c>
      <c r="K87" s="304"/>
    </row>
    <row r="88" s="1" customFormat="1" ht="15" customHeight="1">
      <c r="B88" s="315"/>
      <c r="C88" s="290" t="s">
        <v>634</v>
      </c>
      <c r="D88" s="290"/>
      <c r="E88" s="290"/>
      <c r="F88" s="313" t="s">
        <v>619</v>
      </c>
      <c r="G88" s="314"/>
      <c r="H88" s="290" t="s">
        <v>635</v>
      </c>
      <c r="I88" s="290" t="s">
        <v>615</v>
      </c>
      <c r="J88" s="290">
        <v>20</v>
      </c>
      <c r="K88" s="304"/>
    </row>
    <row r="89" s="1" customFormat="1" ht="15" customHeight="1">
      <c r="B89" s="315"/>
      <c r="C89" s="290" t="s">
        <v>636</v>
      </c>
      <c r="D89" s="290"/>
      <c r="E89" s="290"/>
      <c r="F89" s="313" t="s">
        <v>619</v>
      </c>
      <c r="G89" s="314"/>
      <c r="H89" s="290" t="s">
        <v>637</v>
      </c>
      <c r="I89" s="290" t="s">
        <v>615</v>
      </c>
      <c r="J89" s="290">
        <v>20</v>
      </c>
      <c r="K89" s="304"/>
    </row>
    <row r="90" s="1" customFormat="1" ht="15" customHeight="1">
      <c r="B90" s="315"/>
      <c r="C90" s="290" t="s">
        <v>638</v>
      </c>
      <c r="D90" s="290"/>
      <c r="E90" s="290"/>
      <c r="F90" s="313" t="s">
        <v>619</v>
      </c>
      <c r="G90" s="314"/>
      <c r="H90" s="290" t="s">
        <v>639</v>
      </c>
      <c r="I90" s="290" t="s">
        <v>615</v>
      </c>
      <c r="J90" s="290">
        <v>50</v>
      </c>
      <c r="K90" s="304"/>
    </row>
    <row r="91" s="1" customFormat="1" ht="15" customHeight="1">
      <c r="B91" s="315"/>
      <c r="C91" s="290" t="s">
        <v>640</v>
      </c>
      <c r="D91" s="290"/>
      <c r="E91" s="290"/>
      <c r="F91" s="313" t="s">
        <v>619</v>
      </c>
      <c r="G91" s="314"/>
      <c r="H91" s="290" t="s">
        <v>640</v>
      </c>
      <c r="I91" s="290" t="s">
        <v>615</v>
      </c>
      <c r="J91" s="290">
        <v>50</v>
      </c>
      <c r="K91" s="304"/>
    </row>
    <row r="92" s="1" customFormat="1" ht="15" customHeight="1">
      <c r="B92" s="315"/>
      <c r="C92" s="290" t="s">
        <v>641</v>
      </c>
      <c r="D92" s="290"/>
      <c r="E92" s="290"/>
      <c r="F92" s="313" t="s">
        <v>619</v>
      </c>
      <c r="G92" s="314"/>
      <c r="H92" s="290" t="s">
        <v>642</v>
      </c>
      <c r="I92" s="290" t="s">
        <v>615</v>
      </c>
      <c r="J92" s="290">
        <v>255</v>
      </c>
      <c r="K92" s="304"/>
    </row>
    <row r="93" s="1" customFormat="1" ht="15" customHeight="1">
      <c r="B93" s="315"/>
      <c r="C93" s="290" t="s">
        <v>643</v>
      </c>
      <c r="D93" s="290"/>
      <c r="E93" s="290"/>
      <c r="F93" s="313" t="s">
        <v>613</v>
      </c>
      <c r="G93" s="314"/>
      <c r="H93" s="290" t="s">
        <v>644</v>
      </c>
      <c r="I93" s="290" t="s">
        <v>645</v>
      </c>
      <c r="J93" s="290"/>
      <c r="K93" s="304"/>
    </row>
    <row r="94" s="1" customFormat="1" ht="15" customHeight="1">
      <c r="B94" s="315"/>
      <c r="C94" s="290" t="s">
        <v>646</v>
      </c>
      <c r="D94" s="290"/>
      <c r="E94" s="290"/>
      <c r="F94" s="313" t="s">
        <v>613</v>
      </c>
      <c r="G94" s="314"/>
      <c r="H94" s="290" t="s">
        <v>647</v>
      </c>
      <c r="I94" s="290" t="s">
        <v>648</v>
      </c>
      <c r="J94" s="290"/>
      <c r="K94" s="304"/>
    </row>
    <row r="95" s="1" customFormat="1" ht="15" customHeight="1">
      <c r="B95" s="315"/>
      <c r="C95" s="290" t="s">
        <v>649</v>
      </c>
      <c r="D95" s="290"/>
      <c r="E95" s="290"/>
      <c r="F95" s="313" t="s">
        <v>613</v>
      </c>
      <c r="G95" s="314"/>
      <c r="H95" s="290" t="s">
        <v>649</v>
      </c>
      <c r="I95" s="290" t="s">
        <v>648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613</v>
      </c>
      <c r="G96" s="314"/>
      <c r="H96" s="290" t="s">
        <v>650</v>
      </c>
      <c r="I96" s="290" t="s">
        <v>648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613</v>
      </c>
      <c r="G97" s="314"/>
      <c r="H97" s="290" t="s">
        <v>651</v>
      </c>
      <c r="I97" s="290" t="s">
        <v>648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652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607</v>
      </c>
      <c r="D103" s="305"/>
      <c r="E103" s="305"/>
      <c r="F103" s="305" t="s">
        <v>608</v>
      </c>
      <c r="G103" s="306"/>
      <c r="H103" s="305" t="s">
        <v>53</v>
      </c>
      <c r="I103" s="305" t="s">
        <v>56</v>
      </c>
      <c r="J103" s="305" t="s">
        <v>609</v>
      </c>
      <c r="K103" s="304"/>
    </row>
    <row r="104" s="1" customFormat="1" ht="17.25" customHeight="1">
      <c r="B104" s="302"/>
      <c r="C104" s="307" t="s">
        <v>610</v>
      </c>
      <c r="D104" s="307"/>
      <c r="E104" s="307"/>
      <c r="F104" s="308" t="s">
        <v>611</v>
      </c>
      <c r="G104" s="309"/>
      <c r="H104" s="307"/>
      <c r="I104" s="307"/>
      <c r="J104" s="307" t="s">
        <v>612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613</v>
      </c>
      <c r="G106" s="290"/>
      <c r="H106" s="290" t="s">
        <v>653</v>
      </c>
      <c r="I106" s="290" t="s">
        <v>615</v>
      </c>
      <c r="J106" s="290">
        <v>20</v>
      </c>
      <c r="K106" s="304"/>
    </row>
    <row r="107" s="1" customFormat="1" ht="15" customHeight="1">
      <c r="B107" s="302"/>
      <c r="C107" s="290" t="s">
        <v>616</v>
      </c>
      <c r="D107" s="290"/>
      <c r="E107" s="290"/>
      <c r="F107" s="313" t="s">
        <v>613</v>
      </c>
      <c r="G107" s="290"/>
      <c r="H107" s="290" t="s">
        <v>653</v>
      </c>
      <c r="I107" s="290" t="s">
        <v>615</v>
      </c>
      <c r="J107" s="290">
        <v>120</v>
      </c>
      <c r="K107" s="304"/>
    </row>
    <row r="108" s="1" customFormat="1" ht="15" customHeight="1">
      <c r="B108" s="315"/>
      <c r="C108" s="290" t="s">
        <v>618</v>
      </c>
      <c r="D108" s="290"/>
      <c r="E108" s="290"/>
      <c r="F108" s="313" t="s">
        <v>619</v>
      </c>
      <c r="G108" s="290"/>
      <c r="H108" s="290" t="s">
        <v>653</v>
      </c>
      <c r="I108" s="290" t="s">
        <v>615</v>
      </c>
      <c r="J108" s="290">
        <v>50</v>
      </c>
      <c r="K108" s="304"/>
    </row>
    <row r="109" s="1" customFormat="1" ht="15" customHeight="1">
      <c r="B109" s="315"/>
      <c r="C109" s="290" t="s">
        <v>621</v>
      </c>
      <c r="D109" s="290"/>
      <c r="E109" s="290"/>
      <c r="F109" s="313" t="s">
        <v>613</v>
      </c>
      <c r="G109" s="290"/>
      <c r="H109" s="290" t="s">
        <v>653</v>
      </c>
      <c r="I109" s="290" t="s">
        <v>623</v>
      </c>
      <c r="J109" s="290"/>
      <c r="K109" s="304"/>
    </row>
    <row r="110" s="1" customFormat="1" ht="15" customHeight="1">
      <c r="B110" s="315"/>
      <c r="C110" s="290" t="s">
        <v>632</v>
      </c>
      <c r="D110" s="290"/>
      <c r="E110" s="290"/>
      <c r="F110" s="313" t="s">
        <v>619</v>
      </c>
      <c r="G110" s="290"/>
      <c r="H110" s="290" t="s">
        <v>653</v>
      </c>
      <c r="I110" s="290" t="s">
        <v>615</v>
      </c>
      <c r="J110" s="290">
        <v>50</v>
      </c>
      <c r="K110" s="304"/>
    </row>
    <row r="111" s="1" customFormat="1" ht="15" customHeight="1">
      <c r="B111" s="315"/>
      <c r="C111" s="290" t="s">
        <v>640</v>
      </c>
      <c r="D111" s="290"/>
      <c r="E111" s="290"/>
      <c r="F111" s="313" t="s">
        <v>619</v>
      </c>
      <c r="G111" s="290"/>
      <c r="H111" s="290" t="s">
        <v>653</v>
      </c>
      <c r="I111" s="290" t="s">
        <v>615</v>
      </c>
      <c r="J111" s="290">
        <v>50</v>
      </c>
      <c r="K111" s="304"/>
    </row>
    <row r="112" s="1" customFormat="1" ht="15" customHeight="1">
      <c r="B112" s="315"/>
      <c r="C112" s="290" t="s">
        <v>638</v>
      </c>
      <c r="D112" s="290"/>
      <c r="E112" s="290"/>
      <c r="F112" s="313" t="s">
        <v>619</v>
      </c>
      <c r="G112" s="290"/>
      <c r="H112" s="290" t="s">
        <v>653</v>
      </c>
      <c r="I112" s="290" t="s">
        <v>615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613</v>
      </c>
      <c r="G113" s="290"/>
      <c r="H113" s="290" t="s">
        <v>654</v>
      </c>
      <c r="I113" s="290" t="s">
        <v>615</v>
      </c>
      <c r="J113" s="290">
        <v>20</v>
      </c>
      <c r="K113" s="304"/>
    </row>
    <row r="114" s="1" customFormat="1" ht="15" customHeight="1">
      <c r="B114" s="315"/>
      <c r="C114" s="290" t="s">
        <v>655</v>
      </c>
      <c r="D114" s="290"/>
      <c r="E114" s="290"/>
      <c r="F114" s="313" t="s">
        <v>613</v>
      </c>
      <c r="G114" s="290"/>
      <c r="H114" s="290" t="s">
        <v>656</v>
      </c>
      <c r="I114" s="290" t="s">
        <v>615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613</v>
      </c>
      <c r="G115" s="290"/>
      <c r="H115" s="290" t="s">
        <v>657</v>
      </c>
      <c r="I115" s="290" t="s">
        <v>648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613</v>
      </c>
      <c r="G116" s="290"/>
      <c r="H116" s="290" t="s">
        <v>658</v>
      </c>
      <c r="I116" s="290" t="s">
        <v>648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613</v>
      </c>
      <c r="G117" s="290"/>
      <c r="H117" s="290" t="s">
        <v>659</v>
      </c>
      <c r="I117" s="290" t="s">
        <v>660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661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607</v>
      </c>
      <c r="D123" s="305"/>
      <c r="E123" s="305"/>
      <c r="F123" s="305" t="s">
        <v>608</v>
      </c>
      <c r="G123" s="306"/>
      <c r="H123" s="305" t="s">
        <v>53</v>
      </c>
      <c r="I123" s="305" t="s">
        <v>56</v>
      </c>
      <c r="J123" s="305" t="s">
        <v>609</v>
      </c>
      <c r="K123" s="334"/>
    </row>
    <row r="124" s="1" customFormat="1" ht="17.25" customHeight="1">
      <c r="B124" s="333"/>
      <c r="C124" s="307" t="s">
        <v>610</v>
      </c>
      <c r="D124" s="307"/>
      <c r="E124" s="307"/>
      <c r="F124" s="308" t="s">
        <v>611</v>
      </c>
      <c r="G124" s="309"/>
      <c r="H124" s="307"/>
      <c r="I124" s="307"/>
      <c r="J124" s="307" t="s">
        <v>612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616</v>
      </c>
      <c r="D126" s="312"/>
      <c r="E126" s="312"/>
      <c r="F126" s="313" t="s">
        <v>613</v>
      </c>
      <c r="G126" s="290"/>
      <c r="H126" s="290" t="s">
        <v>653</v>
      </c>
      <c r="I126" s="290" t="s">
        <v>615</v>
      </c>
      <c r="J126" s="290">
        <v>120</v>
      </c>
      <c r="K126" s="338"/>
    </row>
    <row r="127" s="1" customFormat="1" ht="15" customHeight="1">
      <c r="B127" s="335"/>
      <c r="C127" s="290" t="s">
        <v>662</v>
      </c>
      <c r="D127" s="290"/>
      <c r="E127" s="290"/>
      <c r="F127" s="313" t="s">
        <v>613</v>
      </c>
      <c r="G127" s="290"/>
      <c r="H127" s="290" t="s">
        <v>663</v>
      </c>
      <c r="I127" s="290" t="s">
        <v>615</v>
      </c>
      <c r="J127" s="290" t="s">
        <v>664</v>
      </c>
      <c r="K127" s="338"/>
    </row>
    <row r="128" s="1" customFormat="1" ht="15" customHeight="1">
      <c r="B128" s="335"/>
      <c r="C128" s="290" t="s">
        <v>561</v>
      </c>
      <c r="D128" s="290"/>
      <c r="E128" s="290"/>
      <c r="F128" s="313" t="s">
        <v>613</v>
      </c>
      <c r="G128" s="290"/>
      <c r="H128" s="290" t="s">
        <v>665</v>
      </c>
      <c r="I128" s="290" t="s">
        <v>615</v>
      </c>
      <c r="J128" s="290" t="s">
        <v>664</v>
      </c>
      <c r="K128" s="338"/>
    </row>
    <row r="129" s="1" customFormat="1" ht="15" customHeight="1">
      <c r="B129" s="335"/>
      <c r="C129" s="290" t="s">
        <v>624</v>
      </c>
      <c r="D129" s="290"/>
      <c r="E129" s="290"/>
      <c r="F129" s="313" t="s">
        <v>619</v>
      </c>
      <c r="G129" s="290"/>
      <c r="H129" s="290" t="s">
        <v>625</v>
      </c>
      <c r="I129" s="290" t="s">
        <v>615</v>
      </c>
      <c r="J129" s="290">
        <v>15</v>
      </c>
      <c r="K129" s="338"/>
    </row>
    <row r="130" s="1" customFormat="1" ht="15" customHeight="1">
      <c r="B130" s="335"/>
      <c r="C130" s="316" t="s">
        <v>626</v>
      </c>
      <c r="D130" s="316"/>
      <c r="E130" s="316"/>
      <c r="F130" s="317" t="s">
        <v>619</v>
      </c>
      <c r="G130" s="316"/>
      <c r="H130" s="316" t="s">
        <v>627</v>
      </c>
      <c r="I130" s="316" t="s">
        <v>615</v>
      </c>
      <c r="J130" s="316">
        <v>15</v>
      </c>
      <c r="K130" s="338"/>
    </row>
    <row r="131" s="1" customFormat="1" ht="15" customHeight="1">
      <c r="B131" s="335"/>
      <c r="C131" s="316" t="s">
        <v>628</v>
      </c>
      <c r="D131" s="316"/>
      <c r="E131" s="316"/>
      <c r="F131" s="317" t="s">
        <v>619</v>
      </c>
      <c r="G131" s="316"/>
      <c r="H131" s="316" t="s">
        <v>629</v>
      </c>
      <c r="I131" s="316" t="s">
        <v>615</v>
      </c>
      <c r="J131" s="316">
        <v>20</v>
      </c>
      <c r="K131" s="338"/>
    </row>
    <row r="132" s="1" customFormat="1" ht="15" customHeight="1">
      <c r="B132" s="335"/>
      <c r="C132" s="316" t="s">
        <v>630</v>
      </c>
      <c r="D132" s="316"/>
      <c r="E132" s="316"/>
      <c r="F132" s="317" t="s">
        <v>619</v>
      </c>
      <c r="G132" s="316"/>
      <c r="H132" s="316" t="s">
        <v>631</v>
      </c>
      <c r="I132" s="316" t="s">
        <v>615</v>
      </c>
      <c r="J132" s="316">
        <v>20</v>
      </c>
      <c r="K132" s="338"/>
    </row>
    <row r="133" s="1" customFormat="1" ht="15" customHeight="1">
      <c r="B133" s="335"/>
      <c r="C133" s="290" t="s">
        <v>618</v>
      </c>
      <c r="D133" s="290"/>
      <c r="E133" s="290"/>
      <c r="F133" s="313" t="s">
        <v>619</v>
      </c>
      <c r="G133" s="290"/>
      <c r="H133" s="290" t="s">
        <v>653</v>
      </c>
      <c r="I133" s="290" t="s">
        <v>615</v>
      </c>
      <c r="J133" s="290">
        <v>50</v>
      </c>
      <c r="K133" s="338"/>
    </row>
    <row r="134" s="1" customFormat="1" ht="15" customHeight="1">
      <c r="B134" s="335"/>
      <c r="C134" s="290" t="s">
        <v>632</v>
      </c>
      <c r="D134" s="290"/>
      <c r="E134" s="290"/>
      <c r="F134" s="313" t="s">
        <v>619</v>
      </c>
      <c r="G134" s="290"/>
      <c r="H134" s="290" t="s">
        <v>653</v>
      </c>
      <c r="I134" s="290" t="s">
        <v>615</v>
      </c>
      <c r="J134" s="290">
        <v>50</v>
      </c>
      <c r="K134" s="338"/>
    </row>
    <row r="135" s="1" customFormat="1" ht="15" customHeight="1">
      <c r="B135" s="335"/>
      <c r="C135" s="290" t="s">
        <v>638</v>
      </c>
      <c r="D135" s="290"/>
      <c r="E135" s="290"/>
      <c r="F135" s="313" t="s">
        <v>619</v>
      </c>
      <c r="G135" s="290"/>
      <c r="H135" s="290" t="s">
        <v>653</v>
      </c>
      <c r="I135" s="290" t="s">
        <v>615</v>
      </c>
      <c r="J135" s="290">
        <v>50</v>
      </c>
      <c r="K135" s="338"/>
    </row>
    <row r="136" s="1" customFormat="1" ht="15" customHeight="1">
      <c r="B136" s="335"/>
      <c r="C136" s="290" t="s">
        <v>640</v>
      </c>
      <c r="D136" s="290"/>
      <c r="E136" s="290"/>
      <c r="F136" s="313" t="s">
        <v>619</v>
      </c>
      <c r="G136" s="290"/>
      <c r="H136" s="290" t="s">
        <v>653</v>
      </c>
      <c r="I136" s="290" t="s">
        <v>615</v>
      </c>
      <c r="J136" s="290">
        <v>50</v>
      </c>
      <c r="K136" s="338"/>
    </row>
    <row r="137" s="1" customFormat="1" ht="15" customHeight="1">
      <c r="B137" s="335"/>
      <c r="C137" s="290" t="s">
        <v>641</v>
      </c>
      <c r="D137" s="290"/>
      <c r="E137" s="290"/>
      <c r="F137" s="313" t="s">
        <v>619</v>
      </c>
      <c r="G137" s="290"/>
      <c r="H137" s="290" t="s">
        <v>666</v>
      </c>
      <c r="I137" s="290" t="s">
        <v>615</v>
      </c>
      <c r="J137" s="290">
        <v>255</v>
      </c>
      <c r="K137" s="338"/>
    </row>
    <row r="138" s="1" customFormat="1" ht="15" customHeight="1">
      <c r="B138" s="335"/>
      <c r="C138" s="290" t="s">
        <v>643</v>
      </c>
      <c r="D138" s="290"/>
      <c r="E138" s="290"/>
      <c r="F138" s="313" t="s">
        <v>613</v>
      </c>
      <c r="G138" s="290"/>
      <c r="H138" s="290" t="s">
        <v>667</v>
      </c>
      <c r="I138" s="290" t="s">
        <v>645</v>
      </c>
      <c r="J138" s="290"/>
      <c r="K138" s="338"/>
    </row>
    <row r="139" s="1" customFormat="1" ht="15" customHeight="1">
      <c r="B139" s="335"/>
      <c r="C139" s="290" t="s">
        <v>646</v>
      </c>
      <c r="D139" s="290"/>
      <c r="E139" s="290"/>
      <c r="F139" s="313" t="s">
        <v>613</v>
      </c>
      <c r="G139" s="290"/>
      <c r="H139" s="290" t="s">
        <v>668</v>
      </c>
      <c r="I139" s="290" t="s">
        <v>648</v>
      </c>
      <c r="J139" s="290"/>
      <c r="K139" s="338"/>
    </row>
    <row r="140" s="1" customFormat="1" ht="15" customHeight="1">
      <c r="B140" s="335"/>
      <c r="C140" s="290" t="s">
        <v>649</v>
      </c>
      <c r="D140" s="290"/>
      <c r="E140" s="290"/>
      <c r="F140" s="313" t="s">
        <v>613</v>
      </c>
      <c r="G140" s="290"/>
      <c r="H140" s="290" t="s">
        <v>649</v>
      </c>
      <c r="I140" s="290" t="s">
        <v>648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613</v>
      </c>
      <c r="G141" s="290"/>
      <c r="H141" s="290" t="s">
        <v>669</v>
      </c>
      <c r="I141" s="290" t="s">
        <v>648</v>
      </c>
      <c r="J141" s="290"/>
      <c r="K141" s="338"/>
    </row>
    <row r="142" s="1" customFormat="1" ht="15" customHeight="1">
      <c r="B142" s="335"/>
      <c r="C142" s="290" t="s">
        <v>670</v>
      </c>
      <c r="D142" s="290"/>
      <c r="E142" s="290"/>
      <c r="F142" s="313" t="s">
        <v>613</v>
      </c>
      <c r="G142" s="290"/>
      <c r="H142" s="290" t="s">
        <v>671</v>
      </c>
      <c r="I142" s="290" t="s">
        <v>648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672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607</v>
      </c>
      <c r="D148" s="305"/>
      <c r="E148" s="305"/>
      <c r="F148" s="305" t="s">
        <v>608</v>
      </c>
      <c r="G148" s="306"/>
      <c r="H148" s="305" t="s">
        <v>53</v>
      </c>
      <c r="I148" s="305" t="s">
        <v>56</v>
      </c>
      <c r="J148" s="305" t="s">
        <v>609</v>
      </c>
      <c r="K148" s="304"/>
    </row>
    <row r="149" s="1" customFormat="1" ht="17.25" customHeight="1">
      <c r="B149" s="302"/>
      <c r="C149" s="307" t="s">
        <v>610</v>
      </c>
      <c r="D149" s="307"/>
      <c r="E149" s="307"/>
      <c r="F149" s="308" t="s">
        <v>611</v>
      </c>
      <c r="G149" s="309"/>
      <c r="H149" s="307"/>
      <c r="I149" s="307"/>
      <c r="J149" s="307" t="s">
        <v>612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616</v>
      </c>
      <c r="D151" s="290"/>
      <c r="E151" s="290"/>
      <c r="F151" s="343" t="s">
        <v>613</v>
      </c>
      <c r="G151" s="290"/>
      <c r="H151" s="342" t="s">
        <v>653</v>
      </c>
      <c r="I151" s="342" t="s">
        <v>615</v>
      </c>
      <c r="J151" s="342">
        <v>120</v>
      </c>
      <c r="K151" s="338"/>
    </row>
    <row r="152" s="1" customFormat="1" ht="15" customHeight="1">
      <c r="B152" s="315"/>
      <c r="C152" s="342" t="s">
        <v>662</v>
      </c>
      <c r="D152" s="290"/>
      <c r="E152" s="290"/>
      <c r="F152" s="343" t="s">
        <v>613</v>
      </c>
      <c r="G152" s="290"/>
      <c r="H152" s="342" t="s">
        <v>673</v>
      </c>
      <c r="I152" s="342" t="s">
        <v>615</v>
      </c>
      <c r="J152" s="342" t="s">
        <v>664</v>
      </c>
      <c r="K152" s="338"/>
    </row>
    <row r="153" s="1" customFormat="1" ht="15" customHeight="1">
      <c r="B153" s="315"/>
      <c r="C153" s="342" t="s">
        <v>561</v>
      </c>
      <c r="D153" s="290"/>
      <c r="E153" s="290"/>
      <c r="F153" s="343" t="s">
        <v>613</v>
      </c>
      <c r="G153" s="290"/>
      <c r="H153" s="342" t="s">
        <v>674</v>
      </c>
      <c r="I153" s="342" t="s">
        <v>615</v>
      </c>
      <c r="J153" s="342" t="s">
        <v>664</v>
      </c>
      <c r="K153" s="338"/>
    </row>
    <row r="154" s="1" customFormat="1" ht="15" customHeight="1">
      <c r="B154" s="315"/>
      <c r="C154" s="342" t="s">
        <v>618</v>
      </c>
      <c r="D154" s="290"/>
      <c r="E154" s="290"/>
      <c r="F154" s="343" t="s">
        <v>619</v>
      </c>
      <c r="G154" s="290"/>
      <c r="H154" s="342" t="s">
        <v>653</v>
      </c>
      <c r="I154" s="342" t="s">
        <v>615</v>
      </c>
      <c r="J154" s="342">
        <v>50</v>
      </c>
      <c r="K154" s="338"/>
    </row>
    <row r="155" s="1" customFormat="1" ht="15" customHeight="1">
      <c r="B155" s="315"/>
      <c r="C155" s="342" t="s">
        <v>621</v>
      </c>
      <c r="D155" s="290"/>
      <c r="E155" s="290"/>
      <c r="F155" s="343" t="s">
        <v>613</v>
      </c>
      <c r="G155" s="290"/>
      <c r="H155" s="342" t="s">
        <v>653</v>
      </c>
      <c r="I155" s="342" t="s">
        <v>623</v>
      </c>
      <c r="J155" s="342"/>
      <c r="K155" s="338"/>
    </row>
    <row r="156" s="1" customFormat="1" ht="15" customHeight="1">
      <c r="B156" s="315"/>
      <c r="C156" s="342" t="s">
        <v>632</v>
      </c>
      <c r="D156" s="290"/>
      <c r="E156" s="290"/>
      <c r="F156" s="343" t="s">
        <v>619</v>
      </c>
      <c r="G156" s="290"/>
      <c r="H156" s="342" t="s">
        <v>653</v>
      </c>
      <c r="I156" s="342" t="s">
        <v>615</v>
      </c>
      <c r="J156" s="342">
        <v>50</v>
      </c>
      <c r="K156" s="338"/>
    </row>
    <row r="157" s="1" customFormat="1" ht="15" customHeight="1">
      <c r="B157" s="315"/>
      <c r="C157" s="342" t="s">
        <v>640</v>
      </c>
      <c r="D157" s="290"/>
      <c r="E157" s="290"/>
      <c r="F157" s="343" t="s">
        <v>619</v>
      </c>
      <c r="G157" s="290"/>
      <c r="H157" s="342" t="s">
        <v>653</v>
      </c>
      <c r="I157" s="342" t="s">
        <v>615</v>
      </c>
      <c r="J157" s="342">
        <v>50</v>
      </c>
      <c r="K157" s="338"/>
    </row>
    <row r="158" s="1" customFormat="1" ht="15" customHeight="1">
      <c r="B158" s="315"/>
      <c r="C158" s="342" t="s">
        <v>638</v>
      </c>
      <c r="D158" s="290"/>
      <c r="E158" s="290"/>
      <c r="F158" s="343" t="s">
        <v>619</v>
      </c>
      <c r="G158" s="290"/>
      <c r="H158" s="342" t="s">
        <v>653</v>
      </c>
      <c r="I158" s="342" t="s">
        <v>615</v>
      </c>
      <c r="J158" s="342">
        <v>50</v>
      </c>
      <c r="K158" s="338"/>
    </row>
    <row r="159" s="1" customFormat="1" ht="15" customHeight="1">
      <c r="B159" s="315"/>
      <c r="C159" s="342" t="s">
        <v>89</v>
      </c>
      <c r="D159" s="290"/>
      <c r="E159" s="290"/>
      <c r="F159" s="343" t="s">
        <v>613</v>
      </c>
      <c r="G159" s="290"/>
      <c r="H159" s="342" t="s">
        <v>675</v>
      </c>
      <c r="I159" s="342" t="s">
        <v>615</v>
      </c>
      <c r="J159" s="342" t="s">
        <v>676</v>
      </c>
      <c r="K159" s="338"/>
    </row>
    <row r="160" s="1" customFormat="1" ht="15" customHeight="1">
      <c r="B160" s="315"/>
      <c r="C160" s="342" t="s">
        <v>677</v>
      </c>
      <c r="D160" s="290"/>
      <c r="E160" s="290"/>
      <c r="F160" s="343" t="s">
        <v>613</v>
      </c>
      <c r="G160" s="290"/>
      <c r="H160" s="342" t="s">
        <v>678</v>
      </c>
      <c r="I160" s="342" t="s">
        <v>648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679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607</v>
      </c>
      <c r="D166" s="305"/>
      <c r="E166" s="305"/>
      <c r="F166" s="305" t="s">
        <v>608</v>
      </c>
      <c r="G166" s="347"/>
      <c r="H166" s="348" t="s">
        <v>53</v>
      </c>
      <c r="I166" s="348" t="s">
        <v>56</v>
      </c>
      <c r="J166" s="305" t="s">
        <v>609</v>
      </c>
      <c r="K166" s="282"/>
    </row>
    <row r="167" s="1" customFormat="1" ht="17.25" customHeight="1">
      <c r="B167" s="283"/>
      <c r="C167" s="307" t="s">
        <v>610</v>
      </c>
      <c r="D167" s="307"/>
      <c r="E167" s="307"/>
      <c r="F167" s="308" t="s">
        <v>611</v>
      </c>
      <c r="G167" s="349"/>
      <c r="H167" s="350"/>
      <c r="I167" s="350"/>
      <c r="J167" s="307" t="s">
        <v>612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616</v>
      </c>
      <c r="D169" s="290"/>
      <c r="E169" s="290"/>
      <c r="F169" s="313" t="s">
        <v>613</v>
      </c>
      <c r="G169" s="290"/>
      <c r="H169" s="290" t="s">
        <v>653</v>
      </c>
      <c r="I169" s="290" t="s">
        <v>615</v>
      </c>
      <c r="J169" s="290">
        <v>120</v>
      </c>
      <c r="K169" s="338"/>
    </row>
    <row r="170" s="1" customFormat="1" ht="15" customHeight="1">
      <c r="B170" s="315"/>
      <c r="C170" s="290" t="s">
        <v>662</v>
      </c>
      <c r="D170" s="290"/>
      <c r="E170" s="290"/>
      <c r="F170" s="313" t="s">
        <v>613</v>
      </c>
      <c r="G170" s="290"/>
      <c r="H170" s="290" t="s">
        <v>663</v>
      </c>
      <c r="I170" s="290" t="s">
        <v>615</v>
      </c>
      <c r="J170" s="290" t="s">
        <v>664</v>
      </c>
      <c r="K170" s="338"/>
    </row>
    <row r="171" s="1" customFormat="1" ht="15" customHeight="1">
      <c r="B171" s="315"/>
      <c r="C171" s="290" t="s">
        <v>561</v>
      </c>
      <c r="D171" s="290"/>
      <c r="E171" s="290"/>
      <c r="F171" s="313" t="s">
        <v>613</v>
      </c>
      <c r="G171" s="290"/>
      <c r="H171" s="290" t="s">
        <v>680</v>
      </c>
      <c r="I171" s="290" t="s">
        <v>615</v>
      </c>
      <c r="J171" s="290" t="s">
        <v>664</v>
      </c>
      <c r="K171" s="338"/>
    </row>
    <row r="172" s="1" customFormat="1" ht="15" customHeight="1">
      <c r="B172" s="315"/>
      <c r="C172" s="290" t="s">
        <v>618</v>
      </c>
      <c r="D172" s="290"/>
      <c r="E172" s="290"/>
      <c r="F172" s="313" t="s">
        <v>619</v>
      </c>
      <c r="G172" s="290"/>
      <c r="H172" s="290" t="s">
        <v>680</v>
      </c>
      <c r="I172" s="290" t="s">
        <v>615</v>
      </c>
      <c r="J172" s="290">
        <v>50</v>
      </c>
      <c r="K172" s="338"/>
    </row>
    <row r="173" s="1" customFormat="1" ht="15" customHeight="1">
      <c r="B173" s="315"/>
      <c r="C173" s="290" t="s">
        <v>621</v>
      </c>
      <c r="D173" s="290"/>
      <c r="E173" s="290"/>
      <c r="F173" s="313" t="s">
        <v>613</v>
      </c>
      <c r="G173" s="290"/>
      <c r="H173" s="290" t="s">
        <v>680</v>
      </c>
      <c r="I173" s="290" t="s">
        <v>623</v>
      </c>
      <c r="J173" s="290"/>
      <c r="K173" s="338"/>
    </row>
    <row r="174" s="1" customFormat="1" ht="15" customHeight="1">
      <c r="B174" s="315"/>
      <c r="C174" s="290" t="s">
        <v>632</v>
      </c>
      <c r="D174" s="290"/>
      <c r="E174" s="290"/>
      <c r="F174" s="313" t="s">
        <v>619</v>
      </c>
      <c r="G174" s="290"/>
      <c r="H174" s="290" t="s">
        <v>680</v>
      </c>
      <c r="I174" s="290" t="s">
        <v>615</v>
      </c>
      <c r="J174" s="290">
        <v>50</v>
      </c>
      <c r="K174" s="338"/>
    </row>
    <row r="175" s="1" customFormat="1" ht="15" customHeight="1">
      <c r="B175" s="315"/>
      <c r="C175" s="290" t="s">
        <v>640</v>
      </c>
      <c r="D175" s="290"/>
      <c r="E175" s="290"/>
      <c r="F175" s="313" t="s">
        <v>619</v>
      </c>
      <c r="G175" s="290"/>
      <c r="H175" s="290" t="s">
        <v>680</v>
      </c>
      <c r="I175" s="290" t="s">
        <v>615</v>
      </c>
      <c r="J175" s="290">
        <v>50</v>
      </c>
      <c r="K175" s="338"/>
    </row>
    <row r="176" s="1" customFormat="1" ht="15" customHeight="1">
      <c r="B176" s="315"/>
      <c r="C176" s="290" t="s">
        <v>638</v>
      </c>
      <c r="D176" s="290"/>
      <c r="E176" s="290"/>
      <c r="F176" s="313" t="s">
        <v>619</v>
      </c>
      <c r="G176" s="290"/>
      <c r="H176" s="290" t="s">
        <v>680</v>
      </c>
      <c r="I176" s="290" t="s">
        <v>615</v>
      </c>
      <c r="J176" s="290">
        <v>50</v>
      </c>
      <c r="K176" s="338"/>
    </row>
    <row r="177" s="1" customFormat="1" ht="15" customHeight="1">
      <c r="B177" s="315"/>
      <c r="C177" s="290" t="s">
        <v>102</v>
      </c>
      <c r="D177" s="290"/>
      <c r="E177" s="290"/>
      <c r="F177" s="313" t="s">
        <v>613</v>
      </c>
      <c r="G177" s="290"/>
      <c r="H177" s="290" t="s">
        <v>681</v>
      </c>
      <c r="I177" s="290" t="s">
        <v>682</v>
      </c>
      <c r="J177" s="290"/>
      <c r="K177" s="338"/>
    </row>
    <row r="178" s="1" customFormat="1" ht="15" customHeight="1">
      <c r="B178" s="315"/>
      <c r="C178" s="290" t="s">
        <v>56</v>
      </c>
      <c r="D178" s="290"/>
      <c r="E178" s="290"/>
      <c r="F178" s="313" t="s">
        <v>613</v>
      </c>
      <c r="G178" s="290"/>
      <c r="H178" s="290" t="s">
        <v>683</v>
      </c>
      <c r="I178" s="290" t="s">
        <v>684</v>
      </c>
      <c r="J178" s="290">
        <v>1</v>
      </c>
      <c r="K178" s="338"/>
    </row>
    <row r="179" s="1" customFormat="1" ht="15" customHeight="1">
      <c r="B179" s="315"/>
      <c r="C179" s="290" t="s">
        <v>52</v>
      </c>
      <c r="D179" s="290"/>
      <c r="E179" s="290"/>
      <c r="F179" s="313" t="s">
        <v>613</v>
      </c>
      <c r="G179" s="290"/>
      <c r="H179" s="290" t="s">
        <v>685</v>
      </c>
      <c r="I179" s="290" t="s">
        <v>615</v>
      </c>
      <c r="J179" s="290">
        <v>20</v>
      </c>
      <c r="K179" s="338"/>
    </row>
    <row r="180" s="1" customFormat="1" ht="15" customHeight="1">
      <c r="B180" s="315"/>
      <c r="C180" s="290" t="s">
        <v>53</v>
      </c>
      <c r="D180" s="290"/>
      <c r="E180" s="290"/>
      <c r="F180" s="313" t="s">
        <v>613</v>
      </c>
      <c r="G180" s="290"/>
      <c r="H180" s="290" t="s">
        <v>686</v>
      </c>
      <c r="I180" s="290" t="s">
        <v>615</v>
      </c>
      <c r="J180" s="290">
        <v>255</v>
      </c>
      <c r="K180" s="338"/>
    </row>
    <row r="181" s="1" customFormat="1" ht="15" customHeight="1">
      <c r="B181" s="315"/>
      <c r="C181" s="290" t="s">
        <v>103</v>
      </c>
      <c r="D181" s="290"/>
      <c r="E181" s="290"/>
      <c r="F181" s="313" t="s">
        <v>613</v>
      </c>
      <c r="G181" s="290"/>
      <c r="H181" s="290" t="s">
        <v>577</v>
      </c>
      <c r="I181" s="290" t="s">
        <v>615</v>
      </c>
      <c r="J181" s="290">
        <v>10</v>
      </c>
      <c r="K181" s="338"/>
    </row>
    <row r="182" s="1" customFormat="1" ht="15" customHeight="1">
      <c r="B182" s="315"/>
      <c r="C182" s="290" t="s">
        <v>104</v>
      </c>
      <c r="D182" s="290"/>
      <c r="E182" s="290"/>
      <c r="F182" s="313" t="s">
        <v>613</v>
      </c>
      <c r="G182" s="290"/>
      <c r="H182" s="290" t="s">
        <v>687</v>
      </c>
      <c r="I182" s="290" t="s">
        <v>648</v>
      </c>
      <c r="J182" s="290"/>
      <c r="K182" s="338"/>
    </row>
    <row r="183" s="1" customFormat="1" ht="15" customHeight="1">
      <c r="B183" s="315"/>
      <c r="C183" s="290" t="s">
        <v>688</v>
      </c>
      <c r="D183" s="290"/>
      <c r="E183" s="290"/>
      <c r="F183" s="313" t="s">
        <v>613</v>
      </c>
      <c r="G183" s="290"/>
      <c r="H183" s="290" t="s">
        <v>689</v>
      </c>
      <c r="I183" s="290" t="s">
        <v>648</v>
      </c>
      <c r="J183" s="290"/>
      <c r="K183" s="338"/>
    </row>
    <row r="184" s="1" customFormat="1" ht="15" customHeight="1">
      <c r="B184" s="315"/>
      <c r="C184" s="290" t="s">
        <v>677</v>
      </c>
      <c r="D184" s="290"/>
      <c r="E184" s="290"/>
      <c r="F184" s="313" t="s">
        <v>613</v>
      </c>
      <c r="G184" s="290"/>
      <c r="H184" s="290" t="s">
        <v>690</v>
      </c>
      <c r="I184" s="290" t="s">
        <v>648</v>
      </c>
      <c r="J184" s="290"/>
      <c r="K184" s="338"/>
    </row>
    <row r="185" s="1" customFormat="1" ht="15" customHeight="1">
      <c r="B185" s="315"/>
      <c r="C185" s="290" t="s">
        <v>106</v>
      </c>
      <c r="D185" s="290"/>
      <c r="E185" s="290"/>
      <c r="F185" s="313" t="s">
        <v>619</v>
      </c>
      <c r="G185" s="290"/>
      <c r="H185" s="290" t="s">
        <v>691</v>
      </c>
      <c r="I185" s="290" t="s">
        <v>615</v>
      </c>
      <c r="J185" s="290">
        <v>50</v>
      </c>
      <c r="K185" s="338"/>
    </row>
    <row r="186" s="1" customFormat="1" ht="15" customHeight="1">
      <c r="B186" s="315"/>
      <c r="C186" s="290" t="s">
        <v>692</v>
      </c>
      <c r="D186" s="290"/>
      <c r="E186" s="290"/>
      <c r="F186" s="313" t="s">
        <v>619</v>
      </c>
      <c r="G186" s="290"/>
      <c r="H186" s="290" t="s">
        <v>693</v>
      </c>
      <c r="I186" s="290" t="s">
        <v>694</v>
      </c>
      <c r="J186" s="290"/>
      <c r="K186" s="338"/>
    </row>
    <row r="187" s="1" customFormat="1" ht="15" customHeight="1">
      <c r="B187" s="315"/>
      <c r="C187" s="290" t="s">
        <v>695</v>
      </c>
      <c r="D187" s="290"/>
      <c r="E187" s="290"/>
      <c r="F187" s="313" t="s">
        <v>619</v>
      </c>
      <c r="G187" s="290"/>
      <c r="H187" s="290" t="s">
        <v>696</v>
      </c>
      <c r="I187" s="290" t="s">
        <v>694</v>
      </c>
      <c r="J187" s="290"/>
      <c r="K187" s="338"/>
    </row>
    <row r="188" s="1" customFormat="1" ht="15" customHeight="1">
      <c r="B188" s="315"/>
      <c r="C188" s="290" t="s">
        <v>697</v>
      </c>
      <c r="D188" s="290"/>
      <c r="E188" s="290"/>
      <c r="F188" s="313" t="s">
        <v>619</v>
      </c>
      <c r="G188" s="290"/>
      <c r="H188" s="290" t="s">
        <v>698</v>
      </c>
      <c r="I188" s="290" t="s">
        <v>694</v>
      </c>
      <c r="J188" s="290"/>
      <c r="K188" s="338"/>
    </row>
    <row r="189" s="1" customFormat="1" ht="15" customHeight="1">
      <c r="B189" s="315"/>
      <c r="C189" s="351" t="s">
        <v>699</v>
      </c>
      <c r="D189" s="290"/>
      <c r="E189" s="290"/>
      <c r="F189" s="313" t="s">
        <v>619</v>
      </c>
      <c r="G189" s="290"/>
      <c r="H189" s="290" t="s">
        <v>700</v>
      </c>
      <c r="I189" s="290" t="s">
        <v>701</v>
      </c>
      <c r="J189" s="352" t="s">
        <v>702</v>
      </c>
      <c r="K189" s="338"/>
    </row>
    <row r="190" s="17" customFormat="1" ht="15" customHeight="1">
      <c r="B190" s="353"/>
      <c r="C190" s="354" t="s">
        <v>703</v>
      </c>
      <c r="D190" s="355"/>
      <c r="E190" s="355"/>
      <c r="F190" s="356" t="s">
        <v>619</v>
      </c>
      <c r="G190" s="355"/>
      <c r="H190" s="355" t="s">
        <v>704</v>
      </c>
      <c r="I190" s="355" t="s">
        <v>701</v>
      </c>
      <c r="J190" s="357" t="s">
        <v>702</v>
      </c>
      <c r="K190" s="358"/>
    </row>
    <row r="191" s="1" customFormat="1" ht="15" customHeight="1">
      <c r="B191" s="315"/>
      <c r="C191" s="351" t="s">
        <v>41</v>
      </c>
      <c r="D191" s="290"/>
      <c r="E191" s="290"/>
      <c r="F191" s="313" t="s">
        <v>613</v>
      </c>
      <c r="G191" s="290"/>
      <c r="H191" s="287" t="s">
        <v>705</v>
      </c>
      <c r="I191" s="290" t="s">
        <v>706</v>
      </c>
      <c r="J191" s="290"/>
      <c r="K191" s="338"/>
    </row>
    <row r="192" s="1" customFormat="1" ht="15" customHeight="1">
      <c r="B192" s="315"/>
      <c r="C192" s="351" t="s">
        <v>707</v>
      </c>
      <c r="D192" s="290"/>
      <c r="E192" s="290"/>
      <c r="F192" s="313" t="s">
        <v>613</v>
      </c>
      <c r="G192" s="290"/>
      <c r="H192" s="290" t="s">
        <v>708</v>
      </c>
      <c r="I192" s="290" t="s">
        <v>648</v>
      </c>
      <c r="J192" s="290"/>
      <c r="K192" s="338"/>
    </row>
    <row r="193" s="1" customFormat="1" ht="15" customHeight="1">
      <c r="B193" s="315"/>
      <c r="C193" s="351" t="s">
        <v>709</v>
      </c>
      <c r="D193" s="290"/>
      <c r="E193" s="290"/>
      <c r="F193" s="313" t="s">
        <v>613</v>
      </c>
      <c r="G193" s="290"/>
      <c r="H193" s="290" t="s">
        <v>710</v>
      </c>
      <c r="I193" s="290" t="s">
        <v>648</v>
      </c>
      <c r="J193" s="290"/>
      <c r="K193" s="338"/>
    </row>
    <row r="194" s="1" customFormat="1" ht="15" customHeight="1">
      <c r="B194" s="315"/>
      <c r="C194" s="351" t="s">
        <v>711</v>
      </c>
      <c r="D194" s="290"/>
      <c r="E194" s="290"/>
      <c r="F194" s="313" t="s">
        <v>619</v>
      </c>
      <c r="G194" s="290"/>
      <c r="H194" s="290" t="s">
        <v>712</v>
      </c>
      <c r="I194" s="290" t="s">
        <v>648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713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714</v>
      </c>
      <c r="D201" s="360"/>
      <c r="E201" s="360"/>
      <c r="F201" s="360" t="s">
        <v>715</v>
      </c>
      <c r="G201" s="361"/>
      <c r="H201" s="360" t="s">
        <v>716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706</v>
      </c>
      <c r="D203" s="290"/>
      <c r="E203" s="290"/>
      <c r="F203" s="313" t="s">
        <v>42</v>
      </c>
      <c r="G203" s="290"/>
      <c r="H203" s="290" t="s">
        <v>717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43</v>
      </c>
      <c r="G204" s="290"/>
      <c r="H204" s="290" t="s">
        <v>718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46</v>
      </c>
      <c r="G205" s="290"/>
      <c r="H205" s="290" t="s">
        <v>719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44</v>
      </c>
      <c r="G206" s="290"/>
      <c r="H206" s="290" t="s">
        <v>720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45</v>
      </c>
      <c r="G207" s="290"/>
      <c r="H207" s="290" t="s">
        <v>721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660</v>
      </c>
      <c r="D209" s="290"/>
      <c r="E209" s="290"/>
      <c r="F209" s="313" t="s">
        <v>78</v>
      </c>
      <c r="G209" s="290"/>
      <c r="H209" s="290" t="s">
        <v>722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556</v>
      </c>
      <c r="G210" s="290"/>
      <c r="H210" s="290" t="s">
        <v>557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554</v>
      </c>
      <c r="G211" s="290"/>
      <c r="H211" s="290" t="s">
        <v>723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558</v>
      </c>
      <c r="G212" s="351"/>
      <c r="H212" s="342" t="s">
        <v>559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433</v>
      </c>
      <c r="G213" s="351"/>
      <c r="H213" s="342" t="s">
        <v>496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684</v>
      </c>
      <c r="D215" s="290"/>
      <c r="E215" s="290"/>
      <c r="F215" s="313">
        <v>1</v>
      </c>
      <c r="G215" s="351"/>
      <c r="H215" s="342" t="s">
        <v>724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725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726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727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Eva Morkesová</dc:creator>
  <cp:lastModifiedBy>Ing. Eva Morkesová</cp:lastModifiedBy>
  <dcterms:created xsi:type="dcterms:W3CDTF">2025-10-14T07:19:36Z</dcterms:created>
  <dcterms:modified xsi:type="dcterms:W3CDTF">2025-10-14T07:19:38Z</dcterms:modified>
</cp:coreProperties>
</file>