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Data\Dotace\VZ\2026\Z3\Z3_VD_D.Berkovice_oprava_tesneni_praveho_sektoru_jezu\ZD\"/>
    </mc:Choice>
  </mc:AlternateContent>
  <bookViews>
    <workbookView xWindow="60" yWindow="60" windowWidth="14520" windowHeight="14550" activeTab="1"/>
  </bookViews>
  <sheets>
    <sheet name="Info" sheetId="31" r:id="rId1"/>
    <sheet name="1.Rekapitulace" sheetId="32" r:id="rId2"/>
    <sheet name="2.Položkový soupis prací" sheetId="26" r:id="rId3"/>
    <sheet name="3.Vedlejší a ostatní náklady" sheetId="18" r:id="rId4"/>
    <sheet name="List1" sheetId="36" r:id="rId5"/>
  </sheets>
  <definedNames>
    <definedName name="cisloobjektu" localSheetId="1">#REF!</definedName>
    <definedName name="cisloobjektu" localSheetId="2">#REF!</definedName>
    <definedName name="cisloobjektu" localSheetId="0">#REF!</definedName>
    <definedName name="cisloobjektu">#REF!</definedName>
    <definedName name="cislostavby" localSheetId="1">#REF!</definedName>
    <definedName name="cislostavby" localSheetId="2">#REF!</definedName>
    <definedName name="cislostavby" localSheetId="0">#REF!</definedName>
    <definedName name="cislostavby">#REF!</definedName>
    <definedName name="Datum" localSheetId="1">#REF!</definedName>
    <definedName name="Datum" localSheetId="2">#REF!</definedName>
    <definedName name="Datum" localSheetId="0">#REF!</definedName>
    <definedName name="Datum">#REF!</definedName>
    <definedName name="Dil" localSheetId="1">#REF!</definedName>
    <definedName name="Dil" localSheetId="2">#REF!</definedName>
    <definedName name="Dil" localSheetId="0">#REF!</definedName>
    <definedName name="Dil">#REF!</definedName>
    <definedName name="Dodavka" localSheetId="1">#REF!</definedName>
    <definedName name="Dodavka" localSheetId="2">#REF!</definedName>
    <definedName name="Dodavka" localSheetId="0">#REF!</definedName>
    <definedName name="Dodavka">#REF!</definedName>
    <definedName name="Dodavka0" localSheetId="1">#REF!</definedName>
    <definedName name="Dodavka0" localSheetId="2">#REF!</definedName>
    <definedName name="Dodavka0" localSheetId="0">#REF!</definedName>
    <definedName name="Dodavka0">#REF!</definedName>
    <definedName name="HSV" localSheetId="1">#REF!</definedName>
    <definedName name="HSV" localSheetId="2">#REF!</definedName>
    <definedName name="HSV" localSheetId="0">#REF!</definedName>
    <definedName name="HSV">#REF!</definedName>
    <definedName name="HSV0" localSheetId="1">#REF!</definedName>
    <definedName name="HSV0" localSheetId="2">#REF!</definedName>
    <definedName name="HSV0" localSheetId="0">#REF!</definedName>
    <definedName name="HSV0">#REF!</definedName>
    <definedName name="HZS" localSheetId="1">#REF!</definedName>
    <definedName name="HZS" localSheetId="2">#REF!</definedName>
    <definedName name="HZS" localSheetId="0">#REF!</definedName>
    <definedName name="HZS">#REF!</definedName>
    <definedName name="HZS0" localSheetId="1">#REF!</definedName>
    <definedName name="HZS0" localSheetId="2">#REF!</definedName>
    <definedName name="HZS0" localSheetId="0">#REF!</definedName>
    <definedName name="HZS0">#REF!</definedName>
    <definedName name="JKSO" localSheetId="1">#REF!</definedName>
    <definedName name="JKSO" localSheetId="2">#REF!</definedName>
    <definedName name="JKSO" localSheetId="0">#REF!</definedName>
    <definedName name="JKSO">#REF!</definedName>
    <definedName name="k">#REF!</definedName>
    <definedName name="l">#REF!</definedName>
    <definedName name="lll">#REF!</definedName>
    <definedName name="MJ" localSheetId="1">#REF!</definedName>
    <definedName name="MJ" localSheetId="2">#REF!</definedName>
    <definedName name="MJ" localSheetId="0">#REF!</definedName>
    <definedName name="MJ">#REF!</definedName>
    <definedName name="Mont" localSheetId="1">#REF!</definedName>
    <definedName name="Mont" localSheetId="2">#REF!</definedName>
    <definedName name="Mont" localSheetId="0">#REF!</definedName>
    <definedName name="Mont">#REF!</definedName>
    <definedName name="Montaz0" localSheetId="1">#REF!</definedName>
    <definedName name="Montaz0" localSheetId="2">#REF!</definedName>
    <definedName name="Montaz0" localSheetId="0">#REF!</definedName>
    <definedName name="Montaz0">#REF!</definedName>
    <definedName name="NazevDilu" localSheetId="1">#REF!</definedName>
    <definedName name="NazevDilu" localSheetId="2">#REF!</definedName>
    <definedName name="NazevDilu" localSheetId="0">#REF!</definedName>
    <definedName name="NazevDilu">#REF!</definedName>
    <definedName name="nazevobjektu" localSheetId="1">#REF!</definedName>
    <definedName name="nazevobjektu" localSheetId="2">#REF!</definedName>
    <definedName name="nazevobjektu" localSheetId="0">#REF!</definedName>
    <definedName name="nazevobjektu">#REF!</definedName>
    <definedName name="nazevstavby" localSheetId="1">#REF!</definedName>
    <definedName name="nazevstavby" localSheetId="2">#REF!</definedName>
    <definedName name="nazevstavby" localSheetId="0">#REF!</definedName>
    <definedName name="nazevstavby">#REF!</definedName>
    <definedName name="Objednatel" localSheetId="1">#REF!</definedName>
    <definedName name="Objednatel" localSheetId="2">#REF!</definedName>
    <definedName name="Objednatel" localSheetId="0">#REF!</definedName>
    <definedName name="Objednatel">#REF!</definedName>
    <definedName name="_xlnm.Print_Area" localSheetId="1">'1.Rekapitulace'!$A$1:$C$22</definedName>
    <definedName name="_xlnm.Print_Area" localSheetId="2">'2.Položkový soupis prací'!$A$1:$H$329</definedName>
    <definedName name="_xlnm.Print_Area" localSheetId="3">'3.Vedlejší a ostatní náklady'!$A$1:$G$20</definedName>
    <definedName name="_xlnm.Print_Area" localSheetId="0">Info!$A$1:$B$52</definedName>
    <definedName name="PocetMJ" localSheetId="1">#REF!</definedName>
    <definedName name="PocetMJ" localSheetId="2">#REF!</definedName>
    <definedName name="PocetMJ" localSheetId="0">#REF!</definedName>
    <definedName name="PocetMJ">#REF!</definedName>
    <definedName name="Poznamka" localSheetId="1">#REF!</definedName>
    <definedName name="Poznamka" localSheetId="2">#REF!</definedName>
    <definedName name="Poznamka" localSheetId="0">#REF!</definedName>
    <definedName name="Poznamka">#REF!</definedName>
    <definedName name="Projektant" localSheetId="1">#REF!</definedName>
    <definedName name="Projektant" localSheetId="2">#REF!</definedName>
    <definedName name="Projektant" localSheetId="0">#REF!</definedName>
    <definedName name="Projektant">#REF!</definedName>
    <definedName name="PSV" localSheetId="1">#REF!</definedName>
    <definedName name="PSV" localSheetId="2">#REF!</definedName>
    <definedName name="PSV" localSheetId="0">#REF!</definedName>
    <definedName name="PSV">#REF!</definedName>
    <definedName name="PSV0" localSheetId="1">#REF!</definedName>
    <definedName name="PSV0" localSheetId="2">#REF!</definedName>
    <definedName name="PSV0" localSheetId="0">#REF!</definedName>
    <definedName name="PSV0">#REF!</definedName>
    <definedName name="s">#REF!</definedName>
    <definedName name="SazbaDPH1" localSheetId="1">#REF!</definedName>
    <definedName name="SazbaDPH1" localSheetId="2">#REF!</definedName>
    <definedName name="SazbaDPH1" localSheetId="0">#REF!</definedName>
    <definedName name="SazbaDPH1">#REF!</definedName>
    <definedName name="SazbaDPH2" localSheetId="1">#REF!</definedName>
    <definedName name="SazbaDPH2" localSheetId="2">#REF!</definedName>
    <definedName name="SazbaDPH2" localSheetId="0">#REF!</definedName>
    <definedName name="SazbaDPH2">#REF!</definedName>
    <definedName name="SloupecCC" localSheetId="1">#REF!</definedName>
    <definedName name="SloupecCC" localSheetId="2">#REF!</definedName>
    <definedName name="SloupecCC" localSheetId="0">#REF!</definedName>
    <definedName name="SloupecCC">#REF!</definedName>
    <definedName name="SloupecCisloPol" localSheetId="1">#REF!</definedName>
    <definedName name="SloupecCisloPol" localSheetId="2">#REF!</definedName>
    <definedName name="SloupecCisloPol" localSheetId="0">#REF!</definedName>
    <definedName name="SloupecCisloPol">#REF!</definedName>
    <definedName name="SloupecJC" localSheetId="1">#REF!</definedName>
    <definedName name="SloupecJC" localSheetId="2">#REF!</definedName>
    <definedName name="SloupecJC" localSheetId="0">#REF!</definedName>
    <definedName name="SloupecJC">#REF!</definedName>
    <definedName name="SloupecMJ" localSheetId="1">#REF!</definedName>
    <definedName name="SloupecMJ" localSheetId="2">#REF!</definedName>
    <definedName name="SloupecMJ" localSheetId="0">#REF!</definedName>
    <definedName name="SloupecMJ">#REF!</definedName>
    <definedName name="SloupecMnozstvi" localSheetId="1">#REF!</definedName>
    <definedName name="SloupecMnozstvi" localSheetId="2">#REF!</definedName>
    <definedName name="SloupecMnozstvi" localSheetId="0">#REF!</definedName>
    <definedName name="SloupecMnozstvi">#REF!</definedName>
    <definedName name="SloupecNazPol" localSheetId="1">#REF!</definedName>
    <definedName name="SloupecNazPol" localSheetId="2">#REF!</definedName>
    <definedName name="SloupecNazPol" localSheetId="0">#REF!</definedName>
    <definedName name="SloupecNazPol">#REF!</definedName>
    <definedName name="SloupecPC" localSheetId="1">#REF!</definedName>
    <definedName name="SloupecPC" localSheetId="2">#REF!</definedName>
    <definedName name="SloupecPC" localSheetId="0">#REF!</definedName>
    <definedName name="SloupecPC">#REF!</definedName>
    <definedName name="ss">#REF!</definedName>
    <definedName name="sss">#REF!</definedName>
    <definedName name="sssssss">#REF!</definedName>
    <definedName name="Typ" localSheetId="1">#REF!</definedName>
    <definedName name="Typ" localSheetId="2">#REF!</definedName>
    <definedName name="Typ" localSheetId="0">#REF!</definedName>
    <definedName name="Typ">#REF!</definedName>
    <definedName name="VRN" localSheetId="1">#REF!</definedName>
    <definedName name="VRN" localSheetId="2">#REF!</definedName>
    <definedName name="VRN" localSheetId="0">#REF!</definedName>
    <definedName name="VRN">#REF!</definedName>
    <definedName name="VRNKc" localSheetId="1">#REF!</definedName>
    <definedName name="VRNKc" localSheetId="2">#REF!</definedName>
    <definedName name="VRNKc" localSheetId="0">#REF!</definedName>
    <definedName name="VRNKc">#REF!</definedName>
    <definedName name="VRNnazev" localSheetId="1">#REF!</definedName>
    <definedName name="VRNnazev" localSheetId="2">#REF!</definedName>
    <definedName name="VRNnazev" localSheetId="0">#REF!</definedName>
    <definedName name="VRNnazev">#REF!</definedName>
    <definedName name="VRNproc" localSheetId="1">#REF!</definedName>
    <definedName name="VRNproc" localSheetId="2">#REF!</definedName>
    <definedName name="VRNproc" localSheetId="0">#REF!</definedName>
    <definedName name="VRNproc">#REF!</definedName>
    <definedName name="VRNzakl" localSheetId="1">#REF!</definedName>
    <definedName name="VRNzakl" localSheetId="2">#REF!</definedName>
    <definedName name="VRNzakl" localSheetId="0">#REF!</definedName>
    <definedName name="VRNzakl">#REF!</definedName>
    <definedName name="Zakazka" localSheetId="1">#REF!</definedName>
    <definedName name="Zakazka" localSheetId="2">#REF!</definedName>
    <definedName name="Zakazka" localSheetId="0">#REF!</definedName>
    <definedName name="Zakazka">#REF!</definedName>
    <definedName name="Zaklad22" localSheetId="1">#REF!</definedName>
    <definedName name="Zaklad22" localSheetId="2">#REF!</definedName>
    <definedName name="Zaklad22" localSheetId="0">#REF!</definedName>
    <definedName name="Zaklad22">#REF!</definedName>
    <definedName name="Zaklad5" localSheetId="1">#REF!</definedName>
    <definedName name="Zaklad5" localSheetId="2">#REF!</definedName>
    <definedName name="Zaklad5" localSheetId="0">#REF!</definedName>
    <definedName name="Zaklad5">#REF!</definedName>
    <definedName name="Zhotovitel" localSheetId="1">#REF!</definedName>
    <definedName name="Zhotovitel" localSheetId="2">#REF!</definedName>
    <definedName name="Zhotovitel" localSheetId="0">#REF!</definedName>
    <definedName name="Zhotovitel">#REF!</definedName>
  </definedNames>
  <calcPr calcId="162913"/>
</workbook>
</file>

<file path=xl/calcChain.xml><?xml version="1.0" encoding="utf-8"?>
<calcChain xmlns="http://schemas.openxmlformats.org/spreadsheetml/2006/main">
  <c r="G315" i="26" l="1"/>
  <c r="G314" i="26"/>
  <c r="E283" i="26" l="1"/>
  <c r="E269" i="26"/>
  <c r="E265" i="26"/>
  <c r="E210" i="26"/>
  <c r="E131" i="26"/>
  <c r="E113" i="26"/>
  <c r="E61" i="26"/>
  <c r="C15" i="18" l="1"/>
  <c r="C10" i="18"/>
  <c r="B1" i="26"/>
  <c r="A1" i="26"/>
  <c r="B1" i="18"/>
  <c r="A1" i="18"/>
  <c r="B3" i="18"/>
  <c r="B3" i="26"/>
  <c r="G310" i="26"/>
  <c r="G317" i="26"/>
  <c r="G319" i="26"/>
  <c r="G291" i="26"/>
  <c r="G283" i="26"/>
  <c r="G293" i="26"/>
  <c r="G290" i="26"/>
  <c r="G269" i="26"/>
  <c r="E267" i="26"/>
  <c r="G247" i="26"/>
  <c r="G244" i="26"/>
  <c r="G240" i="26"/>
  <c r="G239" i="26"/>
  <c r="G235" i="26"/>
  <c r="A308" i="26"/>
  <c r="C327" i="26" s="1"/>
  <c r="G320" i="26"/>
  <c r="G321" i="26"/>
  <c r="G322" i="26"/>
  <c r="G323" i="26"/>
  <c r="E287" i="26" l="1"/>
  <c r="G287" i="26" s="1"/>
  <c r="E286" i="26"/>
  <c r="G286" i="26" s="1"/>
  <c r="E268" i="26"/>
  <c r="G268" i="26" s="1"/>
  <c r="G267" i="26"/>
  <c r="G265" i="26"/>
  <c r="G217" i="26"/>
  <c r="G219" i="26"/>
  <c r="G210" i="26"/>
  <c r="G222" i="26"/>
  <c r="G220" i="26"/>
  <c r="G218" i="26"/>
  <c r="E196" i="26"/>
  <c r="G196" i="26" s="1"/>
  <c r="E191" i="26"/>
  <c r="E194" i="26" s="1"/>
  <c r="G173" i="26"/>
  <c r="G172" i="26"/>
  <c r="G166" i="26"/>
  <c r="G162" i="26"/>
  <c r="G306" i="26" l="1"/>
  <c r="C12" i="32" s="1"/>
  <c r="G191" i="26"/>
  <c r="E195" i="26"/>
  <c r="G195" i="26" s="1"/>
  <c r="G194" i="26"/>
  <c r="E213" i="26"/>
  <c r="G213" i="26" s="1"/>
  <c r="E214" i="26"/>
  <c r="G214" i="26" s="1"/>
  <c r="G131" i="26"/>
  <c r="G113" i="26"/>
  <c r="G140" i="26"/>
  <c r="G87" i="26"/>
  <c r="G91" i="26"/>
  <c r="G20" i="26"/>
  <c r="G143" i="26"/>
  <c r="G141" i="26"/>
  <c r="G139" i="26"/>
  <c r="E117" i="26"/>
  <c r="G117" i="26" s="1"/>
  <c r="G95" i="26"/>
  <c r="G94" i="26"/>
  <c r="G86" i="26"/>
  <c r="G82" i="26"/>
  <c r="E64" i="26"/>
  <c r="G231" i="26" l="1"/>
  <c r="C11" i="32" s="1"/>
  <c r="E65" i="26"/>
  <c r="E135" i="26"/>
  <c r="G135" i="26" s="1"/>
  <c r="E136" i="26"/>
  <c r="G136" i="26" s="1"/>
  <c r="E115" i="26"/>
  <c r="E47" i="26"/>
  <c r="G47" i="26" s="1"/>
  <c r="E42" i="26"/>
  <c r="E45" i="26" s="1"/>
  <c r="E46" i="26" s="1"/>
  <c r="G71" i="26"/>
  <c r="G69" i="26"/>
  <c r="A10" i="26"/>
  <c r="C78" i="26" s="1"/>
  <c r="G65" i="26"/>
  <c r="G64" i="26"/>
  <c r="G61" i="26"/>
  <c r="A233" i="26"/>
  <c r="C306" i="26" s="1"/>
  <c r="A160" i="26"/>
  <c r="C231" i="26" s="1"/>
  <c r="A80" i="26"/>
  <c r="C158" i="26" s="1"/>
  <c r="B1" i="32"/>
  <c r="A1" i="32"/>
  <c r="B3" i="32"/>
  <c r="E116" i="26" l="1"/>
  <c r="G116" i="26" s="1"/>
  <c r="G115" i="26"/>
  <c r="G158" i="26" l="1"/>
  <c r="C10" i="32" s="1"/>
  <c r="G68" i="26" l="1"/>
  <c r="G46" i="26"/>
  <c r="G45" i="26"/>
  <c r="G42" i="26"/>
  <c r="G16" i="26"/>
  <c r="G24" i="26"/>
  <c r="G23" i="26"/>
  <c r="G12" i="26"/>
  <c r="G78" i="26" l="1"/>
  <c r="C9" i="32" s="1"/>
  <c r="G324" i="26"/>
  <c r="G325" i="26"/>
  <c r="G327" i="26" l="1"/>
  <c r="G329" i="26" s="1"/>
  <c r="G9" i="18"/>
  <c r="G10" i="18" s="1"/>
  <c r="C13" i="32" l="1"/>
  <c r="C15" i="32" s="1"/>
  <c r="G12" i="18" l="1"/>
  <c r="G13" i="18"/>
  <c r="G15" i="18" l="1"/>
  <c r="G17" i="18" l="1"/>
  <c r="C17" i="32" s="1"/>
  <c r="C19" i="32" l="1"/>
  <c r="C21" i="32" s="1"/>
</calcChain>
</file>

<file path=xl/sharedStrings.xml><?xml version="1.0" encoding="utf-8"?>
<sst xmlns="http://schemas.openxmlformats.org/spreadsheetml/2006/main" count="637" uniqueCount="216">
  <si>
    <t>celkem</t>
  </si>
  <si>
    <t>cena</t>
  </si>
  <si>
    <t>CELKEM bez DPH</t>
  </si>
  <si>
    <t xml:space="preserve">výměra </t>
  </si>
  <si>
    <t>.-technologické práce na stavbě:</t>
  </si>
  <si>
    <t>.-demontáže:</t>
  </si>
  <si>
    <t>.-materiál, výroba:</t>
  </si>
  <si>
    <t>Název</t>
  </si>
  <si>
    <t>Popis</t>
  </si>
  <si>
    <t>Cena celkem</t>
  </si>
  <si>
    <t>(Kč)</t>
  </si>
  <si>
    <t>počet</t>
  </si>
  <si>
    <t>.-montáže:</t>
  </si>
  <si>
    <t>Položka</t>
  </si>
  <si>
    <t>číslo</t>
  </si>
  <si>
    <t>soubor</t>
  </si>
  <si>
    <t>.-vypracování Plánu opatření pro případ havárie</t>
  </si>
  <si>
    <t>Vedlejší a ostatní rozpočtové náklady</t>
  </si>
  <si>
    <t xml:space="preserve">  .- tryskání povrchu základní SA 2,5 dle EN ISO 12944</t>
  </si>
  <si>
    <t xml:space="preserve">  .- tryskání povrchu před nátěrem SA 2,5 dle EN ISO 12944,</t>
  </si>
  <si>
    <r>
      <t xml:space="preserve">     drsnost Rz = 40-60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  <charset val="238"/>
      </rPr>
      <t>m</t>
    </r>
  </si>
  <si>
    <t xml:space="preserve">  .-barevné řešení – šedá RAL 7032   </t>
  </si>
  <si>
    <t xml:space="preserve">  .- nátěr: EP, vysokosušinový, aplik. za studena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</si>
  <si>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</si>
  <si>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</si>
  <si>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</si>
  <si>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</si>
  <si>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</si>
  <si>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</si>
  <si>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</si>
  <si>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</si>
  <si>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</si>
  <si>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</si>
  <si>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</si>
  <si>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</si>
  <si>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</si>
  <si>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</si>
  <si>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měrná</t>
  </si>
  <si>
    <t>jednotka</t>
  </si>
  <si>
    <t>kg</t>
  </si>
  <si>
    <t>hod</t>
  </si>
  <si>
    <r>
      <t>m</t>
    </r>
    <r>
      <rPr>
        <vertAlign val="superscript"/>
        <sz val="10"/>
        <rFont val="Arial CE"/>
        <charset val="238"/>
      </rPr>
      <t>2</t>
    </r>
  </si>
  <si>
    <t>.-zajištění komplet.zařízení staveniště a jeho připojení na sítě</t>
  </si>
  <si>
    <t>cena za jednotku</t>
  </si>
  <si>
    <t>kpl</t>
  </si>
  <si>
    <t xml:space="preserve">Cena </t>
  </si>
  <si>
    <t>Soupis prací a dodávek  -  rozpočet</t>
  </si>
  <si>
    <t>m</t>
  </si>
  <si>
    <t xml:space="preserve">  .- nátěr: EP, vysokosušinový, aplik. za horka</t>
  </si>
  <si>
    <r>
      <t xml:space="preserve">            .- nátěr vrchní vrstva                                        1000</t>
    </r>
    <r>
      <rPr>
        <sz val="10"/>
        <rFont val="Symbol"/>
        <family val="1"/>
        <charset val="2"/>
      </rPr>
      <t></t>
    </r>
    <r>
      <rPr>
        <sz val="10"/>
        <rFont val="Arial"/>
        <family val="2"/>
        <charset val="238"/>
      </rPr>
      <t>m</t>
    </r>
  </si>
  <si>
    <t xml:space="preserve">Stavba:  </t>
  </si>
  <si>
    <t xml:space="preserve">Číslo stavby:  </t>
  </si>
  <si>
    <t>[kapitoly]</t>
  </si>
  <si>
    <t>Detailní popis specifikace - viz Technické podmínky</t>
  </si>
  <si>
    <t>ks</t>
  </si>
  <si>
    <t>xxxxxxxxx</t>
  </si>
  <si>
    <t>VD Dolní Beřkovice, oprava těsnění na pravém sektorovém jezu</t>
  </si>
  <si>
    <t xml:space="preserve"> </t>
  </si>
  <si>
    <t>Soupis prací a dodávek (rozpočet)</t>
  </si>
  <si>
    <t>Pravé jezové pole</t>
  </si>
  <si>
    <t>Rekapitulace prací</t>
  </si>
  <si>
    <t>Položkový soupis prací</t>
  </si>
  <si>
    <t xml:space="preserve">Oprava těsnění sektoru pravého jezového pole </t>
  </si>
  <si>
    <t>.-technologické práce v dílnách zhotovitele:</t>
  </si>
  <si>
    <t>.-opravné práce:</t>
  </si>
  <si>
    <t xml:space="preserve">.- obnova povrchové ochrany v dílnách zhotovitele:  </t>
  </si>
  <si>
    <t xml:space="preserve">.- oprava povrchové ochrany na vodním díle:  </t>
  </si>
  <si>
    <t>.- příprava povrchu</t>
  </si>
  <si>
    <t>.-protikorozní povrchová ochrana:</t>
  </si>
  <si>
    <t>.- nátěrový systém pro OK</t>
  </si>
  <si>
    <t>.- nátěrový systém pro spojovací materiál (opravný)</t>
  </si>
  <si>
    <r>
      <t xml:space="preserve">            .- nátěr vrchní ochranná vrstva (ručně)                320</t>
    </r>
    <r>
      <rPr>
        <sz val="10"/>
        <rFont val="Symbol"/>
        <family val="1"/>
        <charset val="2"/>
      </rPr>
      <t></t>
    </r>
    <r>
      <rPr>
        <sz val="10"/>
        <rFont val="Arial"/>
        <family val="2"/>
        <charset val="238"/>
      </rPr>
      <t>m</t>
    </r>
  </si>
  <si>
    <r>
      <t xml:space="preserve">  .- nátěr EP za horka                                       1000</t>
    </r>
    <r>
      <rPr>
        <sz val="10"/>
        <rFont val="Symbol"/>
        <family val="1"/>
        <charset val="2"/>
      </rPr>
      <t></t>
    </r>
    <r>
      <rPr>
        <sz val="10"/>
        <rFont val="Arial"/>
        <family val="2"/>
        <charset val="238"/>
      </rPr>
      <t>m</t>
    </r>
  </si>
  <si>
    <r>
      <t xml:space="preserve">  .- nátěr: EP opravný, ručně                              320</t>
    </r>
    <r>
      <rPr>
        <sz val="10"/>
        <rFont val="Symbol"/>
        <family val="1"/>
        <charset val="2"/>
      </rPr>
      <t></t>
    </r>
    <r>
      <rPr>
        <sz val="10"/>
        <rFont val="Arial"/>
        <family val="2"/>
        <charset val="238"/>
      </rPr>
      <t>m</t>
    </r>
  </si>
  <si>
    <t>2</t>
  </si>
  <si>
    <t>3</t>
  </si>
  <si>
    <t>.- podkladní pryž 90x4 mm, Sh°60</t>
  </si>
  <si>
    <t>.- spoj.materiál nerezový A2/A4</t>
  </si>
  <si>
    <t xml:space="preserve">   - matice M16 (DIN934)                               A4</t>
  </si>
  <si>
    <t xml:space="preserve">   - šroub M16x50 (DIN933)                           A2</t>
  </si>
  <si>
    <t xml:space="preserve">   - závitová tyč M16x1000(DIN976)                A2</t>
  </si>
  <si>
    <t xml:space="preserve">   - podložka D17 velká (DIN9021)                  A2</t>
  </si>
  <si>
    <t xml:space="preserve">   - podložka D17 (DIN125A)                          A2</t>
  </si>
  <si>
    <t xml:space="preserve">   - konzola na spodní savbě (HV)</t>
  </si>
  <si>
    <r>
      <t>m</t>
    </r>
    <r>
      <rPr>
        <i/>
        <vertAlign val="superscript"/>
        <sz val="10"/>
        <rFont val="Arial CE"/>
        <family val="2"/>
        <charset val="238"/>
      </rPr>
      <t>2</t>
    </r>
  </si>
  <si>
    <t xml:space="preserve">   - opravy návodního líce sektoru</t>
  </si>
  <si>
    <t xml:space="preserve">     - šrouby po montáži 50x50 mm (364 ks)</t>
  </si>
  <si>
    <t xml:space="preserve">   - horní lišty </t>
  </si>
  <si>
    <t xml:space="preserve">   - spodní lišty</t>
  </si>
  <si>
    <t>1. Prahové těsnění HV</t>
  </si>
  <si>
    <t>3. Prahové těsnění DV</t>
  </si>
  <si>
    <t>2. Boční těsnění HV</t>
  </si>
  <si>
    <t>4. Boční těsnění DV</t>
  </si>
  <si>
    <r>
      <t xml:space="preserve">.- těsnění "nota", </t>
    </r>
    <r>
      <rPr>
        <sz val="10"/>
        <rFont val="Symbol"/>
        <family val="1"/>
        <charset val="2"/>
      </rPr>
      <t>Æ</t>
    </r>
    <r>
      <rPr>
        <sz val="10"/>
        <rFont val="Arial CE"/>
        <family val="2"/>
        <charset val="238"/>
      </rPr>
      <t xml:space="preserve"> 40x110 mm, Sh</t>
    </r>
    <r>
      <rPr>
        <sz val="10"/>
        <rFont val="Calibri"/>
        <family val="2"/>
        <charset val="238"/>
      </rPr>
      <t>°</t>
    </r>
    <r>
      <rPr>
        <sz val="10"/>
        <rFont val="Arial CE"/>
        <family val="2"/>
        <charset val="238"/>
      </rPr>
      <t>60</t>
    </r>
  </si>
  <si>
    <t>.- podkladní pryž 130x4 mm, Sh°60</t>
  </si>
  <si>
    <t xml:space="preserve">   - šroub M16x25  (DIN933),                                     A2</t>
  </si>
  <si>
    <t xml:space="preserve">   - podložka D17 (DIN125A),                                    A2</t>
  </si>
  <si>
    <t xml:space="preserve">   -  šroub závrtný M16x90 (DIN938),                         A2</t>
  </si>
  <si>
    <t xml:space="preserve">   - podložka D17 velká (DIN9021),                            A2</t>
  </si>
  <si>
    <t xml:space="preserve">   - matice M16 (DIN934),                                         A4</t>
  </si>
  <si>
    <t xml:space="preserve">   - šroub zápustný M16x45 (DIN7991),                     A2</t>
  </si>
  <si>
    <t xml:space="preserve">   - šroub M16x40 (DIN933),                                     A2</t>
  </si>
  <si>
    <t xml:space="preserve">   - šroub M16x85 (DIN933),                                     A2</t>
  </si>
  <si>
    <t xml:space="preserve">   - podložka D17 (DIN125A),                                   A2</t>
  </si>
  <si>
    <t xml:space="preserve">   - matice M16 (DIN934),                                        A4</t>
  </si>
  <si>
    <t xml:space="preserve">   - matice M16 nízká (DIN439B),                             A4</t>
  </si>
  <si>
    <t xml:space="preserve">   - šroub M8x12 (DIN7991),                                     A2</t>
  </si>
  <si>
    <t xml:space="preserve">   - opravy bočních štítů pod těsněním</t>
  </si>
  <si>
    <t xml:space="preserve">     - šrouby po montáži 50x50 mm (84 ks)</t>
  </si>
  <si>
    <t xml:space="preserve">   - spodní lišty - nosiče</t>
  </si>
  <si>
    <t xml:space="preserve">   - horní lišty - přítlačné</t>
  </si>
  <si>
    <t xml:space="preserve">   - štíty</t>
  </si>
  <si>
    <t xml:space="preserve">   - konzola na spodní savbě (DV)</t>
  </si>
  <si>
    <t xml:space="preserve">     - šrouby po montáži 50x50 mm (981 ks)</t>
  </si>
  <si>
    <t xml:space="preserve">   - nosič (deska) dolního prahového těsnění</t>
  </si>
  <si>
    <t>.- podkladní pryž 220x4 mm, Sh°60</t>
  </si>
  <si>
    <r>
      <t xml:space="preserve">.-spodní lišty těsněné - nerezové (1.4301)
</t>
    </r>
    <r>
      <rPr>
        <i/>
        <sz val="10"/>
        <rFont val="Arial CE"/>
        <family val="2"/>
        <charset val="238"/>
      </rPr>
      <t xml:space="preserve">  - profil 75x8 mm dl. 55 m
  - svrtáno s horními lištami a přivařeny matice M16 - 357 ks (A2)</t>
    </r>
  </si>
  <si>
    <t xml:space="preserve">   - šroub M16x30 zápust.hl. (DIN7991),        A2</t>
  </si>
  <si>
    <t xml:space="preserve">   - šroub M16x80 zápust.hl. (DIN7991),        A2</t>
  </si>
  <si>
    <t xml:space="preserve">   - šroub M16x30 (DIN933),                         A2</t>
  </si>
  <si>
    <t xml:space="preserve">   - šroub M16x55 (DIN931),                         A2</t>
  </si>
  <si>
    <t xml:space="preserve">   - šroub M16x60 (DIN931),                         A2</t>
  </si>
  <si>
    <t xml:space="preserve">   - matice M16 (DIN934),                            A2</t>
  </si>
  <si>
    <t xml:space="preserve">   - závit.tyč M16x1000 (DIN976),                        A2</t>
  </si>
  <si>
    <t xml:space="preserve">   - závit tyčM16x1000 (DIN976),                         A2</t>
  </si>
  <si>
    <t xml:space="preserve">   - matice M16 (DIN934),                                  A4</t>
  </si>
  <si>
    <t xml:space="preserve">   - podložka D17 velká  (DIN9021),                   A2</t>
  </si>
  <si>
    <t xml:space="preserve">   - šroub M16x80 (DIN931),                              A2</t>
  </si>
  <si>
    <t xml:space="preserve">   - podložka D17 (DIN125A),                            A2</t>
  </si>
  <si>
    <t xml:space="preserve">   - matice M16 přivařovací  (DIN929),                A2</t>
  </si>
  <si>
    <t xml:space="preserve">   - oprava PKO noisiče na sektoru</t>
  </si>
  <si>
    <t xml:space="preserve">     - šrouby po montáži 50x50 mm (116 ks)</t>
  </si>
  <si>
    <t xml:space="preserve">   - lišty ohybu, nosič</t>
  </si>
  <si>
    <t xml:space="preserve">   - krycí desky těsnění</t>
  </si>
  <si>
    <r>
      <t>.-těsnění "F", 110x52 mm, Sh</t>
    </r>
    <r>
      <rPr>
        <sz val="10"/>
        <rFont val="Calibri"/>
        <family val="2"/>
        <charset val="238"/>
      </rPr>
      <t>°</t>
    </r>
    <r>
      <rPr>
        <sz val="10"/>
        <rFont val="Arial CE"/>
        <family val="2"/>
        <charset val="238"/>
      </rPr>
      <t>60</t>
    </r>
  </si>
  <si>
    <r>
      <t>.-těsnění, 180x10 mm, Sh</t>
    </r>
    <r>
      <rPr>
        <sz val="10"/>
        <rFont val="Calibri"/>
        <family val="2"/>
        <charset val="238"/>
      </rPr>
      <t>°</t>
    </r>
    <r>
      <rPr>
        <sz val="10"/>
        <rFont val="Arial CE"/>
        <family val="2"/>
        <charset val="238"/>
      </rPr>
      <t>60</t>
    </r>
  </si>
  <si>
    <r>
      <t>.-těsnění, 200x10 mm, Sh</t>
    </r>
    <r>
      <rPr>
        <sz val="10"/>
        <rFont val="Calibri"/>
        <family val="2"/>
        <charset val="238"/>
      </rPr>
      <t>°</t>
    </r>
    <r>
      <rPr>
        <sz val="10"/>
        <rFont val="Arial CE"/>
        <family val="2"/>
        <charset val="238"/>
      </rPr>
      <t>60</t>
    </r>
  </si>
  <si>
    <t xml:space="preserve">   - matice M16 (DIN934),                             A2</t>
  </si>
  <si>
    <t xml:space="preserve">   - podložka D17 (DIN125A),                        A2</t>
  </si>
  <si>
    <t xml:space="preserve">   - podložka D17 (DIN125A),                       A2</t>
  </si>
  <si>
    <r>
      <t xml:space="preserve">.- lehké montážní lešení (boční těsnění HV, DV)
 </t>
    </r>
    <r>
      <rPr>
        <i/>
        <sz val="10"/>
        <rFont val="Arial CE"/>
        <family val="2"/>
        <charset val="238"/>
      </rPr>
      <t xml:space="preserve">  - manipulace, montáž demontáž i pronájem
   - umístěno bude v jímce z HV i DV u štítů bočního těsnění
   - půdorys 3x1 m, výška 3 m </t>
    </r>
  </si>
  <si>
    <t xml:space="preserve">     - přeprava techniky, ... </t>
  </si>
  <si>
    <t>2x40</t>
  </si>
  <si>
    <t>3x50</t>
  </si>
  <si>
    <t xml:space="preserve">.- potápěčské práce - speciální technologie při hrazení a odhrazení JP
    - očištění a kontrola ok slupic a prahu před hrazením 
    - asistence při usazování PH, dotěsnění průsaků při 1. sčerpávání
    - asistence při vyhrazení - demontáž desek a slupic </t>
  </si>
  <si>
    <t xml:space="preserve">     - potápěčské práce prováděné nad hladinou - servisní
        - 2-3 pracovnící zajišťujcící potápěčské práce</t>
  </si>
  <si>
    <t xml:space="preserve">     - potápěčské práce prováděné pod vodní hladinou do 13m
        - 2 potápěči (pracující a záložní)</t>
  </si>
  <si>
    <r>
      <t xml:space="preserve">.-spotřební a pomocné materiály
</t>
    </r>
    <r>
      <rPr>
        <i/>
        <sz val="10"/>
        <rFont val="Arial CE"/>
        <family val="2"/>
        <charset val="238"/>
      </rPr>
      <t xml:space="preserve">   - plyny, elektrody, vrtáky, brusivo,maziva, apod.</t>
    </r>
  </si>
  <si>
    <r>
      <t xml:space="preserve">.- průběžné čerpání průsaků
</t>
    </r>
    <r>
      <rPr>
        <i/>
        <sz val="10"/>
        <rFont val="Arial CE"/>
        <family val="2"/>
        <charset val="238"/>
      </rPr>
      <t xml:space="preserve">   - čerpací agregát
   - energie</t>
    </r>
  </si>
  <si>
    <r>
      <t xml:space="preserve">.-zabezpečení klimatických podmínek (nátěr.systém)
</t>
    </r>
    <r>
      <rPr>
        <i/>
        <sz val="10"/>
        <rFont val="Arial CE"/>
        <family val="2"/>
        <charset val="238"/>
      </rPr>
      <t xml:space="preserve">   - zakrytí, temperování apod.</t>
    </r>
  </si>
  <si>
    <t>.-manipulace, jeřáby, jeřáby na pracovní ploše soulodí</t>
  </si>
  <si>
    <t>VRN</t>
  </si>
  <si>
    <t>Vedlejší rozpočtové náklady</t>
  </si>
  <si>
    <t>5. Ostatní náklady</t>
  </si>
  <si>
    <t>Ostatní náklady</t>
  </si>
  <si>
    <t>1</t>
  </si>
  <si>
    <r>
      <t xml:space="preserve">.-zpracování povodňového plánu stavby dle §71 zákona č. 254/2001 Sb.
   </t>
    </r>
    <r>
      <rPr>
        <i/>
        <sz val="10"/>
        <rFont val="Arial"/>
        <family val="2"/>
        <charset val="238"/>
      </rPr>
      <t>- včetně projednání (ORP, Povodí Labe, státní podnik)</t>
    </r>
  </si>
  <si>
    <r>
      <t>.-těsnění, 105x15 mm (úkos), Sh</t>
    </r>
    <r>
      <rPr>
        <sz val="10"/>
        <rFont val="Calibri"/>
        <family val="2"/>
        <charset val="238"/>
      </rPr>
      <t>°</t>
    </r>
    <r>
      <rPr>
        <sz val="10"/>
        <rFont val="Arial CE"/>
        <family val="2"/>
        <charset val="238"/>
      </rPr>
      <t>60</t>
    </r>
  </si>
  <si>
    <t>.- Kompletní zajištění zařízení staveniště a související náklady</t>
  </si>
  <si>
    <t>.- Zpracování a případné pojednání dokumentů a projektové dokumentace soivisející s 
   realizací opravy</t>
  </si>
  <si>
    <t>.- Oprava poškozených kotevních šroubů těsnění (oprava závitů, výměna, apod.)</t>
  </si>
  <si>
    <t>.- Dodávka materiálu - nové těsnění, nový spojovací materiál (viz specifikace)</t>
  </si>
  <si>
    <t>.- Seřízení přítlaku těsnění.</t>
  </si>
  <si>
    <t>.- Příprava JP a asistence potápěčů při zahrazení i vyhrazení z horní i dolní vody.</t>
  </si>
  <si>
    <t>.- Přístupové konstrukce - kešení v jímce.</t>
  </si>
  <si>
    <t>.- Spotřební a pomocné materiály zvláště nespecifikovasné nutné pro provedení opravy.</t>
  </si>
  <si>
    <t>.- Průběžné čerpání průsaků z jímky PJP.</t>
  </si>
  <si>
    <t>.- Zajištění podmínek pro prováděnéí nátěrů (zakrytí, temperování, …)</t>
  </si>
  <si>
    <t>.- Likvidace odpadu včetně třídění.</t>
  </si>
  <si>
    <t>.-likvidace odpadu, třídění (TKO. plechovky, čistící prostř., apod…)</t>
  </si>
  <si>
    <t>.- Demontáž těsnění v jímce včetně následných manipulací dílů v rámci jímky.</t>
  </si>
  <si>
    <t>.- Přesuny a manipulace materiálu a dílů z*do jímky a mimo staveniště (včetně plavidel).</t>
  </si>
  <si>
    <t xml:space="preserve">.-přesuny materiálu a techniky včetně plavidel </t>
  </si>
  <si>
    <t>.- Výroba a dodání nových spodních lišt - nerezových.</t>
  </si>
  <si>
    <r>
      <t xml:space="preserve">.- Oprava PKO
</t>
    </r>
    <r>
      <rPr>
        <i/>
        <sz val="10"/>
        <rFont val="Arial CE"/>
        <family val="2"/>
        <charset val="238"/>
      </rPr>
      <t xml:space="preserve">   - obnova PKO nosičů i přítlačných lišt těsnění'
   - oprava PKO konzoly a hrany OK konstrukce těsnění na spodní stavbě
   - oprava návodního líce sektoru v rozsahu cca 10 m</t>
    </r>
    <r>
      <rPr>
        <i/>
        <vertAlign val="superscript"/>
        <sz val="10"/>
        <rFont val="Arial CE"/>
        <family val="2"/>
        <charset val="238"/>
      </rPr>
      <t>2</t>
    </r>
  </si>
  <si>
    <t>(obě strany)</t>
  </si>
  <si>
    <t>.- Oprava poškozených kotevních šroubů těsnění ve štítech(revize závitů, výměna, apod.)</t>
  </si>
  <si>
    <t>.- Revize a oprava šroubů teflonového obkladu okraje štítu (doplnění, dotažení).</t>
  </si>
  <si>
    <t>.- Revize a oprava závitových děr v nosičích těsnění.</t>
  </si>
  <si>
    <r>
      <t xml:space="preserve">.- Oprava PKO
</t>
    </r>
    <r>
      <rPr>
        <i/>
        <sz val="10"/>
        <rFont val="Arial CE"/>
        <family val="2"/>
        <charset val="238"/>
      </rPr>
      <t xml:space="preserve">   - obnova PKO nosičů i přítlačných lišt těsnění'
   - oprava PKO konzoly a hrany OK konstrukce těsnění na spodní stavbě
   - oprava návodního líce sektoru v rozsahu cca 50 m</t>
    </r>
    <r>
      <rPr>
        <i/>
        <vertAlign val="superscript"/>
        <sz val="10"/>
        <rFont val="Arial CE"/>
        <family val="2"/>
        <charset val="238"/>
      </rPr>
      <t xml:space="preserve">2
</t>
    </r>
    <r>
      <rPr>
        <i/>
        <sz val="10"/>
        <rFont val="Arial CE"/>
        <family val="2"/>
        <charset val="238"/>
      </rPr>
      <t xml:space="preserve">   - ochranný nátěr spojovacího materiálu na závěr - ručně</t>
    </r>
  </si>
  <si>
    <r>
      <t xml:space="preserve">.- Oprava PKO
</t>
    </r>
    <r>
      <rPr>
        <i/>
        <sz val="10"/>
        <rFont val="Arial CE"/>
        <family val="2"/>
        <charset val="238"/>
      </rPr>
      <t xml:space="preserve">   - obnova PKO štítů, nosičů i přítlačných lišt těsnění'
   - oprava drobných poškození PKO pod těsněním štítů na pilířích
   - ochranný nátěr spojovacího materiálu na závěr - ručně</t>
    </r>
  </si>
  <si>
    <t>.-  Montáž bočního těsnění na štíty pilíře</t>
  </si>
  <si>
    <t>.-  Montáž těsnění na konzolu spodní stavby</t>
  </si>
  <si>
    <t>.- Demontáž krytů (štítů) a bočního těsnění včetně následných manipulací dílů v rámci jímky.</t>
  </si>
  <si>
    <t>.- Demontáž krytů a bočního těsnění včetně následných manipulací dílů v rámci jímky.</t>
  </si>
  <si>
    <t>.- Revize a oprava závitových děr v nosiči těsnění na sektoru.</t>
  </si>
  <si>
    <r>
      <t xml:space="preserve">.- Oprava PKO
</t>
    </r>
    <r>
      <rPr>
        <i/>
        <sz val="10"/>
        <rFont val="Arial CE"/>
        <family val="2"/>
        <charset val="238"/>
      </rPr>
      <t xml:space="preserve">   - obnova PKO  přítlačných lišt těsnění'
   - oprava PKO nosiče těsnění na sektoru - vnější strana
   - obnova PKO na krycích deskách bočního těsnění
   - ochranný nátěr spojovacího materiálu na závěr - ručně</t>
    </r>
  </si>
  <si>
    <t>.-  Montáž bočního těsnění na sektor</t>
  </si>
  <si>
    <t>.-demontáž prahového těsnění z HV (cca 96 hod)</t>
  </si>
  <si>
    <r>
      <t xml:space="preserve">.-revize a oprava poškozených závitových děr M16 (cca 12 hod)
</t>
    </r>
    <r>
      <rPr>
        <i/>
        <sz val="10"/>
        <rFont val="Arial CE"/>
        <family val="2"/>
        <charset val="238"/>
      </rPr>
      <t xml:space="preserve">   - očištění a protažení závitů na spodních lištách
   -  208 ks </t>
    </r>
  </si>
  <si>
    <t>.- montáž prahového těsnění z HV (cca 128 hod)</t>
  </si>
  <si>
    <t>.- seřízení prahového těsnění z HV (cca 32 hod)</t>
  </si>
  <si>
    <t>.-demontáž bočního těsnění z HV (levé i pravé), cca 64 hod</t>
  </si>
  <si>
    <r>
      <t xml:space="preserve">.-oprava poškozených závitových děr M16 ve štítech (cca 12 hod)
</t>
    </r>
    <r>
      <rPr>
        <i/>
        <sz val="10"/>
        <rFont val="Arial CE"/>
        <family val="2"/>
        <charset val="238"/>
      </rPr>
      <t xml:space="preserve">   - očištění a protažení závitů
   - 2 x 36 ks </t>
    </r>
  </si>
  <si>
    <r>
      <t xml:space="preserve">.-revize a dotažení šroubů teflonového obložení na sektoru (cca 8 hod)
</t>
    </r>
    <r>
      <rPr>
        <i/>
        <sz val="10"/>
        <rFont val="Arial CE"/>
        <family val="2"/>
        <charset val="238"/>
      </rPr>
      <t xml:space="preserve">   - očištění případně protažení závitů, dotažení
   - doplnění chybějícíh šroubů (DIN 7991, M8) </t>
    </r>
  </si>
  <si>
    <r>
      <t xml:space="preserve">.-oprava poškozených závitových děr M16 nosičů těsnění (cca 8 hod)
</t>
    </r>
    <r>
      <rPr>
        <i/>
        <sz val="10"/>
        <rFont val="Arial CE"/>
        <family val="2"/>
        <charset val="238"/>
      </rPr>
      <t xml:space="preserve">   - očištění a protažení závitů
   - 2 x 14 ks </t>
    </r>
  </si>
  <si>
    <t>.- montáž bočního těsnění z HV (levé i pravé) (cca 128 hod)</t>
  </si>
  <si>
    <t>.- seřízení bočního těsnění z HV (obě strany), (cca 32hod)</t>
  </si>
  <si>
    <t>.-demontáž prahového těsnění z DV (cca 128 hod)</t>
  </si>
  <si>
    <t>.- montáž prahového těsnění z DV (cca 128 hod)</t>
  </si>
  <si>
    <t>.- seřízení prahového těsnění z DV  (cca 32 hod)</t>
  </si>
  <si>
    <t>.-demontáž bočního těsnění z DV (levé i pravé) (cca 64 hod)</t>
  </si>
  <si>
    <r>
      <t xml:space="preserve">.-oprava poškozených závitových děr M16 na sektoru (cca 12 hod)
</t>
    </r>
    <r>
      <rPr>
        <i/>
        <sz val="10"/>
        <rFont val="Arial CE"/>
        <family val="2"/>
        <charset val="238"/>
      </rPr>
      <t xml:space="preserve">   - očištění a protažení závitů
   - 2 x 29 ks </t>
    </r>
  </si>
  <si>
    <r>
      <t xml:space="preserve">.-revize a dotažení šroubů teflonového obložení na štítu (obě strany) (cca 32 hod)
</t>
    </r>
    <r>
      <rPr>
        <i/>
        <sz val="10"/>
        <rFont val="Arial CE"/>
        <family val="2"/>
        <charset val="238"/>
      </rPr>
      <t xml:space="preserve">   - kontrola šroubů, dotažení
   - doplnění chybějícíh šroubů (DIN 7991, M8) </t>
    </r>
  </si>
  <si>
    <r>
      <t xml:space="preserve">.-revize spodních lišt a horních desek těsnění (cca 8 hod)
</t>
    </r>
    <r>
      <rPr>
        <i/>
        <sz val="10"/>
        <rFont val="Arial CE"/>
        <family val="2"/>
        <charset val="238"/>
      </rPr>
      <t xml:space="preserve">   - očištění, oprava deformací</t>
    </r>
  </si>
  <si>
    <t>.- montáž bočního těsnění z DV (levé i pravé)¨(cca 96 hod)</t>
  </si>
  <si>
    <t>poznámka</t>
  </si>
  <si>
    <t>vyhrazená položka</t>
  </si>
  <si>
    <t xml:space="preserve">.- potápěčské práce - speciální technologie - čištění tlačné komory
    po průchodu povodně (během realizace opravy)
    - odstranění nánosů z tlačné komory zahrazeného sektoru
    - včetně technického zajištění (čerpadla, dopravní prostředky apod.) </t>
  </si>
  <si>
    <t>.- potápěčské práce - speciální technologie při hrazení a odhrazení JP
   v případě průchodu povodně během stavby
    - assistence při vyhrazení spodního PH při povodni
    - kontrola dolního hrazení před zpětným zahrazením 
    - asistence při usazování dolního PH, dotěsnění průsaků
   - včetně přepravy techniky</t>
  </si>
  <si>
    <r>
      <t xml:space="preserve">  .-  kompatibilní se stávajícím NS                          </t>
    </r>
    <r>
      <rPr>
        <b/>
        <sz val="10"/>
        <rFont val="Arial"/>
        <family val="2"/>
        <charset val="238"/>
      </rPr>
      <t>min.1000</t>
    </r>
    <r>
      <rPr>
        <b/>
        <sz val="10"/>
        <rFont val="Symbol"/>
        <family val="1"/>
        <charset val="2"/>
      </rPr>
      <t></t>
    </r>
    <r>
      <rPr>
        <b/>
        <sz val="10"/>
        <rFont val="Arial"/>
        <family val="2"/>
        <charset val="238"/>
      </rPr>
      <t>m</t>
    </r>
  </si>
  <si>
    <t>.- ostatní materiál
   - těsnící materiál při hrazení a jeho údržbě
   - doplňkový spojovací materiál výše nespecifikovaný</t>
  </si>
  <si>
    <r>
      <t>.-těsnění "F", 110x52 mm, Sh</t>
    </r>
    <r>
      <rPr>
        <sz val="10"/>
        <rFont val="Calibri"/>
        <family val="2"/>
        <charset val="238"/>
      </rPr>
      <t>°</t>
    </r>
    <r>
      <rPr>
        <sz val="10"/>
        <rFont val="Arial CE"/>
        <family val="2"/>
        <charset val="238"/>
      </rPr>
      <t>60 (tvar dle stávajícího, shodné)</t>
    </r>
  </si>
  <si>
    <r>
      <t xml:space="preserve">.-revize a oprava poškozených šroubů M16 
</t>
    </r>
    <r>
      <rPr>
        <i/>
        <sz val="10"/>
        <rFont val="Arial CE"/>
        <charset val="238"/>
      </rPr>
      <t xml:space="preserve">   - M16 x 100 (A2) přivařené k prahové konzole
   - celkem je 156 ks - výměna pouze poškozených (30%)
    (odrezlých a poškozených při demontáži)</t>
    </r>
  </si>
  <si>
    <r>
      <t xml:space="preserve">.-oprava poškozených šroubů M16
</t>
    </r>
    <r>
      <rPr>
        <i/>
        <sz val="10"/>
        <rFont val="Arial CE"/>
        <charset val="238"/>
      </rPr>
      <t xml:space="preserve">   - M16 x 100 (A2) přivařené k prahové konzole
   - celkem je 374 ks - výměna pouze poškozených (30%)
    (odrezlých a poškozených při demontáži)</t>
    </r>
  </si>
  <si>
    <r>
      <t>.-těsnění "Z", 145x70 mm, Sh</t>
    </r>
    <r>
      <rPr>
        <sz val="10"/>
        <rFont val="Calibri"/>
        <family val="2"/>
        <charset val="238"/>
      </rPr>
      <t>°</t>
    </r>
    <r>
      <rPr>
        <sz val="10"/>
        <rFont val="Arial CE"/>
        <family val="2"/>
        <charset val="238"/>
      </rPr>
      <t>60 (tvar dle stávajícího, shodný)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</si>
</sst>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\ &quot;Kč&quot;"/>
    <numFmt numFmtId="166" formatCode="0.00000"/>
  </numFmts>
  <fonts count="50" x14ac:knownFonts="1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i/>
      <sz val="16"/>
      <name val="Arial CE"/>
      <family val="2"/>
      <charset val="238"/>
    </font>
    <font>
      <b/>
      <i/>
      <sz val="12"/>
      <color indexed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Symbol"/>
      <family val="1"/>
      <charset val="2"/>
    </font>
    <font>
      <sz val="10"/>
      <name val="Arial"/>
      <family val="2"/>
      <charset val="238"/>
    </font>
    <font>
      <b/>
      <sz val="8"/>
      <color indexed="8"/>
      <name val="Arial CE"/>
      <family val="2"/>
      <charset val="238"/>
    </font>
    <font>
      <sz val="10"/>
      <name val="Helv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Symbol"/>
      <family val="1"/>
      <charset val="2"/>
    </font>
    <font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vertAlign val="superscript"/>
      <sz val="10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Calibri"/>
      <family val="2"/>
      <charset val="238"/>
    </font>
    <font>
      <i/>
      <vertAlign val="superscript"/>
      <sz val="10"/>
      <name val="Arial CE"/>
      <family val="2"/>
      <charset val="238"/>
    </font>
    <font>
      <i/>
      <sz val="10"/>
      <color indexed="8"/>
      <name val="Arial CE"/>
      <family val="2"/>
      <charset val="238"/>
    </font>
    <font>
      <i/>
      <sz val="10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6" fillId="3" borderId="0" applyNumberFormat="0" applyBorder="0" applyAlignment="0" applyProtection="0"/>
    <xf numFmtId="0" fontId="30" fillId="0" borderId="0" applyNumberFormat="0" applyFill="0" applyBorder="0" applyAlignment="0"/>
    <xf numFmtId="0" fontId="27" fillId="20" borderId="1" applyNumberFormat="0" applyAlignment="0" applyProtection="0"/>
    <xf numFmtId="0" fontId="29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7" fillId="21" borderId="5" applyNumberFormat="0" applyAlignment="0" applyProtection="0"/>
    <xf numFmtId="0" fontId="26" fillId="7" borderId="1" applyNumberFormat="0" applyAlignment="0" applyProtection="0"/>
    <xf numFmtId="0" fontId="23" fillId="0" borderId="6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2" fillId="0" borderId="0"/>
    <xf numFmtId="0" fontId="1" fillId="23" borderId="7" applyNumberFormat="0" applyFont="0" applyAlignment="0" applyProtection="0"/>
    <xf numFmtId="0" fontId="28" fillId="20" borderId="8" applyNumberFormat="0" applyAlignment="0" applyProtection="0"/>
    <xf numFmtId="0" fontId="11" fillId="0" borderId="9">
      <alignment horizontal="justify" vertical="center" wrapText="1"/>
      <protection locked="0"/>
    </xf>
    <xf numFmtId="0" fontId="21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25" fillId="0" borderId="0" applyNumberFormat="0" applyFill="0" applyBorder="0" applyAlignment="0" applyProtection="0"/>
  </cellStyleXfs>
  <cellXfs count="239">
    <xf numFmtId="0" fontId="0" fillId="0" borderId="0" xfId="0"/>
    <xf numFmtId="0" fontId="1" fillId="0" borderId="0" xfId="39" applyFont="1"/>
    <xf numFmtId="0" fontId="6" fillId="0" borderId="0" xfId="39" applyFont="1" applyBorder="1"/>
    <xf numFmtId="0" fontId="1" fillId="0" borderId="0" xfId="0" applyFont="1"/>
    <xf numFmtId="0" fontId="0" fillId="0" borderId="14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1" fontId="41" fillId="0" borderId="0" xfId="0" applyNumberFormat="1" applyFont="1" applyAlignment="1">
      <alignment horizontal="left"/>
    </xf>
    <xf numFmtId="0" fontId="43" fillId="0" borderId="0" xfId="0" applyFont="1" applyBorder="1"/>
    <xf numFmtId="0" fontId="7" fillId="0" borderId="0" xfId="0" applyFont="1"/>
    <xf numFmtId="0" fontId="6" fillId="0" borderId="0" xfId="39" applyFont="1" applyBorder="1" applyAlignment="1">
      <alignment horizontal="center" vertical="center"/>
    </xf>
    <xf numFmtId="0" fontId="6" fillId="0" borderId="0" xfId="39" applyFont="1" applyBorder="1" applyAlignment="1">
      <alignment vertical="center"/>
    </xf>
    <xf numFmtId="0" fontId="1" fillId="0" borderId="0" xfId="39" applyFont="1" applyAlignment="1">
      <alignment vertical="center"/>
    </xf>
    <xf numFmtId="165" fontId="1" fillId="0" borderId="0" xfId="39" applyNumberFormat="1" applyFont="1" applyFill="1" applyBorder="1" applyAlignment="1">
      <alignment vertical="center"/>
    </xf>
    <xf numFmtId="0" fontId="1" fillId="0" borderId="0" xfId="39" applyFont="1" applyFill="1" applyAlignment="1">
      <alignment vertical="center"/>
    </xf>
    <xf numFmtId="0" fontId="6" fillId="0" borderId="0" xfId="0" applyFont="1" applyBorder="1" applyAlignment="1">
      <alignment vertical="center"/>
    </xf>
    <xf numFmtId="1" fontId="41" fillId="0" borderId="0" xfId="0" applyNumberFormat="1" applyFont="1" applyAlignment="1">
      <alignment horizontal="left" vertical="center"/>
    </xf>
    <xf numFmtId="0" fontId="7" fillId="0" borderId="13" xfId="39" applyFont="1" applyBorder="1" applyAlignment="1">
      <alignment horizontal="center" vertical="center" wrapText="1"/>
    </xf>
    <xf numFmtId="0" fontId="7" fillId="0" borderId="22" xfId="39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1" fillId="0" borderId="28" xfId="38" applyFont="1" applyBorder="1" applyAlignment="1">
      <alignment vertical="center" wrapText="1"/>
    </xf>
    <xf numFmtId="0" fontId="31" fillId="26" borderId="25" xfId="39" applyFont="1" applyFill="1" applyBorder="1" applyAlignment="1">
      <alignment vertical="center" wrapText="1"/>
    </xf>
    <xf numFmtId="0" fontId="1" fillId="0" borderId="12" xfId="39" applyFont="1" applyBorder="1" applyAlignment="1">
      <alignment vertical="center"/>
    </xf>
    <xf numFmtId="0" fontId="31" fillId="0" borderId="16" xfId="39" applyFont="1" applyBorder="1" applyAlignment="1">
      <alignment vertical="center" wrapText="1"/>
    </xf>
    <xf numFmtId="165" fontId="1" fillId="0" borderId="0" xfId="39" applyNumberFormat="1" applyFont="1" applyFill="1" applyAlignment="1">
      <alignment vertical="center"/>
    </xf>
    <xf numFmtId="0" fontId="4" fillId="24" borderId="25" xfId="39" applyFont="1" applyFill="1" applyBorder="1" applyAlignment="1">
      <alignment vertical="center"/>
    </xf>
    <xf numFmtId="0" fontId="1" fillId="24" borderId="15" xfId="39" applyFont="1" applyFill="1" applyBorder="1" applyAlignment="1">
      <alignment vertical="center"/>
    </xf>
    <xf numFmtId="0" fontId="42" fillId="0" borderId="0" xfId="39" applyFont="1" applyFill="1" applyBorder="1" applyAlignment="1">
      <alignment vertical="center"/>
    </xf>
    <xf numFmtId="0" fontId="1" fillId="0" borderId="0" xfId="39" applyFont="1" applyFill="1" applyBorder="1" applyAlignment="1">
      <alignment vertical="center"/>
    </xf>
    <xf numFmtId="0" fontId="44" fillId="0" borderId="31" xfId="0" applyFont="1" applyBorder="1" applyAlignment="1">
      <alignment horizontal="left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37" fillId="0" borderId="0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9" fillId="0" borderId="11" xfId="0" applyNumberFormat="1" applyFon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38" fillId="0" borderId="20" xfId="0" applyNumberFormat="1" applyFont="1" applyBorder="1" applyAlignment="1">
      <alignment vertical="center" wrapText="1"/>
    </xf>
    <xf numFmtId="0" fontId="0" fillId="0" borderId="14" xfId="0" applyFill="1" applyBorder="1" applyAlignment="1">
      <alignment horizontal="center" vertical="center"/>
    </xf>
    <xf numFmtId="164" fontId="0" fillId="0" borderId="20" xfId="0" applyNumberFormat="1" applyFill="1" applyBorder="1" applyAlignment="1">
      <alignment vertical="center"/>
    </xf>
    <xf numFmtId="165" fontId="0" fillId="0" borderId="20" xfId="0" applyNumberFormat="1" applyFill="1" applyBorder="1" applyAlignment="1">
      <alignment vertical="center"/>
    </xf>
    <xf numFmtId="49" fontId="7" fillId="0" borderId="22" xfId="0" applyNumberFormat="1" applyFont="1" applyBorder="1" applyAlignment="1">
      <alignment vertical="center"/>
    </xf>
    <xf numFmtId="49" fontId="0" fillId="0" borderId="34" xfId="0" applyNumberFormat="1" applyBorder="1" applyAlignment="1">
      <alignment horizontal="center" vertical="center"/>
    </xf>
    <xf numFmtId="49" fontId="38" fillId="0" borderId="19" xfId="0" applyNumberFormat="1" applyFont="1" applyBorder="1" applyAlignment="1">
      <alignment vertical="center" wrapText="1"/>
    </xf>
    <xf numFmtId="49" fontId="1" fillId="0" borderId="19" xfId="0" applyNumberFormat="1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49" fontId="38" fillId="0" borderId="22" xfId="0" applyNumberFormat="1" applyFont="1" applyBorder="1" applyAlignment="1">
      <alignment vertical="center"/>
    </xf>
    <xf numFmtId="164" fontId="0" fillId="0" borderId="20" xfId="0" applyNumberFormat="1" applyBorder="1" applyAlignment="1">
      <alignment horizontal="center" vertical="center"/>
    </xf>
    <xf numFmtId="49" fontId="7" fillId="0" borderId="20" xfId="0" applyNumberFormat="1" applyFont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36" fillId="0" borderId="19" xfId="0" applyNumberFormat="1" applyFont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/>
    </xf>
    <xf numFmtId="0" fontId="32" fillId="0" borderId="20" xfId="0" applyFont="1" applyBorder="1" applyAlignment="1">
      <alignment vertical="center" wrapText="1"/>
    </xf>
    <xf numFmtId="165" fontId="0" fillId="0" borderId="20" xfId="0" applyNumberFormat="1" applyFill="1" applyBorder="1" applyAlignment="1">
      <alignment horizontal="right" vertical="center"/>
    </xf>
    <xf numFmtId="0" fontId="33" fillId="0" borderId="19" xfId="0" applyFont="1" applyBorder="1" applyAlignment="1">
      <alignment vertical="center" wrapText="1"/>
    </xf>
    <xf numFmtId="0" fontId="33" fillId="0" borderId="42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/>
    </xf>
    <xf numFmtId="165" fontId="0" fillId="0" borderId="14" xfId="0" applyNumberFormat="1" applyFill="1" applyBorder="1" applyAlignment="1">
      <alignment horizontal="right" vertical="center"/>
    </xf>
    <xf numFmtId="0" fontId="35" fillId="0" borderId="20" xfId="0" applyFont="1" applyBorder="1" applyAlignment="1">
      <alignment vertical="center" wrapText="1"/>
    </xf>
    <xf numFmtId="42" fontId="0" fillId="0" borderId="23" xfId="0" applyNumberForma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165" fontId="0" fillId="0" borderId="45" xfId="0" applyNumberFormat="1" applyFill="1" applyBorder="1" applyAlignment="1">
      <alignment horizontal="right" vertical="center"/>
    </xf>
    <xf numFmtId="165" fontId="0" fillId="0" borderId="49" xfId="0" applyNumberFormat="1" applyFill="1" applyBorder="1" applyAlignment="1">
      <alignment vertical="center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right" vertical="center"/>
    </xf>
    <xf numFmtId="165" fontId="10" fillId="0" borderId="20" xfId="0" applyNumberFormat="1" applyFont="1" applyFill="1" applyBorder="1" applyAlignment="1">
      <alignment horizontal="right" vertical="center"/>
    </xf>
    <xf numFmtId="0" fontId="10" fillId="0" borderId="20" xfId="0" applyFont="1" applyBorder="1" applyAlignment="1">
      <alignment vertical="center" wrapText="1"/>
    </xf>
    <xf numFmtId="165" fontId="0" fillId="0" borderId="14" xfId="0" applyNumberFormat="1" applyFill="1" applyBorder="1" applyAlignment="1">
      <alignment vertical="center"/>
    </xf>
    <xf numFmtId="0" fontId="7" fillId="27" borderId="44" xfId="0" applyFont="1" applyFill="1" applyBorder="1" applyAlignment="1">
      <alignment vertical="center" wrapText="1"/>
    </xf>
    <xf numFmtId="0" fontId="0" fillId="27" borderId="15" xfId="0" applyFill="1" applyBorder="1" applyAlignment="1">
      <alignment horizontal="center" vertical="center"/>
    </xf>
    <xf numFmtId="165" fontId="0" fillId="27" borderId="15" xfId="0" applyNumberFormat="1" applyFill="1" applyBorder="1" applyAlignment="1">
      <alignment vertical="center"/>
    </xf>
    <xf numFmtId="49" fontId="38" fillId="0" borderId="36" xfId="0" applyNumberFormat="1" applyFont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2" fontId="0" fillId="0" borderId="47" xfId="0" applyNumberFormat="1" applyBorder="1" applyAlignment="1">
      <alignment vertical="center"/>
    </xf>
    <xf numFmtId="164" fontId="10" fillId="0" borderId="20" xfId="0" applyNumberFormat="1" applyFont="1" applyBorder="1" applyAlignment="1">
      <alignment vertical="center"/>
    </xf>
    <xf numFmtId="0" fontId="10" fillId="0" borderId="19" xfId="0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vertical="center"/>
    </xf>
    <xf numFmtId="49" fontId="38" fillId="0" borderId="11" xfId="0" applyNumberFormat="1" applyFont="1" applyBorder="1" applyAlignment="1">
      <alignment vertical="center"/>
    </xf>
    <xf numFmtId="49" fontId="0" fillId="0" borderId="35" xfId="0" applyNumberFormat="1" applyBorder="1" applyAlignment="1">
      <alignment horizontal="center" vertical="center"/>
    </xf>
    <xf numFmtId="49" fontId="38" fillId="0" borderId="0" xfId="0" applyNumberFormat="1" applyFont="1" applyBorder="1" applyAlignment="1">
      <alignment vertical="center"/>
    </xf>
    <xf numFmtId="49" fontId="38" fillId="0" borderId="0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49" fontId="1" fillId="0" borderId="34" xfId="0" applyNumberFormat="1" applyFont="1" applyBorder="1" applyAlignment="1">
      <alignment horizontal="center" vertical="center"/>
    </xf>
    <xf numFmtId="49" fontId="45" fillId="0" borderId="19" xfId="0" applyNumberFormat="1" applyFont="1" applyBorder="1" applyAlignment="1">
      <alignment vertical="center" wrapText="1"/>
    </xf>
    <xf numFmtId="0" fontId="35" fillId="0" borderId="40" xfId="0" applyFont="1" applyBorder="1" applyAlignment="1">
      <alignment vertical="center" wrapText="1"/>
    </xf>
    <xf numFmtId="0" fontId="45" fillId="0" borderId="14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42" xfId="0" applyFont="1" applyBorder="1" applyAlignment="1">
      <alignment vertical="center" wrapText="1"/>
    </xf>
    <xf numFmtId="0" fontId="45" fillId="0" borderId="14" xfId="0" applyFont="1" applyBorder="1" applyAlignment="1">
      <alignment horizontal="center"/>
    </xf>
    <xf numFmtId="0" fontId="45" fillId="0" borderId="40" xfId="0" applyFont="1" applyBorder="1"/>
    <xf numFmtId="49" fontId="1" fillId="0" borderId="40" xfId="0" applyNumberFormat="1" applyFont="1" applyBorder="1" applyAlignment="1">
      <alignment vertical="center" wrapText="1"/>
    </xf>
    <xf numFmtId="0" fontId="0" fillId="0" borderId="14" xfId="0" applyBorder="1"/>
    <xf numFmtId="0" fontId="48" fillId="0" borderId="41" xfId="0" applyFont="1" applyBorder="1" applyAlignment="1">
      <alignment vertical="center" wrapText="1"/>
    </xf>
    <xf numFmtId="0" fontId="48" fillId="0" borderId="19" xfId="0" applyFont="1" applyBorder="1" applyAlignment="1">
      <alignment vertical="center" wrapText="1"/>
    </xf>
    <xf numFmtId="49" fontId="1" fillId="0" borderId="3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49" fontId="1" fillId="0" borderId="20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49" fontId="2" fillId="0" borderId="0" xfId="0" applyNumberFormat="1" applyFont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0" fillId="0" borderId="13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11" xfId="0" applyNumberFormat="1" applyFon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10" fillId="0" borderId="50" xfId="0" applyFont="1" applyBorder="1" applyAlignment="1">
      <alignment vertical="center"/>
    </xf>
    <xf numFmtId="0" fontId="32" fillId="27" borderId="37" xfId="0" applyFont="1" applyFill="1" applyBorder="1" applyAlignment="1">
      <alignment vertical="center" wrapText="1"/>
    </xf>
    <xf numFmtId="164" fontId="1" fillId="27" borderId="15" xfId="0" applyNumberFormat="1" applyFont="1" applyFill="1" applyBorder="1" applyAlignment="1">
      <alignment horizontal="center" vertical="center"/>
    </xf>
    <xf numFmtId="1" fontId="0" fillId="27" borderId="15" xfId="0" applyNumberForma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65" fontId="0" fillId="0" borderId="32" xfId="0" applyNumberFormat="1" applyBorder="1" applyAlignment="1">
      <alignment vertical="center"/>
    </xf>
    <xf numFmtId="1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wrapText="1"/>
    </xf>
    <xf numFmtId="164" fontId="7" fillId="27" borderId="15" xfId="0" applyNumberFormat="1" applyFont="1" applyFill="1" applyBorder="1" applyAlignment="1">
      <alignment vertical="center"/>
    </xf>
    <xf numFmtId="0" fontId="7" fillId="0" borderId="41" xfId="0" applyNumberFormat="1" applyFont="1" applyBorder="1" applyAlignment="1">
      <alignment vertical="center" wrapText="1"/>
    </xf>
    <xf numFmtId="0" fontId="7" fillId="0" borderId="30" xfId="0" applyNumberFormat="1" applyFont="1" applyBorder="1" applyAlignment="1">
      <alignment vertical="center" wrapText="1"/>
    </xf>
    <xf numFmtId="49" fontId="4" fillId="24" borderId="25" xfId="0" applyNumberFormat="1" applyFont="1" applyFill="1" applyBorder="1" applyAlignment="1">
      <alignment vertical="center"/>
    </xf>
    <xf numFmtId="49" fontId="4" fillId="24" borderId="15" xfId="0" applyNumberFormat="1" applyFont="1" applyFill="1" applyBorder="1" applyAlignment="1">
      <alignment vertical="center"/>
    </xf>
    <xf numFmtId="0" fontId="1" fillId="24" borderId="15" xfId="0" applyFont="1" applyFill="1" applyBorder="1" applyAlignment="1">
      <alignment vertical="center"/>
    </xf>
    <xf numFmtId="0" fontId="12" fillId="24" borderId="15" xfId="0" applyFont="1" applyFill="1" applyBorder="1" applyAlignment="1">
      <alignment vertical="center"/>
    </xf>
    <xf numFmtId="165" fontId="12" fillId="24" borderId="15" xfId="0" applyNumberFormat="1" applyFont="1" applyFill="1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7" fillId="0" borderId="53" xfId="0" applyFont="1" applyBorder="1" applyAlignment="1">
      <alignment vertical="center" wrapText="1"/>
    </xf>
    <xf numFmtId="0" fontId="10" fillId="24" borderId="15" xfId="0" applyFont="1" applyFill="1" applyBorder="1" applyAlignment="1">
      <alignment vertical="center"/>
    </xf>
    <xf numFmtId="0" fontId="12" fillId="24" borderId="15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2" fillId="0" borderId="5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0" xfId="0" applyFont="1" applyFill="1" applyBorder="1" applyAlignment="1">
      <alignment vertical="center" wrapText="1"/>
    </xf>
    <xf numFmtId="0" fontId="0" fillId="0" borderId="52" xfId="0" applyBorder="1" applyAlignment="1">
      <alignment vertical="center"/>
    </xf>
    <xf numFmtId="165" fontId="5" fillId="24" borderId="0" xfId="0" applyNumberFormat="1" applyFont="1" applyFill="1" applyBorder="1" applyAlignment="1">
      <alignment vertical="center"/>
    </xf>
    <xf numFmtId="0" fontId="1" fillId="0" borderId="55" xfId="0" applyNumberFormat="1" applyFont="1" applyBorder="1" applyAlignment="1">
      <alignment horizontal="center" vertical="center"/>
    </xf>
    <xf numFmtId="165" fontId="3" fillId="0" borderId="56" xfId="0" applyNumberFormat="1" applyFont="1" applyFill="1" applyBorder="1" applyAlignment="1">
      <alignment vertical="center"/>
    </xf>
    <xf numFmtId="165" fontId="3" fillId="0" borderId="34" xfId="0" applyNumberFormat="1" applyFont="1" applyFill="1" applyBorder="1" applyAlignment="1">
      <alignment vertical="center"/>
    </xf>
    <xf numFmtId="165" fontId="0" fillId="0" borderId="34" xfId="0" applyNumberFormat="1" applyBorder="1" applyAlignment="1">
      <alignment vertical="center"/>
    </xf>
    <xf numFmtId="42" fontId="0" fillId="0" borderId="34" xfId="0" applyNumberFormat="1" applyBorder="1" applyAlignment="1">
      <alignment vertical="center"/>
    </xf>
    <xf numFmtId="42" fontId="0" fillId="0" borderId="35" xfId="0" applyNumberFormat="1" applyBorder="1" applyAlignment="1">
      <alignment vertical="center"/>
    </xf>
    <xf numFmtId="165" fontId="3" fillId="27" borderId="55" xfId="0" applyNumberFormat="1" applyFont="1" applyFill="1" applyBorder="1" applyAlignment="1">
      <alignment vertical="center"/>
    </xf>
    <xf numFmtId="42" fontId="0" fillId="0" borderId="56" xfId="0" applyNumberFormat="1" applyBorder="1" applyAlignment="1">
      <alignment vertical="center"/>
    </xf>
    <xf numFmtId="165" fontId="10" fillId="0" borderId="34" xfId="0" applyNumberFormat="1" applyFont="1" applyBorder="1" applyAlignment="1">
      <alignment vertical="center"/>
    </xf>
    <xf numFmtId="165" fontId="36" fillId="0" borderId="34" xfId="0" applyNumberFormat="1" applyFont="1" applyBorder="1" applyAlignment="1">
      <alignment vertical="center"/>
    </xf>
    <xf numFmtId="165" fontId="1" fillId="0" borderId="34" xfId="0" applyNumberFormat="1" applyFont="1" applyBorder="1" applyAlignment="1">
      <alignment vertical="center"/>
    </xf>
    <xf numFmtId="42" fontId="1" fillId="0" borderId="0" xfId="39" applyNumberFormat="1" applyFont="1" applyFill="1" applyAlignment="1">
      <alignment vertical="center"/>
    </xf>
    <xf numFmtId="42" fontId="0" fillId="0" borderId="0" xfId="0" applyNumberFormat="1" applyAlignment="1">
      <alignment vertical="center"/>
    </xf>
    <xf numFmtId="42" fontId="0" fillId="0" borderId="13" xfId="0" applyNumberFormat="1" applyBorder="1" applyAlignment="1">
      <alignment horizontal="center" vertical="center"/>
    </xf>
    <xf numFmtId="42" fontId="0" fillId="0" borderId="11" xfId="0" applyNumberFormat="1" applyBorder="1" applyAlignment="1">
      <alignment horizontal="center" vertical="center"/>
    </xf>
    <xf numFmtId="42" fontId="3" fillId="0" borderId="46" xfId="0" applyNumberFormat="1" applyFont="1" applyFill="1" applyBorder="1" applyAlignment="1">
      <alignment vertical="center"/>
    </xf>
    <xf numFmtId="42" fontId="0" fillId="0" borderId="46" xfId="0" applyNumberFormat="1" applyBorder="1" applyAlignment="1">
      <alignment vertical="center"/>
    </xf>
    <xf numFmtId="42" fontId="3" fillId="27" borderId="26" xfId="0" applyNumberFormat="1" applyFont="1" applyFill="1" applyBorder="1" applyAlignment="1">
      <alignment vertical="center"/>
    </xf>
    <xf numFmtId="42" fontId="10" fillId="0" borderId="47" xfId="0" applyNumberFormat="1" applyFont="1" applyBorder="1" applyAlignment="1">
      <alignment vertical="center"/>
    </xf>
    <xf numFmtId="42" fontId="36" fillId="0" borderId="23" xfId="0" applyNumberFormat="1" applyFont="1" applyBorder="1" applyAlignment="1">
      <alignment vertical="center"/>
    </xf>
    <xf numFmtId="42" fontId="10" fillId="0" borderId="48" xfId="0" applyNumberFormat="1" applyFont="1" applyBorder="1" applyAlignment="1">
      <alignment vertical="center"/>
    </xf>
    <xf numFmtId="42" fontId="12" fillId="0" borderId="0" xfId="0" applyNumberFormat="1" applyFont="1" applyBorder="1" applyAlignment="1">
      <alignment vertical="center"/>
    </xf>
    <xf numFmtId="42" fontId="5" fillId="24" borderId="26" xfId="0" applyNumberFormat="1" applyFont="1" applyFill="1" applyBorder="1" applyAlignment="1">
      <alignment vertical="center"/>
    </xf>
    <xf numFmtId="42" fontId="1" fillId="0" borderId="0" xfId="39" applyNumberFormat="1" applyFont="1" applyAlignment="1">
      <alignment vertical="center"/>
    </xf>
    <xf numFmtId="42" fontId="7" fillId="0" borderId="13" xfId="39" applyNumberFormat="1" applyFont="1" applyBorder="1" applyAlignment="1">
      <alignment horizontal="center" vertical="center"/>
    </xf>
    <xf numFmtId="42" fontId="7" fillId="0" borderId="22" xfId="39" applyNumberFormat="1" applyFont="1" applyBorder="1" applyAlignment="1">
      <alignment horizontal="center" vertical="center"/>
    </xf>
    <xf numFmtId="42" fontId="1" fillId="0" borderId="33" xfId="39" applyNumberFormat="1" applyFont="1" applyBorder="1" applyAlignment="1">
      <alignment vertical="center"/>
    </xf>
    <xf numFmtId="42" fontId="1" fillId="0" borderId="27" xfId="39" applyNumberFormat="1" applyFont="1" applyBorder="1" applyAlignment="1">
      <alignment vertical="center"/>
    </xf>
    <xf numFmtId="42" fontId="1" fillId="0" borderId="52" xfId="39" applyNumberFormat="1" applyFont="1" applyBorder="1" applyAlignment="1">
      <alignment vertical="center"/>
    </xf>
    <xf numFmtId="42" fontId="3" fillId="26" borderId="26" xfId="39" applyNumberFormat="1" applyFont="1" applyFill="1" applyBorder="1" applyAlignment="1">
      <alignment vertical="center"/>
    </xf>
    <xf numFmtId="42" fontId="1" fillId="0" borderId="24" xfId="39" applyNumberFormat="1" applyFont="1" applyBorder="1" applyAlignment="1">
      <alignment vertical="center"/>
    </xf>
    <xf numFmtId="42" fontId="3" fillId="0" borderId="18" xfId="39" applyNumberFormat="1" applyFont="1" applyBorder="1" applyAlignment="1">
      <alignment vertical="center"/>
    </xf>
    <xf numFmtId="42" fontId="5" fillId="24" borderId="26" xfId="39" applyNumberFormat="1" applyFont="1" applyFill="1" applyBorder="1" applyAlignment="1">
      <alignment vertical="center"/>
    </xf>
    <xf numFmtId="42" fontId="5" fillId="0" borderId="0" xfId="39" applyNumberFormat="1" applyFont="1" applyFill="1" applyBorder="1" applyAlignment="1">
      <alignment vertical="center"/>
    </xf>
    <xf numFmtId="42" fontId="1" fillId="0" borderId="0" xfId="39" applyNumberFormat="1" applyFont="1" applyFill="1" applyAlignment="1">
      <alignment horizontal="center" vertical="center"/>
    </xf>
    <xf numFmtId="42" fontId="0" fillId="0" borderId="26" xfId="0" applyNumberFormat="1" applyFont="1" applyBorder="1" applyAlignment="1">
      <alignment vertical="center"/>
    </xf>
    <xf numFmtId="42" fontId="0" fillId="0" borderId="51" xfId="0" applyNumberFormat="1" applyBorder="1" applyAlignment="1">
      <alignment vertical="center"/>
    </xf>
    <xf numFmtId="42" fontId="0" fillId="0" borderId="47" xfId="0" applyNumberFormat="1" applyFont="1" applyBorder="1" applyAlignment="1">
      <alignment vertical="center"/>
    </xf>
    <xf numFmtId="42" fontId="0" fillId="0" borderId="21" xfId="0" applyNumberFormat="1" applyBorder="1" applyAlignment="1">
      <alignment vertical="center"/>
    </xf>
    <xf numFmtId="49" fontId="0" fillId="0" borderId="34" xfId="0" applyNumberFormat="1" applyFont="1" applyBorder="1" applyAlignment="1">
      <alignment horizontal="center" vertical="center"/>
    </xf>
    <xf numFmtId="49" fontId="0" fillId="0" borderId="19" xfId="0" applyNumberFormat="1" applyFont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/>
    </xf>
    <xf numFmtId="165" fontId="0" fillId="0" borderId="34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9" fontId="0" fillId="0" borderId="0" xfId="0" applyNumberFormat="1" applyFont="1" applyAlignment="1">
      <alignment vertical="center"/>
    </xf>
    <xf numFmtId="42" fontId="0" fillId="0" borderId="23" xfId="0" applyNumberFormat="1" applyFont="1" applyBorder="1" applyAlignment="1">
      <alignment vertical="center"/>
    </xf>
    <xf numFmtId="165" fontId="0" fillId="25" borderId="39" xfId="0" applyNumberFormat="1" applyFill="1" applyBorder="1" applyAlignment="1" applyProtection="1">
      <alignment vertical="center"/>
      <protection locked="0"/>
    </xf>
    <xf numFmtId="165" fontId="0" fillId="25" borderId="14" xfId="0" applyNumberFormat="1" applyFill="1" applyBorder="1" applyAlignment="1" applyProtection="1">
      <alignment vertical="center"/>
      <protection locked="0"/>
    </xf>
    <xf numFmtId="165" fontId="0" fillId="25" borderId="20" xfId="0" applyNumberFormat="1" applyFill="1" applyBorder="1" applyAlignment="1" applyProtection="1">
      <alignment vertical="center"/>
      <protection locked="0"/>
    </xf>
    <xf numFmtId="165" fontId="0" fillId="25" borderId="20" xfId="0" applyNumberFormat="1" applyFont="1" applyFill="1" applyBorder="1" applyAlignment="1" applyProtection="1">
      <alignment vertical="center"/>
      <protection locked="0"/>
    </xf>
    <xf numFmtId="165" fontId="0" fillId="25" borderId="14" xfId="0" applyNumberFormat="1" applyFill="1" applyBorder="1" applyAlignment="1" applyProtection="1">
      <alignment horizontal="right" vertical="center"/>
      <protection locked="0"/>
    </xf>
    <xf numFmtId="165" fontId="0" fillId="25" borderId="38" xfId="0" applyNumberFormat="1" applyFill="1" applyBorder="1" applyAlignment="1" applyProtection="1">
      <alignment horizontal="right" vertical="center"/>
      <protection locked="0"/>
    </xf>
    <xf numFmtId="165" fontId="10" fillId="25" borderId="14" xfId="0" applyNumberFormat="1" applyFont="1" applyFill="1" applyBorder="1" applyAlignment="1" applyProtection="1">
      <alignment horizontal="right" vertical="center"/>
      <protection locked="0"/>
    </xf>
    <xf numFmtId="165" fontId="0" fillId="25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25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4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blokcen" xfId="26"/>
    <cellStyle name="Celkem" xfId="44" builtinId="25" customBuiltin="1"/>
    <cellStyle name="Kontrolní buňka" xfId="34" builtinId="23" customBuiltin="1"/>
    <cellStyle name="Nadpis 1" xfId="30" builtinId="16" customBuiltin="1"/>
    <cellStyle name="Nadpis 2" xfId="31" builtinId="17" customBuiltin="1"/>
    <cellStyle name="Nadpis 3" xfId="32" builtinId="18" customBuiltin="1"/>
    <cellStyle name="Nadpis 4" xfId="33" builtinId="19" customBuiltin="1"/>
    <cellStyle name="Název" xfId="43" builtinId="15" customBuiltin="1"/>
    <cellStyle name="Neutrální" xfId="37" builtinId="28" customBuiltin="1"/>
    <cellStyle name="Normální" xfId="0" builtinId="0"/>
    <cellStyle name="normální_VD Vranov DSP - rozpočet" xfId="38"/>
    <cellStyle name="normální_VDDB_jez_18.10.2007 - rozpočet" xfId="39"/>
    <cellStyle name="popis polozky" xfId="42"/>
    <cellStyle name="Poznámka" xfId="40" builtinId="10" customBuiltin="1"/>
    <cellStyle name="Propojená buňka" xfId="36" builtinId="24" customBuiltin="1"/>
    <cellStyle name="Správně" xfId="29" builtinId="26" customBuiltin="1"/>
    <cellStyle name="Špatně" xfId="25" builtinId="27" customBuiltin="1"/>
    <cellStyle name="Text upozornění" xfId="45" builtinId="11" customBuiltin="1"/>
    <cellStyle name="Vstup" xfId="35" builtinId="20" customBuiltin="1"/>
    <cellStyle name="Výpočet" xfId="27" builtinId="22" customBuiltin="1"/>
    <cellStyle name="Výstup" xfId="41" builtinId="21" customBuiltin="1"/>
    <cellStyle name="Vysvětlující text" xfId="28" builtinId="53" customBuiltin="1"/>
    <cellStyle name="Zvýraznění 1" xfId="19" builtinId="29" customBuiltin="1"/>
    <cellStyle name="Zvýraznění 2" xfId="20" builtinId="33" customBuiltin="1"/>
    <cellStyle name="Zvýraznění 3" xfId="21" builtinId="37" customBuiltin="1"/>
    <cellStyle name="Zvýraznění 4" xfId="22" builtinId="41" customBuiltin="1"/>
    <cellStyle name="Zvýraznění 5" xfId="23" builtinId="45" customBuiltin="1"/>
    <cellStyle name="Zvýraznění 6" xfId="2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27.42578125" customWidth="1"/>
    <col min="2" max="2" width="85.5703125" customWidth="1"/>
    <col min="3" max="3" width="16.140625" bestFit="1" customWidth="1"/>
  </cols>
  <sheetData>
    <row r="1" spans="1:2" x14ac:dyDescent="0.2">
      <c r="A1" s="1"/>
      <c r="B1" s="1"/>
    </row>
    <row r="2" spans="1:2" ht="18" x14ac:dyDescent="0.25">
      <c r="A2" s="2" t="s">
        <v>50</v>
      </c>
      <c r="B2" s="7" t="s">
        <v>56</v>
      </c>
    </row>
    <row r="3" spans="1:2" ht="15.75" x14ac:dyDescent="0.25">
      <c r="A3" s="2" t="s">
        <v>51</v>
      </c>
      <c r="B3" s="6" t="s">
        <v>55</v>
      </c>
    </row>
    <row r="5" spans="1:2" ht="15.75" x14ac:dyDescent="0.25">
      <c r="B5" s="2" t="s">
        <v>58</v>
      </c>
    </row>
    <row r="6" spans="1:2" ht="15.75" x14ac:dyDescent="0.25">
      <c r="A6" s="2">
        <v>1</v>
      </c>
      <c r="B6" s="2" t="s">
        <v>60</v>
      </c>
    </row>
    <row r="7" spans="1:2" ht="15.75" x14ac:dyDescent="0.25">
      <c r="A7" s="2">
        <v>2</v>
      </c>
      <c r="B7" s="2" t="s">
        <v>61</v>
      </c>
    </row>
    <row r="8" spans="1:2" ht="15.75" x14ac:dyDescent="0.25">
      <c r="A8" s="2">
        <v>3</v>
      </c>
      <c r="B8" s="2" t="s">
        <v>17</v>
      </c>
    </row>
    <row r="11" spans="1:2" x14ac:dyDescent="0.2">
      <c r="A11" s="8" t="s">
        <v>89</v>
      </c>
      <c r="B11" s="3" t="s">
        <v>170</v>
      </c>
    </row>
    <row r="12" spans="1:2" x14ac:dyDescent="0.2">
      <c r="A12" s="8"/>
      <c r="B12" s="3" t="s">
        <v>160</v>
      </c>
    </row>
    <row r="13" spans="1:2" x14ac:dyDescent="0.2">
      <c r="A13" s="8"/>
      <c r="B13" s="3" t="s">
        <v>178</v>
      </c>
    </row>
    <row r="14" spans="1:2" x14ac:dyDescent="0.2">
      <c r="A14" s="8"/>
      <c r="B14" s="3" t="s">
        <v>161</v>
      </c>
    </row>
    <row r="15" spans="1:2" ht="65.25" x14ac:dyDescent="0.2">
      <c r="A15" s="8"/>
      <c r="B15" s="152" t="s">
        <v>179</v>
      </c>
    </row>
    <row r="16" spans="1:2" x14ac:dyDescent="0.2">
      <c r="A16" s="8"/>
      <c r="B16" s="3" t="s">
        <v>182</v>
      </c>
    </row>
    <row r="17" spans="1:2" x14ac:dyDescent="0.2">
      <c r="A17" s="8"/>
      <c r="B17" s="3" t="s">
        <v>162</v>
      </c>
    </row>
    <row r="18" spans="1:2" x14ac:dyDescent="0.2">
      <c r="A18" s="8"/>
      <c r="B18" s="3"/>
    </row>
    <row r="19" spans="1:2" x14ac:dyDescent="0.2">
      <c r="A19" s="8" t="s">
        <v>91</v>
      </c>
      <c r="B19" s="3" t="s">
        <v>183</v>
      </c>
    </row>
    <row r="20" spans="1:2" x14ac:dyDescent="0.2">
      <c r="A20" s="8" t="s">
        <v>175</v>
      </c>
      <c r="B20" s="3" t="s">
        <v>176</v>
      </c>
    </row>
    <row r="21" spans="1:2" x14ac:dyDescent="0.2">
      <c r="A21" s="8"/>
      <c r="B21" s="3" t="s">
        <v>177</v>
      </c>
    </row>
    <row r="22" spans="1:2" x14ac:dyDescent="0.2">
      <c r="A22" s="8"/>
      <c r="B22" s="3" t="s">
        <v>178</v>
      </c>
    </row>
    <row r="23" spans="1:2" x14ac:dyDescent="0.2">
      <c r="A23" s="8"/>
      <c r="B23" s="3" t="s">
        <v>161</v>
      </c>
    </row>
    <row r="24" spans="1:2" ht="51" x14ac:dyDescent="0.2">
      <c r="A24" s="8"/>
      <c r="B24" s="152" t="s">
        <v>180</v>
      </c>
    </row>
    <row r="25" spans="1:2" x14ac:dyDescent="0.2">
      <c r="A25" s="8"/>
      <c r="B25" s="3" t="s">
        <v>181</v>
      </c>
    </row>
    <row r="26" spans="1:2" x14ac:dyDescent="0.2">
      <c r="A26" s="8"/>
      <c r="B26" s="3" t="s">
        <v>162</v>
      </c>
    </row>
    <row r="27" spans="1:2" x14ac:dyDescent="0.2">
      <c r="A27" s="8"/>
    </row>
    <row r="28" spans="1:2" x14ac:dyDescent="0.2">
      <c r="A28" s="8" t="s">
        <v>90</v>
      </c>
      <c r="B28" s="3" t="s">
        <v>170</v>
      </c>
    </row>
    <row r="29" spans="1:2" x14ac:dyDescent="0.2">
      <c r="A29" s="8"/>
      <c r="B29" s="3" t="s">
        <v>160</v>
      </c>
    </row>
    <row r="30" spans="1:2" x14ac:dyDescent="0.2">
      <c r="A30" s="8"/>
      <c r="B30" s="3" t="s">
        <v>173</v>
      </c>
    </row>
    <row r="31" spans="1:2" x14ac:dyDescent="0.2">
      <c r="A31" s="8"/>
      <c r="B31" s="3" t="s">
        <v>161</v>
      </c>
    </row>
    <row r="32" spans="1:2" ht="52.5" x14ac:dyDescent="0.2">
      <c r="A32" s="8"/>
      <c r="B32" s="152" t="s">
        <v>174</v>
      </c>
    </row>
    <row r="33" spans="1:2" x14ac:dyDescent="0.2">
      <c r="A33" s="8"/>
      <c r="B33" s="3" t="s">
        <v>182</v>
      </c>
    </row>
    <row r="34" spans="1:2" x14ac:dyDescent="0.2">
      <c r="A34" s="8"/>
      <c r="B34" s="3" t="s">
        <v>162</v>
      </c>
    </row>
    <row r="35" spans="1:2" x14ac:dyDescent="0.2">
      <c r="A35" s="8"/>
    </row>
    <row r="36" spans="1:2" x14ac:dyDescent="0.2">
      <c r="A36" s="8" t="s">
        <v>92</v>
      </c>
      <c r="B36" s="3" t="s">
        <v>184</v>
      </c>
    </row>
    <row r="37" spans="1:2" x14ac:dyDescent="0.2">
      <c r="A37" s="8" t="s">
        <v>175</v>
      </c>
      <c r="B37" s="3" t="s">
        <v>177</v>
      </c>
    </row>
    <row r="38" spans="1:2" x14ac:dyDescent="0.2">
      <c r="A38" s="8"/>
      <c r="B38" s="3" t="s">
        <v>185</v>
      </c>
    </row>
    <row r="39" spans="1:2" x14ac:dyDescent="0.2">
      <c r="A39" s="8"/>
      <c r="B39" s="3" t="s">
        <v>161</v>
      </c>
    </row>
    <row r="40" spans="1:2" ht="63.75" x14ac:dyDescent="0.2">
      <c r="A40" s="8"/>
      <c r="B40" s="152" t="s">
        <v>186</v>
      </c>
    </row>
    <row r="41" spans="1:2" x14ac:dyDescent="0.2">
      <c r="A41" s="8"/>
      <c r="B41" s="3" t="s">
        <v>187</v>
      </c>
    </row>
    <row r="42" spans="1:2" x14ac:dyDescent="0.2">
      <c r="A42" s="8"/>
    </row>
    <row r="43" spans="1:2" x14ac:dyDescent="0.2">
      <c r="A43" s="8" t="s">
        <v>153</v>
      </c>
      <c r="B43" s="3" t="s">
        <v>163</v>
      </c>
    </row>
    <row r="44" spans="1:2" x14ac:dyDescent="0.2">
      <c r="A44" s="8"/>
      <c r="B44" s="3" t="s">
        <v>164</v>
      </c>
    </row>
    <row r="45" spans="1:2" x14ac:dyDescent="0.2">
      <c r="A45" s="8"/>
      <c r="B45" s="3" t="s">
        <v>165</v>
      </c>
    </row>
    <row r="46" spans="1:2" x14ac:dyDescent="0.2">
      <c r="A46" s="8"/>
      <c r="B46" s="3" t="s">
        <v>166</v>
      </c>
    </row>
    <row r="47" spans="1:2" x14ac:dyDescent="0.2">
      <c r="A47" s="8"/>
      <c r="B47" s="3" t="s">
        <v>167</v>
      </c>
    </row>
    <row r="48" spans="1:2" x14ac:dyDescent="0.2">
      <c r="A48" s="8"/>
      <c r="B48" s="3" t="s">
        <v>168</v>
      </c>
    </row>
    <row r="49" spans="1:2" x14ac:dyDescent="0.2">
      <c r="A49" s="8"/>
      <c r="B49" s="3" t="s">
        <v>171</v>
      </c>
    </row>
    <row r="51" spans="1:2" x14ac:dyDescent="0.2">
      <c r="A51" s="8" t="s">
        <v>152</v>
      </c>
      <c r="B51" s="3" t="s">
        <v>158</v>
      </c>
    </row>
    <row r="52" spans="1:2" ht="25.5" x14ac:dyDescent="0.2">
      <c r="B52" s="152" t="s">
        <v>159</v>
      </c>
    </row>
  </sheetData>
  <sheetProtection algorithmName="SHA-512" hashValue="SvH7gOMTrKjgbjjCRCNJmJkIUfZgHlxGLNQBLyYPYgaglO6c+FFzQaw5URrJCiok9oeTuHBXumRRPu/G74qVHw==" saltValue="LFgAhwuk+wipd6mUv0m46A==" spinCount="100000" sheet="1" objects="1" scenarios="1"/>
  <pageMargins left="0.59055118110236227" right="0.59055118110236227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showZeros="0" tabSelected="1" view="pageBreakPreview" zoomScaleNormal="75" zoomScaleSheetLayoutView="75" workbookViewId="0">
      <selection activeCell="D31" sqref="D31"/>
    </sheetView>
  </sheetViews>
  <sheetFormatPr defaultColWidth="8.85546875" defaultRowHeight="12.75" x14ac:dyDescent="0.2"/>
  <cols>
    <col min="1" max="1" width="19.140625" style="13" customWidth="1"/>
    <col min="2" max="2" width="65.7109375" style="13" customWidth="1"/>
    <col min="3" max="3" width="17.7109375" style="211" customWidth="1"/>
    <col min="4" max="4" width="17.7109375" style="13" customWidth="1"/>
    <col min="5" max="5" width="17.28515625" style="13" customWidth="1"/>
    <col min="6" max="6" width="10.5703125" style="13" bestFit="1" customWidth="1"/>
    <col min="7" max="256" width="8.85546875" style="13"/>
    <col min="257" max="257" width="30.28515625" style="13" customWidth="1"/>
    <col min="258" max="258" width="48.7109375" style="13" customWidth="1"/>
    <col min="259" max="259" width="8.42578125" style="13" customWidth="1"/>
    <col min="260" max="260" width="17.7109375" style="13" customWidth="1"/>
    <col min="261" max="261" width="17.28515625" style="13" customWidth="1"/>
    <col min="262" max="512" width="8.85546875" style="13"/>
    <col min="513" max="513" width="30.28515625" style="13" customWidth="1"/>
    <col min="514" max="514" width="48.7109375" style="13" customWidth="1"/>
    <col min="515" max="515" width="8.42578125" style="13" customWidth="1"/>
    <col min="516" max="516" width="17.7109375" style="13" customWidth="1"/>
    <col min="517" max="517" width="17.28515625" style="13" customWidth="1"/>
    <col min="518" max="768" width="8.85546875" style="13"/>
    <col min="769" max="769" width="30.28515625" style="13" customWidth="1"/>
    <col min="770" max="770" width="48.7109375" style="13" customWidth="1"/>
    <col min="771" max="771" width="8.42578125" style="13" customWidth="1"/>
    <col min="772" max="772" width="17.7109375" style="13" customWidth="1"/>
    <col min="773" max="773" width="17.28515625" style="13" customWidth="1"/>
    <col min="774" max="1024" width="8.85546875" style="13"/>
    <col min="1025" max="1025" width="30.28515625" style="13" customWidth="1"/>
    <col min="1026" max="1026" width="48.7109375" style="13" customWidth="1"/>
    <col min="1027" max="1027" width="8.42578125" style="13" customWidth="1"/>
    <col min="1028" max="1028" width="17.7109375" style="13" customWidth="1"/>
    <col min="1029" max="1029" width="17.28515625" style="13" customWidth="1"/>
    <col min="1030" max="1280" width="8.85546875" style="13"/>
    <col min="1281" max="1281" width="30.28515625" style="13" customWidth="1"/>
    <col min="1282" max="1282" width="48.7109375" style="13" customWidth="1"/>
    <col min="1283" max="1283" width="8.42578125" style="13" customWidth="1"/>
    <col min="1284" max="1284" width="17.7109375" style="13" customWidth="1"/>
    <col min="1285" max="1285" width="17.28515625" style="13" customWidth="1"/>
    <col min="1286" max="1536" width="8.85546875" style="13"/>
    <col min="1537" max="1537" width="30.28515625" style="13" customWidth="1"/>
    <col min="1538" max="1538" width="48.7109375" style="13" customWidth="1"/>
    <col min="1539" max="1539" width="8.42578125" style="13" customWidth="1"/>
    <col min="1540" max="1540" width="17.7109375" style="13" customWidth="1"/>
    <col min="1541" max="1541" width="17.28515625" style="13" customWidth="1"/>
    <col min="1542" max="1792" width="8.85546875" style="13"/>
    <col min="1793" max="1793" width="30.28515625" style="13" customWidth="1"/>
    <col min="1794" max="1794" width="48.7109375" style="13" customWidth="1"/>
    <col min="1795" max="1795" width="8.42578125" style="13" customWidth="1"/>
    <col min="1796" max="1796" width="17.7109375" style="13" customWidth="1"/>
    <col min="1797" max="1797" width="17.28515625" style="13" customWidth="1"/>
    <col min="1798" max="2048" width="8.85546875" style="13"/>
    <col min="2049" max="2049" width="30.28515625" style="13" customWidth="1"/>
    <col min="2050" max="2050" width="48.7109375" style="13" customWidth="1"/>
    <col min="2051" max="2051" width="8.42578125" style="13" customWidth="1"/>
    <col min="2052" max="2052" width="17.7109375" style="13" customWidth="1"/>
    <col min="2053" max="2053" width="17.28515625" style="13" customWidth="1"/>
    <col min="2054" max="2304" width="8.85546875" style="13"/>
    <col min="2305" max="2305" width="30.28515625" style="13" customWidth="1"/>
    <col min="2306" max="2306" width="48.7109375" style="13" customWidth="1"/>
    <col min="2307" max="2307" width="8.42578125" style="13" customWidth="1"/>
    <col min="2308" max="2308" width="17.7109375" style="13" customWidth="1"/>
    <col min="2309" max="2309" width="17.28515625" style="13" customWidth="1"/>
    <col min="2310" max="2560" width="8.85546875" style="13"/>
    <col min="2561" max="2561" width="30.28515625" style="13" customWidth="1"/>
    <col min="2562" max="2562" width="48.7109375" style="13" customWidth="1"/>
    <col min="2563" max="2563" width="8.42578125" style="13" customWidth="1"/>
    <col min="2564" max="2564" width="17.7109375" style="13" customWidth="1"/>
    <col min="2565" max="2565" width="17.28515625" style="13" customWidth="1"/>
    <col min="2566" max="2816" width="8.85546875" style="13"/>
    <col min="2817" max="2817" width="30.28515625" style="13" customWidth="1"/>
    <col min="2818" max="2818" width="48.7109375" style="13" customWidth="1"/>
    <col min="2819" max="2819" width="8.42578125" style="13" customWidth="1"/>
    <col min="2820" max="2820" width="17.7109375" style="13" customWidth="1"/>
    <col min="2821" max="2821" width="17.28515625" style="13" customWidth="1"/>
    <col min="2822" max="3072" width="8.85546875" style="13"/>
    <col min="3073" max="3073" width="30.28515625" style="13" customWidth="1"/>
    <col min="3074" max="3074" width="48.7109375" style="13" customWidth="1"/>
    <col min="3075" max="3075" width="8.42578125" style="13" customWidth="1"/>
    <col min="3076" max="3076" width="17.7109375" style="13" customWidth="1"/>
    <col min="3077" max="3077" width="17.28515625" style="13" customWidth="1"/>
    <col min="3078" max="3328" width="8.85546875" style="13"/>
    <col min="3329" max="3329" width="30.28515625" style="13" customWidth="1"/>
    <col min="3330" max="3330" width="48.7109375" style="13" customWidth="1"/>
    <col min="3331" max="3331" width="8.42578125" style="13" customWidth="1"/>
    <col min="3332" max="3332" width="17.7109375" style="13" customWidth="1"/>
    <col min="3333" max="3333" width="17.28515625" style="13" customWidth="1"/>
    <col min="3334" max="3584" width="8.85546875" style="13"/>
    <col min="3585" max="3585" width="30.28515625" style="13" customWidth="1"/>
    <col min="3586" max="3586" width="48.7109375" style="13" customWidth="1"/>
    <col min="3587" max="3587" width="8.42578125" style="13" customWidth="1"/>
    <col min="3588" max="3588" width="17.7109375" style="13" customWidth="1"/>
    <col min="3589" max="3589" width="17.28515625" style="13" customWidth="1"/>
    <col min="3590" max="3840" width="8.85546875" style="13"/>
    <col min="3841" max="3841" width="30.28515625" style="13" customWidth="1"/>
    <col min="3842" max="3842" width="48.7109375" style="13" customWidth="1"/>
    <col min="3843" max="3843" width="8.42578125" style="13" customWidth="1"/>
    <col min="3844" max="3844" width="17.7109375" style="13" customWidth="1"/>
    <col min="3845" max="3845" width="17.28515625" style="13" customWidth="1"/>
    <col min="3846" max="4096" width="8.85546875" style="13"/>
    <col min="4097" max="4097" width="30.28515625" style="13" customWidth="1"/>
    <col min="4098" max="4098" width="48.7109375" style="13" customWidth="1"/>
    <col min="4099" max="4099" width="8.42578125" style="13" customWidth="1"/>
    <col min="4100" max="4100" width="17.7109375" style="13" customWidth="1"/>
    <col min="4101" max="4101" width="17.28515625" style="13" customWidth="1"/>
    <col min="4102" max="4352" width="8.85546875" style="13"/>
    <col min="4353" max="4353" width="30.28515625" style="13" customWidth="1"/>
    <col min="4354" max="4354" width="48.7109375" style="13" customWidth="1"/>
    <col min="4355" max="4355" width="8.42578125" style="13" customWidth="1"/>
    <col min="4356" max="4356" width="17.7109375" style="13" customWidth="1"/>
    <col min="4357" max="4357" width="17.28515625" style="13" customWidth="1"/>
    <col min="4358" max="4608" width="8.85546875" style="13"/>
    <col min="4609" max="4609" width="30.28515625" style="13" customWidth="1"/>
    <col min="4610" max="4610" width="48.7109375" style="13" customWidth="1"/>
    <col min="4611" max="4611" width="8.42578125" style="13" customWidth="1"/>
    <col min="4612" max="4612" width="17.7109375" style="13" customWidth="1"/>
    <col min="4613" max="4613" width="17.28515625" style="13" customWidth="1"/>
    <col min="4614" max="4864" width="8.85546875" style="13"/>
    <col min="4865" max="4865" width="30.28515625" style="13" customWidth="1"/>
    <col min="4866" max="4866" width="48.7109375" style="13" customWidth="1"/>
    <col min="4867" max="4867" width="8.42578125" style="13" customWidth="1"/>
    <col min="4868" max="4868" width="17.7109375" style="13" customWidth="1"/>
    <col min="4869" max="4869" width="17.28515625" style="13" customWidth="1"/>
    <col min="4870" max="5120" width="8.85546875" style="13"/>
    <col min="5121" max="5121" width="30.28515625" style="13" customWidth="1"/>
    <col min="5122" max="5122" width="48.7109375" style="13" customWidth="1"/>
    <col min="5123" max="5123" width="8.42578125" style="13" customWidth="1"/>
    <col min="5124" max="5124" width="17.7109375" style="13" customWidth="1"/>
    <col min="5125" max="5125" width="17.28515625" style="13" customWidth="1"/>
    <col min="5126" max="5376" width="8.85546875" style="13"/>
    <col min="5377" max="5377" width="30.28515625" style="13" customWidth="1"/>
    <col min="5378" max="5378" width="48.7109375" style="13" customWidth="1"/>
    <col min="5379" max="5379" width="8.42578125" style="13" customWidth="1"/>
    <col min="5380" max="5380" width="17.7109375" style="13" customWidth="1"/>
    <col min="5381" max="5381" width="17.28515625" style="13" customWidth="1"/>
    <col min="5382" max="5632" width="8.85546875" style="13"/>
    <col min="5633" max="5633" width="30.28515625" style="13" customWidth="1"/>
    <col min="5634" max="5634" width="48.7109375" style="13" customWidth="1"/>
    <col min="5635" max="5635" width="8.42578125" style="13" customWidth="1"/>
    <col min="5636" max="5636" width="17.7109375" style="13" customWidth="1"/>
    <col min="5637" max="5637" width="17.28515625" style="13" customWidth="1"/>
    <col min="5638" max="5888" width="8.85546875" style="13"/>
    <col min="5889" max="5889" width="30.28515625" style="13" customWidth="1"/>
    <col min="5890" max="5890" width="48.7109375" style="13" customWidth="1"/>
    <col min="5891" max="5891" width="8.42578125" style="13" customWidth="1"/>
    <col min="5892" max="5892" width="17.7109375" style="13" customWidth="1"/>
    <col min="5893" max="5893" width="17.28515625" style="13" customWidth="1"/>
    <col min="5894" max="6144" width="8.85546875" style="13"/>
    <col min="6145" max="6145" width="30.28515625" style="13" customWidth="1"/>
    <col min="6146" max="6146" width="48.7109375" style="13" customWidth="1"/>
    <col min="6147" max="6147" width="8.42578125" style="13" customWidth="1"/>
    <col min="6148" max="6148" width="17.7109375" style="13" customWidth="1"/>
    <col min="6149" max="6149" width="17.28515625" style="13" customWidth="1"/>
    <col min="6150" max="6400" width="8.85546875" style="13"/>
    <col min="6401" max="6401" width="30.28515625" style="13" customWidth="1"/>
    <col min="6402" max="6402" width="48.7109375" style="13" customWidth="1"/>
    <col min="6403" max="6403" width="8.42578125" style="13" customWidth="1"/>
    <col min="6404" max="6404" width="17.7109375" style="13" customWidth="1"/>
    <col min="6405" max="6405" width="17.28515625" style="13" customWidth="1"/>
    <col min="6406" max="6656" width="8.85546875" style="13"/>
    <col min="6657" max="6657" width="30.28515625" style="13" customWidth="1"/>
    <col min="6658" max="6658" width="48.7109375" style="13" customWidth="1"/>
    <col min="6659" max="6659" width="8.42578125" style="13" customWidth="1"/>
    <col min="6660" max="6660" width="17.7109375" style="13" customWidth="1"/>
    <col min="6661" max="6661" width="17.28515625" style="13" customWidth="1"/>
    <col min="6662" max="6912" width="8.85546875" style="13"/>
    <col min="6913" max="6913" width="30.28515625" style="13" customWidth="1"/>
    <col min="6914" max="6914" width="48.7109375" style="13" customWidth="1"/>
    <col min="6915" max="6915" width="8.42578125" style="13" customWidth="1"/>
    <col min="6916" max="6916" width="17.7109375" style="13" customWidth="1"/>
    <col min="6917" max="6917" width="17.28515625" style="13" customWidth="1"/>
    <col min="6918" max="7168" width="8.85546875" style="13"/>
    <col min="7169" max="7169" width="30.28515625" style="13" customWidth="1"/>
    <col min="7170" max="7170" width="48.7109375" style="13" customWidth="1"/>
    <col min="7171" max="7171" width="8.42578125" style="13" customWidth="1"/>
    <col min="7172" max="7172" width="17.7109375" style="13" customWidth="1"/>
    <col min="7173" max="7173" width="17.28515625" style="13" customWidth="1"/>
    <col min="7174" max="7424" width="8.85546875" style="13"/>
    <col min="7425" max="7425" width="30.28515625" style="13" customWidth="1"/>
    <col min="7426" max="7426" width="48.7109375" style="13" customWidth="1"/>
    <col min="7427" max="7427" width="8.42578125" style="13" customWidth="1"/>
    <col min="7428" max="7428" width="17.7109375" style="13" customWidth="1"/>
    <col min="7429" max="7429" width="17.28515625" style="13" customWidth="1"/>
    <col min="7430" max="7680" width="8.85546875" style="13"/>
    <col min="7681" max="7681" width="30.28515625" style="13" customWidth="1"/>
    <col min="7682" max="7682" width="48.7109375" style="13" customWidth="1"/>
    <col min="7683" max="7683" width="8.42578125" style="13" customWidth="1"/>
    <col min="7684" max="7684" width="17.7109375" style="13" customWidth="1"/>
    <col min="7685" max="7685" width="17.28515625" style="13" customWidth="1"/>
    <col min="7686" max="7936" width="8.85546875" style="13"/>
    <col min="7937" max="7937" width="30.28515625" style="13" customWidth="1"/>
    <col min="7938" max="7938" width="48.7109375" style="13" customWidth="1"/>
    <col min="7939" max="7939" width="8.42578125" style="13" customWidth="1"/>
    <col min="7940" max="7940" width="17.7109375" style="13" customWidth="1"/>
    <col min="7941" max="7941" width="17.28515625" style="13" customWidth="1"/>
    <col min="7942" max="8192" width="8.85546875" style="13"/>
    <col min="8193" max="8193" width="30.28515625" style="13" customWidth="1"/>
    <col min="8194" max="8194" width="48.7109375" style="13" customWidth="1"/>
    <col min="8195" max="8195" width="8.42578125" style="13" customWidth="1"/>
    <col min="8196" max="8196" width="17.7109375" style="13" customWidth="1"/>
    <col min="8197" max="8197" width="17.28515625" style="13" customWidth="1"/>
    <col min="8198" max="8448" width="8.85546875" style="13"/>
    <col min="8449" max="8449" width="30.28515625" style="13" customWidth="1"/>
    <col min="8450" max="8450" width="48.7109375" style="13" customWidth="1"/>
    <col min="8451" max="8451" width="8.42578125" style="13" customWidth="1"/>
    <col min="8452" max="8452" width="17.7109375" style="13" customWidth="1"/>
    <col min="8453" max="8453" width="17.28515625" style="13" customWidth="1"/>
    <col min="8454" max="8704" width="8.85546875" style="13"/>
    <col min="8705" max="8705" width="30.28515625" style="13" customWidth="1"/>
    <col min="8706" max="8706" width="48.7109375" style="13" customWidth="1"/>
    <col min="8707" max="8707" width="8.42578125" style="13" customWidth="1"/>
    <col min="8708" max="8708" width="17.7109375" style="13" customWidth="1"/>
    <col min="8709" max="8709" width="17.28515625" style="13" customWidth="1"/>
    <col min="8710" max="8960" width="8.85546875" style="13"/>
    <col min="8961" max="8961" width="30.28515625" style="13" customWidth="1"/>
    <col min="8962" max="8962" width="48.7109375" style="13" customWidth="1"/>
    <col min="8963" max="8963" width="8.42578125" style="13" customWidth="1"/>
    <col min="8964" max="8964" width="17.7109375" style="13" customWidth="1"/>
    <col min="8965" max="8965" width="17.28515625" style="13" customWidth="1"/>
    <col min="8966" max="9216" width="8.85546875" style="13"/>
    <col min="9217" max="9217" width="30.28515625" style="13" customWidth="1"/>
    <col min="9218" max="9218" width="48.7109375" style="13" customWidth="1"/>
    <col min="9219" max="9219" width="8.42578125" style="13" customWidth="1"/>
    <col min="9220" max="9220" width="17.7109375" style="13" customWidth="1"/>
    <col min="9221" max="9221" width="17.28515625" style="13" customWidth="1"/>
    <col min="9222" max="9472" width="8.85546875" style="13"/>
    <col min="9473" max="9473" width="30.28515625" style="13" customWidth="1"/>
    <col min="9474" max="9474" width="48.7109375" style="13" customWidth="1"/>
    <col min="9475" max="9475" width="8.42578125" style="13" customWidth="1"/>
    <col min="9476" max="9476" width="17.7109375" style="13" customWidth="1"/>
    <col min="9477" max="9477" width="17.28515625" style="13" customWidth="1"/>
    <col min="9478" max="9728" width="8.85546875" style="13"/>
    <col min="9729" max="9729" width="30.28515625" style="13" customWidth="1"/>
    <col min="9730" max="9730" width="48.7109375" style="13" customWidth="1"/>
    <col min="9731" max="9731" width="8.42578125" style="13" customWidth="1"/>
    <col min="9732" max="9732" width="17.7109375" style="13" customWidth="1"/>
    <col min="9733" max="9733" width="17.28515625" style="13" customWidth="1"/>
    <col min="9734" max="9984" width="8.85546875" style="13"/>
    <col min="9985" max="9985" width="30.28515625" style="13" customWidth="1"/>
    <col min="9986" max="9986" width="48.7109375" style="13" customWidth="1"/>
    <col min="9987" max="9987" width="8.42578125" style="13" customWidth="1"/>
    <col min="9988" max="9988" width="17.7109375" style="13" customWidth="1"/>
    <col min="9989" max="9989" width="17.28515625" style="13" customWidth="1"/>
    <col min="9990" max="10240" width="8.85546875" style="13"/>
    <col min="10241" max="10241" width="30.28515625" style="13" customWidth="1"/>
    <col min="10242" max="10242" width="48.7109375" style="13" customWidth="1"/>
    <col min="10243" max="10243" width="8.42578125" style="13" customWidth="1"/>
    <col min="10244" max="10244" width="17.7109375" style="13" customWidth="1"/>
    <col min="10245" max="10245" width="17.28515625" style="13" customWidth="1"/>
    <col min="10246" max="10496" width="8.85546875" style="13"/>
    <col min="10497" max="10497" width="30.28515625" style="13" customWidth="1"/>
    <col min="10498" max="10498" width="48.7109375" style="13" customWidth="1"/>
    <col min="10499" max="10499" width="8.42578125" style="13" customWidth="1"/>
    <col min="10500" max="10500" width="17.7109375" style="13" customWidth="1"/>
    <col min="10501" max="10501" width="17.28515625" style="13" customWidth="1"/>
    <col min="10502" max="10752" width="8.85546875" style="13"/>
    <col min="10753" max="10753" width="30.28515625" style="13" customWidth="1"/>
    <col min="10754" max="10754" width="48.7109375" style="13" customWidth="1"/>
    <col min="10755" max="10755" width="8.42578125" style="13" customWidth="1"/>
    <col min="10756" max="10756" width="17.7109375" style="13" customWidth="1"/>
    <col min="10757" max="10757" width="17.28515625" style="13" customWidth="1"/>
    <col min="10758" max="11008" width="8.85546875" style="13"/>
    <col min="11009" max="11009" width="30.28515625" style="13" customWidth="1"/>
    <col min="11010" max="11010" width="48.7109375" style="13" customWidth="1"/>
    <col min="11011" max="11011" width="8.42578125" style="13" customWidth="1"/>
    <col min="11012" max="11012" width="17.7109375" style="13" customWidth="1"/>
    <col min="11013" max="11013" width="17.28515625" style="13" customWidth="1"/>
    <col min="11014" max="11264" width="8.85546875" style="13"/>
    <col min="11265" max="11265" width="30.28515625" style="13" customWidth="1"/>
    <col min="11266" max="11266" width="48.7109375" style="13" customWidth="1"/>
    <col min="11267" max="11267" width="8.42578125" style="13" customWidth="1"/>
    <col min="11268" max="11268" width="17.7109375" style="13" customWidth="1"/>
    <col min="11269" max="11269" width="17.28515625" style="13" customWidth="1"/>
    <col min="11270" max="11520" width="8.85546875" style="13"/>
    <col min="11521" max="11521" width="30.28515625" style="13" customWidth="1"/>
    <col min="11522" max="11522" width="48.7109375" style="13" customWidth="1"/>
    <col min="11523" max="11523" width="8.42578125" style="13" customWidth="1"/>
    <col min="11524" max="11524" width="17.7109375" style="13" customWidth="1"/>
    <col min="11525" max="11525" width="17.28515625" style="13" customWidth="1"/>
    <col min="11526" max="11776" width="8.85546875" style="13"/>
    <col min="11777" max="11777" width="30.28515625" style="13" customWidth="1"/>
    <col min="11778" max="11778" width="48.7109375" style="13" customWidth="1"/>
    <col min="11779" max="11779" width="8.42578125" style="13" customWidth="1"/>
    <col min="11780" max="11780" width="17.7109375" style="13" customWidth="1"/>
    <col min="11781" max="11781" width="17.28515625" style="13" customWidth="1"/>
    <col min="11782" max="12032" width="8.85546875" style="13"/>
    <col min="12033" max="12033" width="30.28515625" style="13" customWidth="1"/>
    <col min="12034" max="12034" width="48.7109375" style="13" customWidth="1"/>
    <col min="12035" max="12035" width="8.42578125" style="13" customWidth="1"/>
    <col min="12036" max="12036" width="17.7109375" style="13" customWidth="1"/>
    <col min="12037" max="12037" width="17.28515625" style="13" customWidth="1"/>
    <col min="12038" max="12288" width="8.85546875" style="13"/>
    <col min="12289" max="12289" width="30.28515625" style="13" customWidth="1"/>
    <col min="12290" max="12290" width="48.7109375" style="13" customWidth="1"/>
    <col min="12291" max="12291" width="8.42578125" style="13" customWidth="1"/>
    <col min="12292" max="12292" width="17.7109375" style="13" customWidth="1"/>
    <col min="12293" max="12293" width="17.28515625" style="13" customWidth="1"/>
    <col min="12294" max="12544" width="8.85546875" style="13"/>
    <col min="12545" max="12545" width="30.28515625" style="13" customWidth="1"/>
    <col min="12546" max="12546" width="48.7109375" style="13" customWidth="1"/>
    <col min="12547" max="12547" width="8.42578125" style="13" customWidth="1"/>
    <col min="12548" max="12548" width="17.7109375" style="13" customWidth="1"/>
    <col min="12549" max="12549" width="17.28515625" style="13" customWidth="1"/>
    <col min="12550" max="12800" width="8.85546875" style="13"/>
    <col min="12801" max="12801" width="30.28515625" style="13" customWidth="1"/>
    <col min="12802" max="12802" width="48.7109375" style="13" customWidth="1"/>
    <col min="12803" max="12803" width="8.42578125" style="13" customWidth="1"/>
    <col min="12804" max="12804" width="17.7109375" style="13" customWidth="1"/>
    <col min="12805" max="12805" width="17.28515625" style="13" customWidth="1"/>
    <col min="12806" max="13056" width="8.85546875" style="13"/>
    <col min="13057" max="13057" width="30.28515625" style="13" customWidth="1"/>
    <col min="13058" max="13058" width="48.7109375" style="13" customWidth="1"/>
    <col min="13059" max="13059" width="8.42578125" style="13" customWidth="1"/>
    <col min="13060" max="13060" width="17.7109375" style="13" customWidth="1"/>
    <col min="13061" max="13061" width="17.28515625" style="13" customWidth="1"/>
    <col min="13062" max="13312" width="8.85546875" style="13"/>
    <col min="13313" max="13313" width="30.28515625" style="13" customWidth="1"/>
    <col min="13314" max="13314" width="48.7109375" style="13" customWidth="1"/>
    <col min="13315" max="13315" width="8.42578125" style="13" customWidth="1"/>
    <col min="13316" max="13316" width="17.7109375" style="13" customWidth="1"/>
    <col min="13317" max="13317" width="17.28515625" style="13" customWidth="1"/>
    <col min="13318" max="13568" width="8.85546875" style="13"/>
    <col min="13569" max="13569" width="30.28515625" style="13" customWidth="1"/>
    <col min="13570" max="13570" width="48.7109375" style="13" customWidth="1"/>
    <col min="13571" max="13571" width="8.42578125" style="13" customWidth="1"/>
    <col min="13572" max="13572" width="17.7109375" style="13" customWidth="1"/>
    <col min="13573" max="13573" width="17.28515625" style="13" customWidth="1"/>
    <col min="13574" max="13824" width="8.85546875" style="13"/>
    <col min="13825" max="13825" width="30.28515625" style="13" customWidth="1"/>
    <col min="13826" max="13826" width="48.7109375" style="13" customWidth="1"/>
    <col min="13827" max="13827" width="8.42578125" style="13" customWidth="1"/>
    <col min="13828" max="13828" width="17.7109375" style="13" customWidth="1"/>
    <col min="13829" max="13829" width="17.28515625" style="13" customWidth="1"/>
    <col min="13830" max="14080" width="8.85546875" style="13"/>
    <col min="14081" max="14081" width="30.28515625" style="13" customWidth="1"/>
    <col min="14082" max="14082" width="48.7109375" style="13" customWidth="1"/>
    <col min="14083" max="14083" width="8.42578125" style="13" customWidth="1"/>
    <col min="14084" max="14084" width="17.7109375" style="13" customWidth="1"/>
    <col min="14085" max="14085" width="17.28515625" style="13" customWidth="1"/>
    <col min="14086" max="14336" width="8.85546875" style="13"/>
    <col min="14337" max="14337" width="30.28515625" style="13" customWidth="1"/>
    <col min="14338" max="14338" width="48.7109375" style="13" customWidth="1"/>
    <col min="14339" max="14339" width="8.42578125" style="13" customWidth="1"/>
    <col min="14340" max="14340" width="17.7109375" style="13" customWidth="1"/>
    <col min="14341" max="14341" width="17.28515625" style="13" customWidth="1"/>
    <col min="14342" max="14592" width="8.85546875" style="13"/>
    <col min="14593" max="14593" width="30.28515625" style="13" customWidth="1"/>
    <col min="14594" max="14594" width="48.7109375" style="13" customWidth="1"/>
    <col min="14595" max="14595" width="8.42578125" style="13" customWidth="1"/>
    <col min="14596" max="14596" width="17.7109375" style="13" customWidth="1"/>
    <col min="14597" max="14597" width="17.28515625" style="13" customWidth="1"/>
    <col min="14598" max="14848" width="8.85546875" style="13"/>
    <col min="14849" max="14849" width="30.28515625" style="13" customWidth="1"/>
    <col min="14850" max="14850" width="48.7109375" style="13" customWidth="1"/>
    <col min="14851" max="14851" width="8.42578125" style="13" customWidth="1"/>
    <col min="14852" max="14852" width="17.7109375" style="13" customWidth="1"/>
    <col min="14853" max="14853" width="17.28515625" style="13" customWidth="1"/>
    <col min="14854" max="15104" width="8.85546875" style="13"/>
    <col min="15105" max="15105" width="30.28515625" style="13" customWidth="1"/>
    <col min="15106" max="15106" width="48.7109375" style="13" customWidth="1"/>
    <col min="15107" max="15107" width="8.42578125" style="13" customWidth="1"/>
    <col min="15108" max="15108" width="17.7109375" style="13" customWidth="1"/>
    <col min="15109" max="15109" width="17.28515625" style="13" customWidth="1"/>
    <col min="15110" max="15360" width="8.85546875" style="13"/>
    <col min="15361" max="15361" width="30.28515625" style="13" customWidth="1"/>
    <col min="15362" max="15362" width="48.7109375" style="13" customWidth="1"/>
    <col min="15363" max="15363" width="8.42578125" style="13" customWidth="1"/>
    <col min="15364" max="15364" width="17.7109375" style="13" customWidth="1"/>
    <col min="15365" max="15365" width="17.28515625" style="13" customWidth="1"/>
    <col min="15366" max="15616" width="8.85546875" style="13"/>
    <col min="15617" max="15617" width="30.28515625" style="13" customWidth="1"/>
    <col min="15618" max="15618" width="48.7109375" style="13" customWidth="1"/>
    <col min="15619" max="15619" width="8.42578125" style="13" customWidth="1"/>
    <col min="15620" max="15620" width="17.7109375" style="13" customWidth="1"/>
    <col min="15621" max="15621" width="17.28515625" style="13" customWidth="1"/>
    <col min="15622" max="15872" width="8.85546875" style="13"/>
    <col min="15873" max="15873" width="30.28515625" style="13" customWidth="1"/>
    <col min="15874" max="15874" width="48.7109375" style="13" customWidth="1"/>
    <col min="15875" max="15875" width="8.42578125" style="13" customWidth="1"/>
    <col min="15876" max="15876" width="17.7109375" style="13" customWidth="1"/>
    <col min="15877" max="15877" width="17.28515625" style="13" customWidth="1"/>
    <col min="15878" max="16128" width="8.85546875" style="13"/>
    <col min="16129" max="16129" width="30.28515625" style="13" customWidth="1"/>
    <col min="16130" max="16130" width="48.7109375" style="13" customWidth="1"/>
    <col min="16131" max="16131" width="8.42578125" style="13" customWidth="1"/>
    <col min="16132" max="16132" width="17.7109375" style="13" customWidth="1"/>
    <col min="16133" max="16133" width="17.28515625" style="13" customWidth="1"/>
    <col min="16134" max="16384" width="8.85546875" style="13"/>
  </cols>
  <sheetData>
    <row r="1" spans="1:5" ht="15.75" x14ac:dyDescent="0.2">
      <c r="A1" s="9">
        <f>Info!A6</f>
        <v>1</v>
      </c>
      <c r="B1" s="10" t="str">
        <f>Info!B6</f>
        <v>Rekapitulace prací</v>
      </c>
      <c r="C1" s="200"/>
      <c r="D1" s="12"/>
      <c r="E1" s="12"/>
    </row>
    <row r="2" spans="1:5" x14ac:dyDescent="0.2">
      <c r="A2" s="11"/>
      <c r="B2" s="11"/>
      <c r="C2" s="200"/>
      <c r="D2" s="12"/>
      <c r="E2" s="12"/>
    </row>
    <row r="3" spans="1:5" ht="15.75" x14ac:dyDescent="0.2">
      <c r="A3" s="10" t="s">
        <v>50</v>
      </c>
      <c r="B3" s="14" t="str">
        <f>Info!B2</f>
        <v>VD Dolní Beřkovice, oprava těsnění na pravém sektorovém jezu</v>
      </c>
      <c r="C3" s="200"/>
      <c r="D3" s="12"/>
      <c r="E3" s="12"/>
    </row>
    <row r="4" spans="1:5" ht="15.75" x14ac:dyDescent="0.2">
      <c r="A4" s="10" t="s">
        <v>51</v>
      </c>
      <c r="B4" s="15">
        <v>133250028</v>
      </c>
      <c r="C4" s="200"/>
      <c r="D4" s="12"/>
      <c r="E4" s="12"/>
    </row>
    <row r="5" spans="1:5" ht="13.5" thickBot="1" x14ac:dyDescent="0.25">
      <c r="A5" s="11"/>
      <c r="B5" s="11"/>
      <c r="C5" s="200"/>
    </row>
    <row r="6" spans="1:5" x14ac:dyDescent="0.2">
      <c r="A6" s="16" t="s">
        <v>7</v>
      </c>
      <c r="B6" s="16" t="s">
        <v>53</v>
      </c>
      <c r="C6" s="201" t="s">
        <v>45</v>
      </c>
    </row>
    <row r="7" spans="1:5" ht="13.5" thickBot="1" x14ac:dyDescent="0.25">
      <c r="A7" s="17"/>
      <c r="B7" s="17" t="s">
        <v>52</v>
      </c>
      <c r="C7" s="202" t="s">
        <v>10</v>
      </c>
    </row>
    <row r="8" spans="1:5" ht="15" x14ac:dyDescent="0.2">
      <c r="A8" s="18" t="s">
        <v>59</v>
      </c>
      <c r="B8" s="33" t="s">
        <v>62</v>
      </c>
      <c r="C8" s="203" t="s">
        <v>57</v>
      </c>
    </row>
    <row r="9" spans="1:5" x14ac:dyDescent="0.2">
      <c r="A9" s="19"/>
      <c r="B9" s="20" t="s">
        <v>89</v>
      </c>
      <c r="C9" s="204">
        <f>'2.Položkový soupis prací'!G78</f>
        <v>0</v>
      </c>
    </row>
    <row r="10" spans="1:5" x14ac:dyDescent="0.2">
      <c r="A10" s="19"/>
      <c r="B10" s="21" t="s">
        <v>91</v>
      </c>
      <c r="C10" s="204">
        <f>'2.Položkový soupis prací'!G158</f>
        <v>0</v>
      </c>
    </row>
    <row r="11" spans="1:5" x14ac:dyDescent="0.2">
      <c r="A11" s="19"/>
      <c r="B11" s="21" t="s">
        <v>90</v>
      </c>
      <c r="C11" s="204">
        <f>'2.Položkový soupis prací'!G231</f>
        <v>0</v>
      </c>
    </row>
    <row r="12" spans="1:5" x14ac:dyDescent="0.2">
      <c r="A12" s="19"/>
      <c r="B12" s="21" t="s">
        <v>92</v>
      </c>
      <c r="C12" s="204">
        <f>'2.Položkový soupis prací'!G306</f>
        <v>0</v>
      </c>
    </row>
    <row r="13" spans="1:5" x14ac:dyDescent="0.2">
      <c r="A13" s="19"/>
      <c r="B13" s="21" t="s">
        <v>153</v>
      </c>
      <c r="C13" s="204">
        <f>'2.Položkový soupis prací'!G327</f>
        <v>0</v>
      </c>
    </row>
    <row r="14" spans="1:5" ht="13.5" thickBot="1" x14ac:dyDescent="0.25">
      <c r="A14" s="19"/>
      <c r="B14" s="22"/>
      <c r="C14" s="205"/>
    </row>
    <row r="15" spans="1:5" ht="13.5" thickBot="1" x14ac:dyDescent="0.25">
      <c r="A15" s="23"/>
      <c r="B15" s="25" t="s">
        <v>0</v>
      </c>
      <c r="C15" s="206">
        <f>SUM(C9:C14)</f>
        <v>0</v>
      </c>
    </row>
    <row r="16" spans="1:5" ht="13.5" thickBot="1" x14ac:dyDescent="0.25">
      <c r="A16" s="19"/>
      <c r="B16" s="22"/>
      <c r="C16" s="205"/>
    </row>
    <row r="17" spans="1:6" ht="15" x14ac:dyDescent="0.2">
      <c r="A17" s="18" t="s">
        <v>151</v>
      </c>
      <c r="B17" s="33" t="s">
        <v>152</v>
      </c>
      <c r="C17" s="203">
        <f>'3.Vedlejší a ostatní náklady'!G17</f>
        <v>0</v>
      </c>
    </row>
    <row r="18" spans="1:6" ht="13.5" thickBot="1" x14ac:dyDescent="0.25">
      <c r="A18" s="23"/>
      <c r="B18" s="24"/>
      <c r="C18" s="207"/>
    </row>
    <row r="19" spans="1:6" ht="13.5" thickBot="1" x14ac:dyDescent="0.25">
      <c r="A19" s="23"/>
      <c r="B19" s="25" t="s">
        <v>0</v>
      </c>
      <c r="C19" s="206">
        <f>SUM(C17:C18)</f>
        <v>0</v>
      </c>
    </row>
    <row r="20" spans="1:6" ht="13.5" thickBot="1" x14ac:dyDescent="0.25">
      <c r="A20" s="26"/>
      <c r="B20" s="27"/>
      <c r="C20" s="208"/>
      <c r="D20" s="28"/>
    </row>
    <row r="21" spans="1:6" ht="21" thickBot="1" x14ac:dyDescent="0.25">
      <c r="A21" s="29" t="s">
        <v>2</v>
      </c>
      <c r="B21" s="30"/>
      <c r="C21" s="209">
        <f>C15+C19</f>
        <v>0</v>
      </c>
      <c r="D21" s="28"/>
      <c r="E21" s="13" t="s">
        <v>57</v>
      </c>
      <c r="F21" s="188" t="s">
        <v>57</v>
      </c>
    </row>
    <row r="22" spans="1:6" ht="15" x14ac:dyDescent="0.2">
      <c r="A22" s="31"/>
      <c r="B22" s="32"/>
      <c r="C22" s="210"/>
      <c r="D22" s="28"/>
    </row>
    <row r="23" spans="1:6" x14ac:dyDescent="0.2">
      <c r="D23" s="28"/>
    </row>
    <row r="24" spans="1:6" x14ac:dyDescent="0.2">
      <c r="D24" s="28"/>
    </row>
    <row r="25" spans="1:6" x14ac:dyDescent="0.2">
      <c r="D25" s="28"/>
    </row>
    <row r="26" spans="1:6" x14ac:dyDescent="0.2">
      <c r="D26" s="28"/>
    </row>
    <row r="27" spans="1:6" x14ac:dyDescent="0.2">
      <c r="D27" s="28"/>
    </row>
    <row r="28" spans="1:6" x14ac:dyDescent="0.2">
      <c r="D28" s="28"/>
    </row>
    <row r="29" spans="1:6" x14ac:dyDescent="0.2">
      <c r="D29" s="28"/>
    </row>
    <row r="30" spans="1:6" x14ac:dyDescent="0.2">
      <c r="D30" s="28"/>
    </row>
    <row r="31" spans="1:6" x14ac:dyDescent="0.2">
      <c r="D31" s="28"/>
    </row>
    <row r="32" spans="1:6" x14ac:dyDescent="0.2">
      <c r="D32" s="28"/>
    </row>
    <row r="33" spans="4:4" x14ac:dyDescent="0.2">
      <c r="D33" s="28"/>
    </row>
    <row r="34" spans="4:4" x14ac:dyDescent="0.2">
      <c r="D34" s="28"/>
    </row>
    <row r="35" spans="4:4" x14ac:dyDescent="0.2">
      <c r="D35" s="28"/>
    </row>
    <row r="36" spans="4:4" x14ac:dyDescent="0.2">
      <c r="D36" s="28"/>
    </row>
    <row r="37" spans="4:4" x14ac:dyDescent="0.2">
      <c r="D37" s="28"/>
    </row>
    <row r="38" spans="4:4" x14ac:dyDescent="0.2">
      <c r="D38" s="28"/>
    </row>
    <row r="39" spans="4:4" x14ac:dyDescent="0.2">
      <c r="D39" s="28"/>
    </row>
    <row r="40" spans="4:4" x14ac:dyDescent="0.2">
      <c r="D40" s="28"/>
    </row>
    <row r="41" spans="4:4" x14ac:dyDescent="0.2">
      <c r="D41" s="28"/>
    </row>
    <row r="42" spans="4:4" x14ac:dyDescent="0.2">
      <c r="D42" s="28"/>
    </row>
    <row r="43" spans="4:4" x14ac:dyDescent="0.2">
      <c r="D43" s="28"/>
    </row>
    <row r="44" spans="4:4" x14ac:dyDescent="0.2">
      <c r="D44" s="28"/>
    </row>
    <row r="45" spans="4:4" x14ac:dyDescent="0.2">
      <c r="D45" s="28"/>
    </row>
    <row r="46" spans="4:4" x14ac:dyDescent="0.2">
      <c r="D46" s="28"/>
    </row>
    <row r="47" spans="4:4" x14ac:dyDescent="0.2">
      <c r="D47" s="28"/>
    </row>
    <row r="48" spans="4:4" x14ac:dyDescent="0.2">
      <c r="D48" s="28"/>
    </row>
    <row r="49" spans="4:4" x14ac:dyDescent="0.2">
      <c r="D49" s="28"/>
    </row>
    <row r="50" spans="4:4" x14ac:dyDescent="0.2">
      <c r="D50" s="28"/>
    </row>
    <row r="51" spans="4:4" x14ac:dyDescent="0.2">
      <c r="D51" s="28"/>
    </row>
    <row r="52" spans="4:4" x14ac:dyDescent="0.2">
      <c r="D52" s="28"/>
    </row>
    <row r="53" spans="4:4" x14ac:dyDescent="0.2">
      <c r="D53" s="28"/>
    </row>
    <row r="54" spans="4:4" x14ac:dyDescent="0.2">
      <c r="D54" s="28"/>
    </row>
    <row r="55" spans="4:4" x14ac:dyDescent="0.2">
      <c r="D55" s="28"/>
    </row>
    <row r="56" spans="4:4" x14ac:dyDescent="0.2">
      <c r="D56" s="28"/>
    </row>
    <row r="57" spans="4:4" x14ac:dyDescent="0.2">
      <c r="D57" s="28"/>
    </row>
    <row r="58" spans="4:4" x14ac:dyDescent="0.2">
      <c r="D58" s="28"/>
    </row>
    <row r="59" spans="4:4" x14ac:dyDescent="0.2">
      <c r="D59" s="28"/>
    </row>
    <row r="60" spans="4:4" x14ac:dyDescent="0.2">
      <c r="D60" s="28"/>
    </row>
    <row r="61" spans="4:4" ht="12.75" customHeight="1" x14ac:dyDescent="0.2">
      <c r="D61" s="28"/>
    </row>
    <row r="62" spans="4:4" x14ac:dyDescent="0.2">
      <c r="D62" s="28"/>
    </row>
    <row r="63" spans="4:4" x14ac:dyDescent="0.2">
      <c r="D63" s="28"/>
    </row>
    <row r="64" spans="4:4" x14ac:dyDescent="0.2">
      <c r="D64" s="28"/>
    </row>
    <row r="65" spans="4:4" x14ac:dyDescent="0.2">
      <c r="D65" s="28"/>
    </row>
    <row r="66" spans="4:4" x14ac:dyDescent="0.2">
      <c r="D66" s="28"/>
    </row>
    <row r="67" spans="4:4" x14ac:dyDescent="0.2">
      <c r="D67" s="28"/>
    </row>
    <row r="68" spans="4:4" ht="12.75" customHeight="1" x14ac:dyDescent="0.2">
      <c r="D68" s="28"/>
    </row>
    <row r="69" spans="4:4" x14ac:dyDescent="0.2">
      <c r="D69" s="28"/>
    </row>
    <row r="70" spans="4:4" x14ac:dyDescent="0.2">
      <c r="D70" s="28"/>
    </row>
    <row r="71" spans="4:4" x14ac:dyDescent="0.2">
      <c r="D71" s="28"/>
    </row>
    <row r="72" spans="4:4" x14ac:dyDescent="0.2">
      <c r="D72" s="28"/>
    </row>
    <row r="73" spans="4:4" x14ac:dyDescent="0.2">
      <c r="D73" s="28"/>
    </row>
    <row r="74" spans="4:4" x14ac:dyDescent="0.2">
      <c r="D74" s="28"/>
    </row>
    <row r="75" spans="4:4" x14ac:dyDescent="0.2">
      <c r="D75" s="28"/>
    </row>
    <row r="76" spans="4:4" x14ac:dyDescent="0.2">
      <c r="D76" s="28"/>
    </row>
    <row r="77" spans="4:4" x14ac:dyDescent="0.2">
      <c r="D77" s="28"/>
    </row>
    <row r="78" spans="4:4" x14ac:dyDescent="0.2">
      <c r="D78" s="28"/>
    </row>
    <row r="79" spans="4:4" x14ac:dyDescent="0.2">
      <c r="D79" s="28"/>
    </row>
    <row r="80" spans="4:4" x14ac:dyDescent="0.2">
      <c r="D80" s="28"/>
    </row>
    <row r="81" spans="4:4" x14ac:dyDescent="0.2">
      <c r="D81" s="28"/>
    </row>
    <row r="82" spans="4:4" x14ac:dyDescent="0.2">
      <c r="D82" s="28"/>
    </row>
    <row r="83" spans="4:4" x14ac:dyDescent="0.2">
      <c r="D83" s="28"/>
    </row>
    <row r="84" spans="4:4" x14ac:dyDescent="0.2">
      <c r="D84" s="28"/>
    </row>
    <row r="85" spans="4:4" x14ac:dyDescent="0.2">
      <c r="D85" s="28"/>
    </row>
    <row r="86" spans="4:4" x14ac:dyDescent="0.2">
      <c r="D86" s="28"/>
    </row>
    <row r="87" spans="4:4" x14ac:dyDescent="0.2">
      <c r="D87" s="28"/>
    </row>
    <row r="88" spans="4:4" x14ac:dyDescent="0.2">
      <c r="D88" s="28"/>
    </row>
    <row r="89" spans="4:4" x14ac:dyDescent="0.2">
      <c r="D89" s="28"/>
    </row>
    <row r="90" spans="4:4" x14ac:dyDescent="0.2">
      <c r="D90" s="28"/>
    </row>
    <row r="91" spans="4:4" x14ac:dyDescent="0.2">
      <c r="D91" s="28"/>
    </row>
    <row r="92" spans="4:4" x14ac:dyDescent="0.2">
      <c r="D92" s="28"/>
    </row>
    <row r="93" spans="4:4" x14ac:dyDescent="0.2">
      <c r="D93" s="28"/>
    </row>
    <row r="94" spans="4:4" x14ac:dyDescent="0.2">
      <c r="D94" s="28"/>
    </row>
    <row r="95" spans="4:4" x14ac:dyDescent="0.2">
      <c r="D95" s="28"/>
    </row>
    <row r="96" spans="4:4" x14ac:dyDescent="0.2">
      <c r="D96" s="28"/>
    </row>
    <row r="97" spans="4:4" x14ac:dyDescent="0.2">
      <c r="D97" s="28"/>
    </row>
    <row r="98" spans="4:4" ht="12.75" customHeight="1" x14ac:dyDescent="0.2">
      <c r="D98" s="28"/>
    </row>
    <row r="99" spans="4:4" x14ac:dyDescent="0.2">
      <c r="D99" s="28"/>
    </row>
    <row r="100" spans="4:4" x14ac:dyDescent="0.2">
      <c r="D100" s="28"/>
    </row>
    <row r="101" spans="4:4" x14ac:dyDescent="0.2">
      <c r="D101" s="28"/>
    </row>
    <row r="102" spans="4:4" x14ac:dyDescent="0.2">
      <c r="D102" s="28"/>
    </row>
    <row r="103" spans="4:4" x14ac:dyDescent="0.2">
      <c r="D103" s="28"/>
    </row>
    <row r="104" spans="4:4" x14ac:dyDescent="0.2">
      <c r="D104" s="28"/>
    </row>
    <row r="105" spans="4:4" x14ac:dyDescent="0.2">
      <c r="D105" s="28"/>
    </row>
    <row r="106" spans="4:4" x14ac:dyDescent="0.2">
      <c r="D106" s="28"/>
    </row>
    <row r="107" spans="4:4" x14ac:dyDescent="0.2">
      <c r="D107" s="28"/>
    </row>
    <row r="108" spans="4:4" ht="12.75" customHeight="1" x14ac:dyDescent="0.2">
      <c r="D108" s="28"/>
    </row>
    <row r="109" spans="4:4" x14ac:dyDescent="0.2">
      <c r="D109" s="28"/>
    </row>
    <row r="110" spans="4:4" x14ac:dyDescent="0.2">
      <c r="D110" s="28"/>
    </row>
    <row r="111" spans="4:4" x14ac:dyDescent="0.2">
      <c r="D111" s="28"/>
    </row>
    <row r="112" spans="4:4" x14ac:dyDescent="0.2">
      <c r="D112" s="28"/>
    </row>
    <row r="113" spans="4:4" x14ac:dyDescent="0.2">
      <c r="D113" s="28"/>
    </row>
    <row r="114" spans="4:4" x14ac:dyDescent="0.2">
      <c r="D114" s="28"/>
    </row>
    <row r="115" spans="4:4" x14ac:dyDescent="0.2">
      <c r="D115" s="28"/>
    </row>
    <row r="116" spans="4:4" x14ac:dyDescent="0.2">
      <c r="D116" s="28"/>
    </row>
    <row r="117" spans="4:4" x14ac:dyDescent="0.2">
      <c r="D117" s="28"/>
    </row>
    <row r="118" spans="4:4" ht="15" customHeight="1" x14ac:dyDescent="0.2">
      <c r="D118" s="28"/>
    </row>
    <row r="119" spans="4:4" ht="15" customHeight="1" x14ac:dyDescent="0.2">
      <c r="D119" s="28"/>
    </row>
    <row r="120" spans="4:4" x14ac:dyDescent="0.2">
      <c r="D120" s="28"/>
    </row>
    <row r="121" spans="4:4" x14ac:dyDescent="0.2">
      <c r="D121" s="28"/>
    </row>
    <row r="122" spans="4:4" x14ac:dyDescent="0.2">
      <c r="D122" s="28"/>
    </row>
    <row r="123" spans="4:4" x14ac:dyDescent="0.2">
      <c r="D123" s="28"/>
    </row>
    <row r="124" spans="4:4" x14ac:dyDescent="0.2">
      <c r="D124" s="28"/>
    </row>
    <row r="125" spans="4:4" x14ac:dyDescent="0.2">
      <c r="D125" s="28"/>
    </row>
    <row r="126" spans="4:4" x14ac:dyDescent="0.2">
      <c r="D126" s="28"/>
    </row>
    <row r="127" spans="4:4" x14ac:dyDescent="0.2">
      <c r="D127" s="28"/>
    </row>
    <row r="128" spans="4:4" x14ac:dyDescent="0.2">
      <c r="D128" s="28"/>
    </row>
    <row r="129" spans="4:4" x14ac:dyDescent="0.2">
      <c r="D129" s="28"/>
    </row>
    <row r="130" spans="4:4" x14ac:dyDescent="0.2">
      <c r="D130" s="28"/>
    </row>
    <row r="131" spans="4:4" x14ac:dyDescent="0.2">
      <c r="D131" s="28"/>
    </row>
    <row r="132" spans="4:4" x14ac:dyDescent="0.2">
      <c r="D132" s="28"/>
    </row>
    <row r="133" spans="4:4" x14ac:dyDescent="0.2">
      <c r="D133" s="28"/>
    </row>
    <row r="134" spans="4:4" x14ac:dyDescent="0.2">
      <c r="D134" s="28"/>
    </row>
    <row r="135" spans="4:4" x14ac:dyDescent="0.2">
      <c r="D135" s="28"/>
    </row>
    <row r="136" spans="4:4" x14ac:dyDescent="0.2">
      <c r="D136" s="28"/>
    </row>
    <row r="137" spans="4:4" x14ac:dyDescent="0.2">
      <c r="D137" s="28"/>
    </row>
    <row r="138" spans="4:4" x14ac:dyDescent="0.2">
      <c r="D138" s="28"/>
    </row>
    <row r="139" spans="4:4" x14ac:dyDescent="0.2">
      <c r="D139" s="28"/>
    </row>
    <row r="140" spans="4:4" x14ac:dyDescent="0.2">
      <c r="D140" s="28"/>
    </row>
    <row r="141" spans="4:4" x14ac:dyDescent="0.2">
      <c r="D141" s="28"/>
    </row>
    <row r="142" spans="4:4" x14ac:dyDescent="0.2">
      <c r="D142" s="28"/>
    </row>
    <row r="143" spans="4:4" x14ac:dyDescent="0.2">
      <c r="D143" s="28"/>
    </row>
    <row r="144" spans="4:4" x14ac:dyDescent="0.2">
      <c r="D144" s="28"/>
    </row>
    <row r="145" spans="4:4" x14ac:dyDescent="0.2">
      <c r="D145" s="28"/>
    </row>
    <row r="146" spans="4:4" x14ac:dyDescent="0.2">
      <c r="D146" s="28"/>
    </row>
    <row r="147" spans="4:4" x14ac:dyDescent="0.2">
      <c r="D147" s="28"/>
    </row>
    <row r="148" spans="4:4" x14ac:dyDescent="0.2">
      <c r="D148" s="28"/>
    </row>
    <row r="149" spans="4:4" x14ac:dyDescent="0.2">
      <c r="D149" s="28"/>
    </row>
    <row r="150" spans="4:4" x14ac:dyDescent="0.2">
      <c r="D150" s="28"/>
    </row>
    <row r="151" spans="4:4" x14ac:dyDescent="0.2">
      <c r="D151" s="28"/>
    </row>
    <row r="152" spans="4:4" x14ac:dyDescent="0.2">
      <c r="D152" s="28"/>
    </row>
    <row r="153" spans="4:4" x14ac:dyDescent="0.2">
      <c r="D153" s="28"/>
    </row>
    <row r="154" spans="4:4" x14ac:dyDescent="0.2">
      <c r="D154" s="28"/>
    </row>
    <row r="155" spans="4:4" x14ac:dyDescent="0.2">
      <c r="D155" s="28"/>
    </row>
    <row r="156" spans="4:4" x14ac:dyDescent="0.2">
      <c r="D156" s="28"/>
    </row>
    <row r="157" spans="4:4" x14ac:dyDescent="0.2">
      <c r="D157" s="28"/>
    </row>
    <row r="158" spans="4:4" x14ac:dyDescent="0.2">
      <c r="D158" s="28"/>
    </row>
    <row r="159" spans="4:4" x14ac:dyDescent="0.2">
      <c r="D159" s="28"/>
    </row>
    <row r="160" spans="4:4" x14ac:dyDescent="0.2">
      <c r="D160" s="28"/>
    </row>
    <row r="161" spans="4:4" x14ac:dyDescent="0.2">
      <c r="D161" s="28"/>
    </row>
    <row r="162" spans="4:4" x14ac:dyDescent="0.2">
      <c r="D162" s="28"/>
    </row>
    <row r="163" spans="4:4" x14ac:dyDescent="0.2">
      <c r="D163" s="28"/>
    </row>
    <row r="164" spans="4:4" x14ac:dyDescent="0.2">
      <c r="D164" s="28"/>
    </row>
    <row r="165" spans="4:4" x14ac:dyDescent="0.2">
      <c r="D165" s="28"/>
    </row>
    <row r="166" spans="4:4" x14ac:dyDescent="0.2">
      <c r="D166" s="28"/>
    </row>
    <row r="167" spans="4:4" x14ac:dyDescent="0.2">
      <c r="D167" s="28"/>
    </row>
    <row r="168" spans="4:4" x14ac:dyDescent="0.2">
      <c r="D168" s="28"/>
    </row>
    <row r="169" spans="4:4" x14ac:dyDescent="0.2">
      <c r="D169" s="28"/>
    </row>
    <row r="170" spans="4:4" x14ac:dyDescent="0.2">
      <c r="D170" s="28"/>
    </row>
    <row r="171" spans="4:4" x14ac:dyDescent="0.2">
      <c r="D171" s="28"/>
    </row>
    <row r="172" spans="4:4" x14ac:dyDescent="0.2">
      <c r="D172" s="28"/>
    </row>
    <row r="173" spans="4:4" x14ac:dyDescent="0.2">
      <c r="D173" s="28"/>
    </row>
    <row r="174" spans="4:4" x14ac:dyDescent="0.2">
      <c r="D174" s="28"/>
    </row>
    <row r="175" spans="4:4" x14ac:dyDescent="0.2">
      <c r="D175" s="28"/>
    </row>
    <row r="176" spans="4:4" x14ac:dyDescent="0.2">
      <c r="D176" s="28"/>
    </row>
    <row r="177" spans="4:4" x14ac:dyDescent="0.2">
      <c r="D177" s="28"/>
    </row>
    <row r="178" spans="4:4" x14ac:dyDescent="0.2">
      <c r="D178" s="28"/>
    </row>
    <row r="179" spans="4:4" x14ac:dyDescent="0.2">
      <c r="D179" s="28"/>
    </row>
    <row r="180" spans="4:4" x14ac:dyDescent="0.2">
      <c r="D180" s="28"/>
    </row>
    <row r="181" spans="4:4" x14ac:dyDescent="0.2">
      <c r="D181" s="28"/>
    </row>
    <row r="182" spans="4:4" x14ac:dyDescent="0.2">
      <c r="D182" s="28"/>
    </row>
    <row r="183" spans="4:4" x14ac:dyDescent="0.2">
      <c r="D183" s="28"/>
    </row>
    <row r="184" spans="4:4" x14ac:dyDescent="0.2">
      <c r="D184" s="28"/>
    </row>
    <row r="185" spans="4:4" x14ac:dyDescent="0.2">
      <c r="D185" s="28"/>
    </row>
  </sheetData>
  <sheetProtection algorithmName="SHA-512" hashValue="bOWJVB1/ahSjcuD9UeH1rZMB4LUO9W+FxLrWe+Fv4aq22Zt2NZ1mGrin7TMXG2dEoq7NQyP0En7eCm070LlR/A==" saltValue="SKf9PfaQP20H2GnVJROR4w==" spinCount="100000" sheet="1" objects="1" scenarios="1"/>
  <pageMargins left="0.78740157480314965" right="0.39370078740157483" top="0.59055118110236227" bottom="0.59055118110236227" header="0.51181102362204722" footer="0.51181102362204722"/>
  <pageSetup paperSize="9" scale="90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9"/>
  <sheetViews>
    <sheetView showZeros="0" view="pageBreakPreview" zoomScaleNormal="75" zoomScaleSheetLayoutView="100" workbookViewId="0">
      <pane ySplit="9" topLeftCell="A343" activePane="bottomLeft" state="frozen"/>
      <selection activeCell="D46" sqref="D46"/>
      <selection pane="bottomLeft" activeCell="G302" sqref="G302"/>
    </sheetView>
  </sheetViews>
  <sheetFormatPr defaultColWidth="9.140625" defaultRowHeight="12.75" x14ac:dyDescent="0.2"/>
  <cols>
    <col min="1" max="1" width="13.42578125" style="34" customWidth="1"/>
    <col min="2" max="2" width="7.7109375" style="34" customWidth="1"/>
    <col min="3" max="3" width="59.140625" style="35" customWidth="1"/>
    <col min="4" max="4" width="7.7109375" style="36" customWidth="1"/>
    <col min="5" max="5" width="11.5703125" style="37" customWidth="1"/>
    <col min="6" max="6" width="11.28515625" style="38" customWidth="1"/>
    <col min="7" max="7" width="19.5703125" style="189" customWidth="1"/>
    <col min="8" max="8" width="18" style="38" customWidth="1"/>
    <col min="9" max="16384" width="9.140625" style="38"/>
  </cols>
  <sheetData>
    <row r="1" spans="1:11" s="13" customFormat="1" ht="15.75" x14ac:dyDescent="0.2">
      <c r="A1" s="9">
        <f>Info!A7</f>
        <v>2</v>
      </c>
      <c r="B1" s="10" t="str">
        <f>Info!B7</f>
        <v>Položkový soupis prací</v>
      </c>
      <c r="C1" s="12"/>
      <c r="D1" s="12"/>
      <c r="G1" s="188"/>
    </row>
    <row r="2" spans="1:11" s="13" customFormat="1" x14ac:dyDescent="0.2">
      <c r="A2" s="11"/>
      <c r="B2" s="11"/>
      <c r="C2" s="12"/>
      <c r="D2" s="12"/>
      <c r="G2" s="188"/>
    </row>
    <row r="3" spans="1:11" s="13" customFormat="1" ht="15.75" x14ac:dyDescent="0.2">
      <c r="A3" s="10" t="s">
        <v>50</v>
      </c>
      <c r="B3" s="14" t="str">
        <f>Info!B2</f>
        <v>VD Dolní Beřkovice, oprava těsnění na pravém sektorovém jezu</v>
      </c>
      <c r="C3" s="12"/>
      <c r="D3" s="12"/>
      <c r="G3" s="188"/>
    </row>
    <row r="4" spans="1:11" ht="15.75" x14ac:dyDescent="0.2">
      <c r="A4" s="125" t="s">
        <v>57</v>
      </c>
      <c r="B4" s="39"/>
    </row>
    <row r="5" spans="1:11" ht="15.75" x14ac:dyDescent="0.2">
      <c r="A5" s="10" t="s">
        <v>46</v>
      </c>
      <c r="B5" s="39"/>
    </row>
    <row r="6" spans="1:11" ht="13.5" thickBot="1" x14ac:dyDescent="0.25"/>
    <row r="7" spans="1:11" ht="13.5" thickBot="1" x14ac:dyDescent="0.25">
      <c r="A7" s="40" t="s">
        <v>7</v>
      </c>
      <c r="B7" s="41" t="s">
        <v>13</v>
      </c>
      <c r="C7" s="42" t="s">
        <v>8</v>
      </c>
      <c r="D7" s="231" t="s">
        <v>45</v>
      </c>
      <c r="E7" s="232"/>
      <c r="F7" s="232"/>
      <c r="G7" s="233"/>
      <c r="H7" s="177" t="s">
        <v>206</v>
      </c>
    </row>
    <row r="8" spans="1:11" x14ac:dyDescent="0.2">
      <c r="A8" s="43"/>
      <c r="B8" s="44" t="s">
        <v>14</v>
      </c>
      <c r="C8" s="45"/>
      <c r="D8" s="46" t="s">
        <v>37</v>
      </c>
      <c r="E8" s="47" t="s">
        <v>3</v>
      </c>
      <c r="F8" s="46" t="s">
        <v>1</v>
      </c>
      <c r="G8" s="190" t="s">
        <v>9</v>
      </c>
      <c r="H8" s="46"/>
    </row>
    <row r="9" spans="1:11" ht="13.5" thickBot="1" x14ac:dyDescent="0.25">
      <c r="A9" s="48"/>
      <c r="B9" s="49"/>
      <c r="C9" s="50"/>
      <c r="D9" s="51" t="s">
        <v>38</v>
      </c>
      <c r="E9" s="52"/>
      <c r="F9" s="51" t="s">
        <v>10</v>
      </c>
      <c r="G9" s="191"/>
      <c r="H9" s="51"/>
    </row>
    <row r="10" spans="1:11" ht="25.5" customHeight="1" x14ac:dyDescent="0.2">
      <c r="A10" s="154" t="str">
        <f>'1.Rekapitulace'!B9</f>
        <v>1. Prahové těsnění HV</v>
      </c>
      <c r="B10" s="53"/>
      <c r="C10" s="54" t="s">
        <v>4</v>
      </c>
      <c r="D10" s="55"/>
      <c r="E10" s="56"/>
      <c r="F10" s="57"/>
      <c r="G10" s="192"/>
      <c r="H10" s="178"/>
    </row>
    <row r="11" spans="1:11" x14ac:dyDescent="0.2">
      <c r="A11" s="58" t="s">
        <v>57</v>
      </c>
      <c r="B11" s="59"/>
      <c r="C11" s="60" t="s">
        <v>5</v>
      </c>
      <c r="D11" s="55"/>
      <c r="E11" s="56"/>
      <c r="F11" s="57"/>
      <c r="G11" s="192"/>
      <c r="H11" s="179"/>
    </row>
    <row r="12" spans="1:11" x14ac:dyDescent="0.2">
      <c r="A12" s="58" t="s">
        <v>57</v>
      </c>
      <c r="B12" s="59">
        <v>1</v>
      </c>
      <c r="C12" s="61" t="s">
        <v>188</v>
      </c>
      <c r="D12" s="62" t="s">
        <v>44</v>
      </c>
      <c r="E12" s="62">
        <v>1</v>
      </c>
      <c r="F12" s="225">
        <v>0</v>
      </c>
      <c r="G12" s="95">
        <f>E12*F12</f>
        <v>0</v>
      </c>
      <c r="H12" s="180"/>
    </row>
    <row r="13" spans="1:11" x14ac:dyDescent="0.2">
      <c r="A13" s="63"/>
      <c r="B13" s="59"/>
      <c r="C13" s="61"/>
      <c r="D13" s="62"/>
      <c r="E13" s="62"/>
      <c r="F13" s="57"/>
      <c r="G13" s="193"/>
      <c r="H13" s="180"/>
    </row>
    <row r="14" spans="1:11" x14ac:dyDescent="0.2">
      <c r="A14" s="63"/>
      <c r="B14" s="59"/>
      <c r="C14" s="54" t="s">
        <v>4</v>
      </c>
      <c r="D14" s="62"/>
      <c r="E14" s="64"/>
      <c r="F14" s="57"/>
      <c r="G14" s="193"/>
      <c r="H14" s="180"/>
    </row>
    <row r="15" spans="1:11" x14ac:dyDescent="0.2">
      <c r="A15" s="63"/>
      <c r="B15" s="59"/>
      <c r="C15" s="65" t="s">
        <v>64</v>
      </c>
      <c r="D15" s="55"/>
      <c r="E15" s="56"/>
      <c r="F15" s="57"/>
      <c r="G15" s="192"/>
      <c r="H15" s="179"/>
    </row>
    <row r="16" spans="1:11" s="220" customFormat="1" ht="51" x14ac:dyDescent="0.2">
      <c r="A16" s="63"/>
      <c r="B16" s="216" t="s">
        <v>74</v>
      </c>
      <c r="C16" s="217" t="s">
        <v>213</v>
      </c>
      <c r="D16" s="218" t="s">
        <v>44</v>
      </c>
      <c r="E16" s="218">
        <v>1</v>
      </c>
      <c r="F16" s="226">
        <v>0</v>
      </c>
      <c r="G16" s="214">
        <f t="shared" ref="G16" si="0">E16*F16</f>
        <v>0</v>
      </c>
      <c r="H16" s="219"/>
      <c r="K16" s="221"/>
    </row>
    <row r="17" spans="1:8" x14ac:dyDescent="0.2">
      <c r="A17" s="63"/>
      <c r="B17" s="59"/>
      <c r="C17" s="61"/>
      <c r="D17" s="62"/>
      <c r="E17" s="62"/>
      <c r="F17" s="57"/>
      <c r="G17" s="193"/>
      <c r="H17" s="180"/>
    </row>
    <row r="18" spans="1:8" x14ac:dyDescent="0.2">
      <c r="A18" s="63"/>
      <c r="B18" s="59"/>
      <c r="C18" s="65" t="s">
        <v>63</v>
      </c>
      <c r="D18" s="62"/>
      <c r="E18" s="64"/>
      <c r="F18" s="57"/>
      <c r="G18" s="193"/>
      <c r="H18" s="180"/>
    </row>
    <row r="19" spans="1:8" x14ac:dyDescent="0.2">
      <c r="A19" s="63"/>
      <c r="B19" s="59"/>
      <c r="C19" s="65" t="s">
        <v>64</v>
      </c>
      <c r="D19" s="55"/>
      <c r="E19" s="56"/>
      <c r="F19" s="57"/>
      <c r="G19" s="192"/>
      <c r="H19" s="179"/>
    </row>
    <row r="20" spans="1:8" ht="38.25" x14ac:dyDescent="0.2">
      <c r="A20" s="63"/>
      <c r="B20" s="110" t="s">
        <v>75</v>
      </c>
      <c r="C20" s="61" t="s">
        <v>189</v>
      </c>
      <c r="D20" s="62" t="s">
        <v>44</v>
      </c>
      <c r="E20" s="62">
        <v>1</v>
      </c>
      <c r="F20" s="225">
        <v>0</v>
      </c>
      <c r="G20" s="95">
        <f t="shared" ref="G20" si="1">E20*F20</f>
        <v>0</v>
      </c>
      <c r="H20" s="180"/>
    </row>
    <row r="21" spans="1:8" x14ac:dyDescent="0.2">
      <c r="A21" s="63"/>
      <c r="B21" s="59"/>
      <c r="C21" s="61"/>
      <c r="D21" s="62"/>
      <c r="E21" s="62"/>
      <c r="F21" s="57"/>
      <c r="G21" s="193"/>
      <c r="H21" s="180"/>
    </row>
    <row r="22" spans="1:8" x14ac:dyDescent="0.2">
      <c r="A22" s="63"/>
      <c r="B22" s="59"/>
      <c r="C22" s="60" t="s">
        <v>12</v>
      </c>
      <c r="D22" s="62"/>
      <c r="E22" s="62"/>
      <c r="F22" s="57"/>
      <c r="G22" s="193"/>
      <c r="H22" s="180"/>
    </row>
    <row r="23" spans="1:8" x14ac:dyDescent="0.2">
      <c r="A23" s="63"/>
      <c r="B23" s="110" t="s">
        <v>23</v>
      </c>
      <c r="C23" s="61" t="s">
        <v>190</v>
      </c>
      <c r="D23" s="62" t="s">
        <v>44</v>
      </c>
      <c r="E23" s="62">
        <v>1</v>
      </c>
      <c r="F23" s="225">
        <v>0</v>
      </c>
      <c r="G23" s="95">
        <f t="shared" ref="G23:G24" si="2">E23*F23</f>
        <v>0</v>
      </c>
      <c r="H23" s="180"/>
    </row>
    <row r="24" spans="1:8" x14ac:dyDescent="0.2">
      <c r="A24" s="63"/>
      <c r="B24" s="110" t="s">
        <v>24</v>
      </c>
      <c r="C24" s="61" t="s">
        <v>191</v>
      </c>
      <c r="D24" s="62" t="s">
        <v>44</v>
      </c>
      <c r="E24" s="62">
        <v>1</v>
      </c>
      <c r="F24" s="225">
        <v>0</v>
      </c>
      <c r="G24" s="95">
        <f t="shared" si="2"/>
        <v>0</v>
      </c>
      <c r="H24" s="180"/>
    </row>
    <row r="25" spans="1:8" x14ac:dyDescent="0.2">
      <c r="A25" s="63"/>
      <c r="B25" s="59"/>
      <c r="C25" s="61"/>
      <c r="D25" s="62"/>
      <c r="E25" s="62"/>
      <c r="F25" s="57"/>
      <c r="G25" s="193"/>
      <c r="H25" s="180"/>
    </row>
    <row r="26" spans="1:8" x14ac:dyDescent="0.2">
      <c r="A26" s="63"/>
      <c r="B26" s="59"/>
      <c r="C26" s="70" t="s">
        <v>68</v>
      </c>
      <c r="D26" s="55"/>
      <c r="E26" s="69"/>
      <c r="F26" s="71"/>
      <c r="G26" s="193"/>
      <c r="H26" s="180"/>
    </row>
    <row r="27" spans="1:8" x14ac:dyDescent="0.2">
      <c r="A27" s="63"/>
      <c r="B27" s="59"/>
      <c r="C27" s="72" t="s">
        <v>66</v>
      </c>
      <c r="D27" s="55"/>
      <c r="E27" s="69"/>
      <c r="F27" s="71"/>
      <c r="G27" s="193"/>
      <c r="H27" s="180"/>
    </row>
    <row r="28" spans="1:8" x14ac:dyDescent="0.2">
      <c r="A28" s="63"/>
      <c r="B28" s="59"/>
      <c r="C28" s="73" t="s">
        <v>67</v>
      </c>
      <c r="D28" s="55"/>
      <c r="E28" s="69"/>
      <c r="F28" s="71"/>
      <c r="G28" s="193"/>
      <c r="H28" s="180"/>
    </row>
    <row r="29" spans="1:8" x14ac:dyDescent="0.2">
      <c r="A29" s="63"/>
      <c r="B29" s="59"/>
      <c r="C29" s="74" t="s">
        <v>18</v>
      </c>
      <c r="D29" s="55"/>
      <c r="E29" s="69"/>
      <c r="F29" s="71"/>
      <c r="G29" s="193"/>
      <c r="H29" s="180"/>
    </row>
    <row r="30" spans="1:8" x14ac:dyDescent="0.2">
      <c r="A30" s="63"/>
      <c r="B30" s="59"/>
      <c r="C30" s="74" t="s">
        <v>19</v>
      </c>
      <c r="D30" s="55"/>
      <c r="E30" s="69"/>
      <c r="F30" s="71"/>
      <c r="G30" s="193"/>
      <c r="H30" s="180"/>
    </row>
    <row r="31" spans="1:8" x14ac:dyDescent="0.2">
      <c r="A31" s="63"/>
      <c r="B31" s="59"/>
      <c r="C31" s="74" t="s">
        <v>20</v>
      </c>
      <c r="D31" s="55"/>
      <c r="E31" s="69"/>
      <c r="F31" s="71"/>
      <c r="G31" s="193"/>
      <c r="H31" s="180"/>
    </row>
    <row r="32" spans="1:8" x14ac:dyDescent="0.2">
      <c r="A32" s="63"/>
      <c r="B32" s="59"/>
      <c r="C32" s="73" t="s">
        <v>69</v>
      </c>
      <c r="D32" s="55"/>
      <c r="E32" s="69"/>
      <c r="F32" s="71"/>
      <c r="G32" s="193"/>
      <c r="H32" s="180"/>
    </row>
    <row r="33" spans="1:8" x14ac:dyDescent="0.2">
      <c r="A33" s="63"/>
      <c r="B33" s="59"/>
      <c r="C33" s="74" t="s">
        <v>48</v>
      </c>
      <c r="D33" s="55"/>
      <c r="E33" s="69"/>
      <c r="F33" s="71"/>
      <c r="G33" s="193"/>
      <c r="H33" s="180"/>
    </row>
    <row r="34" spans="1:8" x14ac:dyDescent="0.2">
      <c r="A34" s="63"/>
      <c r="B34" s="59"/>
      <c r="C34" s="75" t="s">
        <v>210</v>
      </c>
      <c r="D34" s="55"/>
      <c r="E34" s="76"/>
      <c r="F34" s="71"/>
      <c r="G34" s="193"/>
      <c r="H34" s="180"/>
    </row>
    <row r="35" spans="1:8" x14ac:dyDescent="0.2">
      <c r="A35" s="63"/>
      <c r="B35" s="59"/>
      <c r="C35" s="74" t="s">
        <v>49</v>
      </c>
      <c r="D35" s="55"/>
      <c r="E35" s="76"/>
      <c r="F35" s="71"/>
      <c r="G35" s="193"/>
      <c r="H35" s="180"/>
    </row>
    <row r="36" spans="1:8" x14ac:dyDescent="0.2">
      <c r="A36" s="63"/>
      <c r="B36" s="59"/>
      <c r="C36" s="74" t="s">
        <v>21</v>
      </c>
      <c r="D36" s="55"/>
      <c r="E36" s="76"/>
      <c r="F36" s="71"/>
      <c r="G36" s="193"/>
      <c r="H36" s="180"/>
    </row>
    <row r="37" spans="1:8" x14ac:dyDescent="0.2">
      <c r="A37" s="63"/>
      <c r="B37" s="59"/>
      <c r="C37" s="73" t="s">
        <v>70</v>
      </c>
      <c r="D37" s="55"/>
      <c r="E37" s="76"/>
      <c r="F37" s="77"/>
      <c r="G37" s="193"/>
      <c r="H37" s="180"/>
    </row>
    <row r="38" spans="1:8" x14ac:dyDescent="0.2">
      <c r="A38" s="63"/>
      <c r="B38" s="59"/>
      <c r="C38" s="74" t="s">
        <v>22</v>
      </c>
      <c r="D38" s="55"/>
      <c r="E38" s="76"/>
      <c r="F38" s="71"/>
      <c r="G38" s="193"/>
      <c r="H38" s="180"/>
    </row>
    <row r="39" spans="1:8" x14ac:dyDescent="0.2">
      <c r="A39" s="63"/>
      <c r="B39" s="59"/>
      <c r="C39" s="74" t="s">
        <v>71</v>
      </c>
      <c r="D39" s="62" t="s">
        <v>57</v>
      </c>
      <c r="E39" s="76"/>
      <c r="F39" s="71"/>
      <c r="G39" s="193"/>
      <c r="H39" s="180"/>
    </row>
    <row r="40" spans="1:8" x14ac:dyDescent="0.2">
      <c r="A40" s="63"/>
      <c r="B40" s="59"/>
      <c r="C40" s="74" t="s">
        <v>21</v>
      </c>
      <c r="D40" s="55"/>
      <c r="E40" s="76"/>
      <c r="F40" s="71"/>
      <c r="G40" s="193"/>
      <c r="H40" s="180"/>
    </row>
    <row r="41" spans="1:8" x14ac:dyDescent="0.2">
      <c r="A41" s="63"/>
      <c r="B41" s="59"/>
      <c r="C41" s="78" t="s">
        <v>57</v>
      </c>
      <c r="D41" s="55"/>
      <c r="E41" s="67"/>
      <c r="F41" s="77"/>
      <c r="G41" s="79"/>
      <c r="H41" s="181"/>
    </row>
    <row r="42" spans="1:8" ht="14.25" x14ac:dyDescent="0.2">
      <c r="A42" s="63"/>
      <c r="B42" s="110" t="s">
        <v>25</v>
      </c>
      <c r="C42" s="80" t="s">
        <v>18</v>
      </c>
      <c r="D42" s="55" t="s">
        <v>41</v>
      </c>
      <c r="E42" s="67">
        <f>E43+E44</f>
        <v>66</v>
      </c>
      <c r="F42" s="227">
        <v>0</v>
      </c>
      <c r="G42" s="95">
        <f t="shared" ref="G42:G45" si="3">E42*F42</f>
        <v>0</v>
      </c>
      <c r="H42" s="187" t="s">
        <v>207</v>
      </c>
    </row>
    <row r="43" spans="1:8" ht="14.25" x14ac:dyDescent="0.2">
      <c r="A43" s="63"/>
      <c r="B43" s="59"/>
      <c r="C43" s="112" t="s">
        <v>83</v>
      </c>
      <c r="D43" s="113" t="s">
        <v>84</v>
      </c>
      <c r="E43" s="114">
        <v>16</v>
      </c>
      <c r="F43" s="77"/>
      <c r="G43" s="95"/>
      <c r="H43" s="180"/>
    </row>
    <row r="44" spans="1:8" ht="14.25" x14ac:dyDescent="0.2">
      <c r="A44" s="63"/>
      <c r="B44" s="59"/>
      <c r="C44" s="112" t="s">
        <v>85</v>
      </c>
      <c r="D44" s="113" t="s">
        <v>84</v>
      </c>
      <c r="E44" s="114">
        <v>50</v>
      </c>
      <c r="F44" s="77"/>
      <c r="G44" s="95"/>
      <c r="H44" s="180"/>
    </row>
    <row r="45" spans="1:8" ht="14.25" x14ac:dyDescent="0.2">
      <c r="A45" s="63"/>
      <c r="B45" s="110" t="s">
        <v>26</v>
      </c>
      <c r="C45" s="80" t="s">
        <v>19</v>
      </c>
      <c r="D45" s="55" t="s">
        <v>41</v>
      </c>
      <c r="E45" s="67">
        <f>E42</f>
        <v>66</v>
      </c>
      <c r="F45" s="227">
        <v>0</v>
      </c>
      <c r="G45" s="95">
        <f t="shared" si="3"/>
        <v>0</v>
      </c>
      <c r="H45" s="187" t="s">
        <v>207</v>
      </c>
    </row>
    <row r="46" spans="1:8" ht="14.25" x14ac:dyDescent="0.2">
      <c r="A46" s="63"/>
      <c r="B46" s="110" t="s">
        <v>27</v>
      </c>
      <c r="C46" s="80" t="s">
        <v>72</v>
      </c>
      <c r="D46" s="55" t="s">
        <v>41</v>
      </c>
      <c r="E46" s="67">
        <f>E45</f>
        <v>66</v>
      </c>
      <c r="F46" s="228">
        <v>0</v>
      </c>
      <c r="G46" s="95">
        <f>E46*F46</f>
        <v>0</v>
      </c>
      <c r="H46" s="187" t="s">
        <v>207</v>
      </c>
    </row>
    <row r="47" spans="1:8" ht="14.25" x14ac:dyDescent="0.2">
      <c r="A47" s="63"/>
      <c r="B47" s="110" t="s">
        <v>28</v>
      </c>
      <c r="C47" s="81" t="s">
        <v>73</v>
      </c>
      <c r="D47" s="55" t="s">
        <v>41</v>
      </c>
      <c r="E47" s="67">
        <f>E48</f>
        <v>1.5</v>
      </c>
      <c r="F47" s="228">
        <v>0</v>
      </c>
      <c r="G47" s="95">
        <f>E47*F47</f>
        <v>0</v>
      </c>
      <c r="H47" s="180"/>
    </row>
    <row r="48" spans="1:8" ht="14.25" x14ac:dyDescent="0.2">
      <c r="A48" s="63"/>
      <c r="B48" s="110"/>
      <c r="C48" s="115" t="s">
        <v>86</v>
      </c>
      <c r="D48" s="55" t="s">
        <v>41</v>
      </c>
      <c r="E48" s="76">
        <v>1.5</v>
      </c>
      <c r="F48" s="83"/>
      <c r="G48" s="193"/>
      <c r="H48" s="180"/>
    </row>
    <row r="49" spans="1:8" x14ac:dyDescent="0.2">
      <c r="A49" s="63"/>
      <c r="B49" s="59"/>
      <c r="C49" s="82"/>
      <c r="D49" s="55"/>
      <c r="E49" s="76"/>
      <c r="F49" s="83"/>
      <c r="G49" s="193"/>
      <c r="H49" s="180"/>
    </row>
    <row r="50" spans="1:8" x14ac:dyDescent="0.2">
      <c r="A50" s="63"/>
      <c r="B50" s="59"/>
      <c r="C50" s="72" t="s">
        <v>65</v>
      </c>
      <c r="D50" s="55"/>
      <c r="E50" s="76"/>
      <c r="F50" s="71"/>
      <c r="G50" s="193"/>
      <c r="H50" s="180"/>
    </row>
    <row r="51" spans="1:8" x14ac:dyDescent="0.2">
      <c r="A51" s="63"/>
      <c r="B51" s="59"/>
      <c r="C51" s="73" t="s">
        <v>67</v>
      </c>
      <c r="D51" s="55"/>
      <c r="E51" s="69"/>
      <c r="F51" s="71"/>
      <c r="G51" s="193"/>
      <c r="H51" s="180"/>
    </row>
    <row r="52" spans="1:8" x14ac:dyDescent="0.2">
      <c r="A52" s="63"/>
      <c r="B52" s="59"/>
      <c r="C52" s="74" t="s">
        <v>18</v>
      </c>
      <c r="D52" s="55"/>
      <c r="E52" s="69"/>
      <c r="F52" s="71"/>
      <c r="G52" s="193"/>
      <c r="H52" s="180"/>
    </row>
    <row r="53" spans="1:8" x14ac:dyDescent="0.2">
      <c r="A53" s="63"/>
      <c r="B53" s="59"/>
      <c r="C53" s="74" t="s">
        <v>19</v>
      </c>
      <c r="D53" s="55"/>
      <c r="E53" s="69"/>
      <c r="F53" s="71"/>
      <c r="G53" s="193"/>
      <c r="H53" s="180"/>
    </row>
    <row r="54" spans="1:8" x14ac:dyDescent="0.2">
      <c r="A54" s="63"/>
      <c r="B54" s="59"/>
      <c r="C54" s="74" t="s">
        <v>20</v>
      </c>
      <c r="D54" s="55"/>
      <c r="E54" s="69"/>
      <c r="F54" s="71"/>
      <c r="G54" s="193"/>
      <c r="H54" s="180"/>
    </row>
    <row r="55" spans="1:8" x14ac:dyDescent="0.2">
      <c r="A55" s="63"/>
      <c r="B55" s="59"/>
      <c r="C55" s="73" t="s">
        <v>69</v>
      </c>
      <c r="D55" s="55"/>
      <c r="E55" s="69"/>
      <c r="F55" s="71"/>
      <c r="G55" s="193"/>
      <c r="H55" s="180"/>
    </row>
    <row r="56" spans="1:8" x14ac:dyDescent="0.2">
      <c r="A56" s="63"/>
      <c r="B56" s="59"/>
      <c r="C56" s="74" t="s">
        <v>48</v>
      </c>
      <c r="D56" s="55"/>
      <c r="E56" s="69"/>
      <c r="F56" s="71"/>
      <c r="G56" s="193"/>
      <c r="H56" s="180"/>
    </row>
    <row r="57" spans="1:8" x14ac:dyDescent="0.2">
      <c r="A57" s="63"/>
      <c r="B57" s="59"/>
      <c r="C57" s="75" t="s">
        <v>210</v>
      </c>
      <c r="D57" s="55"/>
      <c r="E57" s="76"/>
      <c r="F57" s="71"/>
      <c r="G57" s="193"/>
      <c r="H57" s="180"/>
    </row>
    <row r="58" spans="1:8" x14ac:dyDescent="0.2">
      <c r="A58" s="63"/>
      <c r="B58" s="59"/>
      <c r="C58" s="74" t="s">
        <v>49</v>
      </c>
      <c r="D58" s="55"/>
      <c r="E58" s="76"/>
      <c r="F58" s="71"/>
      <c r="G58" s="193"/>
      <c r="H58" s="180"/>
    </row>
    <row r="59" spans="1:8" x14ac:dyDescent="0.2">
      <c r="A59" s="63"/>
      <c r="B59" s="59"/>
      <c r="C59" s="74" t="s">
        <v>21</v>
      </c>
      <c r="D59" s="55"/>
      <c r="E59" s="76"/>
      <c r="F59" s="71"/>
      <c r="G59" s="193"/>
      <c r="H59" s="180"/>
    </row>
    <row r="60" spans="1:8" x14ac:dyDescent="0.2">
      <c r="A60" s="63"/>
      <c r="B60" s="59"/>
      <c r="C60" s="78" t="s">
        <v>57</v>
      </c>
      <c r="D60" s="55"/>
      <c r="E60" s="67"/>
      <c r="F60" s="84"/>
      <c r="G60" s="79"/>
      <c r="H60" s="181"/>
    </row>
    <row r="61" spans="1:8" ht="14.25" x14ac:dyDescent="0.2">
      <c r="A61" s="63"/>
      <c r="B61" s="110" t="s">
        <v>29</v>
      </c>
      <c r="C61" s="80" t="s">
        <v>18</v>
      </c>
      <c r="D61" s="55" t="s">
        <v>41</v>
      </c>
      <c r="E61" s="67">
        <f>E62+E63</f>
        <v>31.57</v>
      </c>
      <c r="F61" s="227">
        <v>0</v>
      </c>
      <c r="G61" s="95">
        <f t="shared" ref="G61" si="4">E61*F61</f>
        <v>0</v>
      </c>
      <c r="H61" s="180"/>
    </row>
    <row r="62" spans="1:8" ht="14.25" x14ac:dyDescent="0.2">
      <c r="A62" s="63"/>
      <c r="B62" s="59"/>
      <c r="C62" s="112" t="s">
        <v>88</v>
      </c>
      <c r="D62" s="113" t="s">
        <v>84</v>
      </c>
      <c r="E62" s="114">
        <v>14.35</v>
      </c>
      <c r="F62" s="77"/>
      <c r="G62" s="95"/>
      <c r="H62" s="180"/>
    </row>
    <row r="63" spans="1:8" ht="14.25" x14ac:dyDescent="0.2">
      <c r="A63" s="63"/>
      <c r="B63" s="59"/>
      <c r="C63" s="112" t="s">
        <v>87</v>
      </c>
      <c r="D63" s="113" t="s">
        <v>84</v>
      </c>
      <c r="E63" s="114">
        <v>17.22</v>
      </c>
      <c r="F63" s="77"/>
      <c r="G63" s="95"/>
      <c r="H63" s="180"/>
    </row>
    <row r="64" spans="1:8" ht="14.25" x14ac:dyDescent="0.2">
      <c r="A64" s="63"/>
      <c r="B64" s="110" t="s">
        <v>30</v>
      </c>
      <c r="C64" s="80" t="s">
        <v>19</v>
      </c>
      <c r="D64" s="55" t="s">
        <v>41</v>
      </c>
      <c r="E64" s="67">
        <f>E61</f>
        <v>31.57</v>
      </c>
      <c r="F64" s="227">
        <v>0</v>
      </c>
      <c r="G64" s="95">
        <f t="shared" ref="G64" si="5">E64*F64</f>
        <v>0</v>
      </c>
      <c r="H64" s="180"/>
    </row>
    <row r="65" spans="1:8" ht="14.25" x14ac:dyDescent="0.2">
      <c r="A65" s="63"/>
      <c r="B65" s="110" t="s">
        <v>31</v>
      </c>
      <c r="C65" s="80" t="s">
        <v>72</v>
      </c>
      <c r="D65" s="55" t="s">
        <v>41</v>
      </c>
      <c r="E65" s="67">
        <f>E61</f>
        <v>31.57</v>
      </c>
      <c r="F65" s="228">
        <v>0</v>
      </c>
      <c r="G65" s="95">
        <f>E65*F65</f>
        <v>0</v>
      </c>
      <c r="H65" s="180"/>
    </row>
    <row r="66" spans="1:8" x14ac:dyDescent="0.2">
      <c r="A66" s="63"/>
      <c r="B66" s="59"/>
      <c r="C66" s="68"/>
      <c r="D66" s="55"/>
      <c r="E66" s="76"/>
      <c r="F66" s="71"/>
      <c r="G66" s="193"/>
      <c r="H66" s="180"/>
    </row>
    <row r="67" spans="1:8" x14ac:dyDescent="0.2">
      <c r="A67" s="63"/>
      <c r="B67" s="59"/>
      <c r="C67" s="54" t="s">
        <v>6</v>
      </c>
      <c r="D67" s="55"/>
      <c r="E67" s="76"/>
      <c r="F67" s="71"/>
      <c r="G67" s="193"/>
      <c r="H67" s="180"/>
    </row>
    <row r="68" spans="1:8" s="220" customFormat="1" x14ac:dyDescent="0.2">
      <c r="A68" s="63"/>
      <c r="B68" s="110" t="s">
        <v>32</v>
      </c>
      <c r="C68" s="61" t="s">
        <v>215</v>
      </c>
      <c r="D68" s="66" t="s">
        <v>47</v>
      </c>
      <c r="E68" s="85">
        <v>55</v>
      </c>
      <c r="F68" s="229">
        <v>0</v>
      </c>
      <c r="G68" s="214">
        <f t="shared" ref="G68" si="6">E68*F68</f>
        <v>0</v>
      </c>
      <c r="H68" s="219"/>
    </row>
    <row r="69" spans="1:8" x14ac:dyDescent="0.2">
      <c r="A69" s="63"/>
      <c r="B69" s="110" t="s">
        <v>33</v>
      </c>
      <c r="C69" s="61" t="s">
        <v>76</v>
      </c>
      <c r="D69" s="66" t="s">
        <v>47</v>
      </c>
      <c r="E69" s="85">
        <v>55</v>
      </c>
      <c r="F69" s="229">
        <v>0</v>
      </c>
      <c r="G69" s="95">
        <f t="shared" ref="G69" si="7">E69*F69</f>
        <v>0</v>
      </c>
      <c r="H69" s="180"/>
    </row>
    <row r="70" spans="1:8" x14ac:dyDescent="0.2">
      <c r="A70" s="63"/>
      <c r="B70" s="110"/>
      <c r="C70" s="111"/>
      <c r="D70" s="66"/>
      <c r="E70" s="85"/>
      <c r="F70" s="86"/>
      <c r="G70" s="95"/>
      <c r="H70" s="180"/>
    </row>
    <row r="71" spans="1:8" x14ac:dyDescent="0.2">
      <c r="A71" s="63"/>
      <c r="B71" s="110" t="s">
        <v>34</v>
      </c>
      <c r="C71" s="61" t="s">
        <v>77</v>
      </c>
      <c r="D71" s="62" t="s">
        <v>39</v>
      </c>
      <c r="E71" s="66">
        <v>42</v>
      </c>
      <c r="F71" s="229">
        <v>0</v>
      </c>
      <c r="G71" s="95">
        <f t="shared" ref="G71" si="8">E71*F71</f>
        <v>0</v>
      </c>
      <c r="H71" s="180"/>
    </row>
    <row r="72" spans="1:8" x14ac:dyDescent="0.2">
      <c r="A72" s="63"/>
      <c r="B72" s="110" t="s">
        <v>57</v>
      </c>
      <c r="C72" s="111" t="s">
        <v>80</v>
      </c>
      <c r="D72" s="113" t="s">
        <v>54</v>
      </c>
      <c r="E72" s="116">
        <v>2</v>
      </c>
      <c r="F72" s="86"/>
      <c r="G72" s="95"/>
      <c r="H72" s="180"/>
    </row>
    <row r="73" spans="1:8" x14ac:dyDescent="0.2">
      <c r="A73" s="63"/>
      <c r="B73" s="110" t="s">
        <v>57</v>
      </c>
      <c r="C73" s="111" t="s">
        <v>78</v>
      </c>
      <c r="D73" s="113" t="s">
        <v>54</v>
      </c>
      <c r="E73" s="116">
        <v>156</v>
      </c>
      <c r="F73" s="86"/>
      <c r="G73" s="95"/>
      <c r="H73" s="180"/>
    </row>
    <row r="74" spans="1:8" x14ac:dyDescent="0.2">
      <c r="A74" s="63"/>
      <c r="B74" s="110" t="s">
        <v>57</v>
      </c>
      <c r="C74" s="111" t="s">
        <v>79</v>
      </c>
      <c r="D74" s="113" t="s">
        <v>54</v>
      </c>
      <c r="E74" s="116">
        <v>208</v>
      </c>
      <c r="F74" s="86"/>
      <c r="G74" s="95"/>
      <c r="H74" s="180"/>
    </row>
    <row r="75" spans="1:8" x14ac:dyDescent="0.2">
      <c r="A75" s="63"/>
      <c r="B75" s="110" t="s">
        <v>57</v>
      </c>
      <c r="C75" s="111" t="s">
        <v>81</v>
      </c>
      <c r="D75" s="113" t="s">
        <v>54</v>
      </c>
      <c r="E75" s="116">
        <v>156</v>
      </c>
      <c r="F75" s="86"/>
      <c r="G75" s="95"/>
      <c r="H75" s="180"/>
    </row>
    <row r="76" spans="1:8" x14ac:dyDescent="0.2">
      <c r="A76" s="63"/>
      <c r="B76" s="110" t="s">
        <v>57</v>
      </c>
      <c r="C76" s="111" t="s">
        <v>82</v>
      </c>
      <c r="D76" s="113" t="s">
        <v>54</v>
      </c>
      <c r="E76" s="116">
        <v>208</v>
      </c>
      <c r="F76" s="86"/>
      <c r="G76" s="95"/>
      <c r="H76" s="180"/>
    </row>
    <row r="77" spans="1:8" ht="13.5" thickBot="1" x14ac:dyDescent="0.25">
      <c r="A77" s="63"/>
      <c r="B77" s="59"/>
      <c r="C77" s="88"/>
      <c r="D77" s="55"/>
      <c r="E77" s="67"/>
      <c r="F77" s="89"/>
      <c r="G77" s="79"/>
      <c r="H77" s="182"/>
    </row>
    <row r="78" spans="1:8" ht="13.5" thickBot="1" x14ac:dyDescent="0.25">
      <c r="A78" s="63"/>
      <c r="B78" s="59"/>
      <c r="C78" s="90" t="str">
        <f>A10</f>
        <v>1. Prahové těsnění HV</v>
      </c>
      <c r="D78" s="91"/>
      <c r="E78" s="153" t="s">
        <v>0</v>
      </c>
      <c r="F78" s="92"/>
      <c r="G78" s="194">
        <f>SUM(G10:G77)</f>
        <v>0</v>
      </c>
      <c r="H78" s="183"/>
    </row>
    <row r="79" spans="1:8" x14ac:dyDescent="0.2">
      <c r="A79" s="93"/>
      <c r="B79" s="59"/>
      <c r="C79" s="88"/>
      <c r="D79" s="55"/>
      <c r="E79" s="67"/>
      <c r="F79" s="89"/>
      <c r="G79" s="79"/>
      <c r="H79" s="184"/>
    </row>
    <row r="80" spans="1:8" ht="27" customHeight="1" x14ac:dyDescent="0.2">
      <c r="A80" s="154" t="str">
        <f>'1.Rekapitulace'!B10</f>
        <v>2. Boční těsnění HV</v>
      </c>
      <c r="B80" s="53"/>
      <c r="C80" s="54" t="s">
        <v>4</v>
      </c>
      <c r="D80" s="55"/>
      <c r="E80" s="56"/>
      <c r="F80" s="57"/>
      <c r="G80" s="192"/>
      <c r="H80" s="179"/>
    </row>
    <row r="81" spans="1:8" x14ac:dyDescent="0.2">
      <c r="A81" s="58" t="s">
        <v>57</v>
      </c>
      <c r="B81" s="59"/>
      <c r="C81" s="60" t="s">
        <v>5</v>
      </c>
      <c r="D81" s="55"/>
      <c r="E81" s="56"/>
      <c r="F81" s="57"/>
      <c r="G81" s="192"/>
      <c r="H81" s="179"/>
    </row>
    <row r="82" spans="1:8" x14ac:dyDescent="0.2">
      <c r="A82" s="58" t="s">
        <v>57</v>
      </c>
      <c r="B82" s="59">
        <v>1</v>
      </c>
      <c r="C82" s="61" t="s">
        <v>192</v>
      </c>
      <c r="D82" s="62" t="s">
        <v>44</v>
      </c>
      <c r="E82" s="62">
        <v>1</v>
      </c>
      <c r="F82" s="225">
        <v>0</v>
      </c>
      <c r="G82" s="95">
        <f>E82*F82</f>
        <v>0</v>
      </c>
      <c r="H82" s="180"/>
    </row>
    <row r="83" spans="1:8" x14ac:dyDescent="0.2">
      <c r="A83" s="63"/>
      <c r="B83" s="59"/>
      <c r="C83" s="61"/>
      <c r="D83" s="62"/>
      <c r="E83" s="62"/>
      <c r="F83" s="57"/>
      <c r="G83" s="193"/>
      <c r="H83" s="180"/>
    </row>
    <row r="84" spans="1:8" x14ac:dyDescent="0.2">
      <c r="A84" s="63"/>
      <c r="B84" s="59"/>
      <c r="C84" s="54" t="s">
        <v>4</v>
      </c>
      <c r="D84" s="62"/>
      <c r="E84" s="64"/>
      <c r="F84" s="57"/>
      <c r="G84" s="193"/>
      <c r="H84" s="180"/>
    </row>
    <row r="85" spans="1:8" x14ac:dyDescent="0.2">
      <c r="A85" s="63"/>
      <c r="B85" s="59"/>
      <c r="C85" s="65" t="s">
        <v>64</v>
      </c>
      <c r="D85" s="55"/>
      <c r="E85" s="56"/>
      <c r="F85" s="57"/>
      <c r="G85" s="192"/>
      <c r="H85" s="179"/>
    </row>
    <row r="86" spans="1:8" ht="38.25" x14ac:dyDescent="0.2">
      <c r="A86" s="63"/>
      <c r="B86" s="110" t="s">
        <v>74</v>
      </c>
      <c r="C86" s="61" t="s">
        <v>193</v>
      </c>
      <c r="D86" s="62" t="s">
        <v>44</v>
      </c>
      <c r="E86" s="62">
        <v>1</v>
      </c>
      <c r="F86" s="225">
        <v>0</v>
      </c>
      <c r="G86" s="95">
        <f t="shared" ref="G86" si="9">E86*F86</f>
        <v>0</v>
      </c>
      <c r="H86" s="180"/>
    </row>
    <row r="87" spans="1:8" ht="51" x14ac:dyDescent="0.2">
      <c r="A87" s="63"/>
      <c r="B87" s="110" t="s">
        <v>75</v>
      </c>
      <c r="C87" s="61" t="s">
        <v>194</v>
      </c>
      <c r="D87" s="62" t="s">
        <v>44</v>
      </c>
      <c r="E87" s="62">
        <v>1</v>
      </c>
      <c r="F87" s="225">
        <v>0</v>
      </c>
      <c r="G87" s="95">
        <f t="shared" ref="G87" si="10">E87*F87</f>
        <v>0</v>
      </c>
      <c r="H87" s="180"/>
    </row>
    <row r="88" spans="1:8" x14ac:dyDescent="0.2">
      <c r="A88" s="63"/>
      <c r="B88" s="59"/>
      <c r="C88" s="61"/>
      <c r="D88" s="62"/>
      <c r="E88" s="62"/>
      <c r="F88" s="57"/>
      <c r="G88" s="193"/>
      <c r="H88" s="180"/>
    </row>
    <row r="89" spans="1:8" x14ac:dyDescent="0.2">
      <c r="A89" s="63"/>
      <c r="B89" s="59"/>
      <c r="C89" s="65" t="s">
        <v>63</v>
      </c>
      <c r="D89" s="62"/>
      <c r="E89" s="64"/>
      <c r="F89" s="57"/>
      <c r="G89" s="193"/>
      <c r="H89" s="180"/>
    </row>
    <row r="90" spans="1:8" x14ac:dyDescent="0.2">
      <c r="A90" s="63"/>
      <c r="B90" s="59"/>
      <c r="C90" s="65" t="s">
        <v>64</v>
      </c>
      <c r="D90" s="55"/>
      <c r="E90" s="56"/>
      <c r="F90" s="57"/>
      <c r="G90" s="192"/>
      <c r="H90" s="179"/>
    </row>
    <row r="91" spans="1:8" ht="51" x14ac:dyDescent="0.2">
      <c r="A91" s="63"/>
      <c r="B91" s="110" t="s">
        <v>23</v>
      </c>
      <c r="C91" s="61" t="s">
        <v>195</v>
      </c>
      <c r="D91" s="62" t="s">
        <v>44</v>
      </c>
      <c r="E91" s="62">
        <v>1</v>
      </c>
      <c r="F91" s="225">
        <v>0</v>
      </c>
      <c r="G91" s="95">
        <f t="shared" ref="G91" si="11">E91*F91</f>
        <v>0</v>
      </c>
      <c r="H91" s="180"/>
    </row>
    <row r="92" spans="1:8" x14ac:dyDescent="0.2">
      <c r="A92" s="63"/>
      <c r="B92" s="59"/>
      <c r="C92" s="61"/>
      <c r="D92" s="62"/>
      <c r="E92" s="62"/>
      <c r="F92" s="57"/>
      <c r="G92" s="193"/>
      <c r="H92" s="180"/>
    </row>
    <row r="93" spans="1:8" x14ac:dyDescent="0.2">
      <c r="A93" s="63"/>
      <c r="B93" s="59"/>
      <c r="C93" s="60" t="s">
        <v>12</v>
      </c>
      <c r="D93" s="62"/>
      <c r="E93" s="62"/>
      <c r="F93" s="57"/>
      <c r="G93" s="193"/>
      <c r="H93" s="180"/>
    </row>
    <row r="94" spans="1:8" x14ac:dyDescent="0.2">
      <c r="A94" s="63"/>
      <c r="B94" s="110" t="s">
        <v>24</v>
      </c>
      <c r="C94" s="61" t="s">
        <v>196</v>
      </c>
      <c r="D94" s="62" t="s">
        <v>44</v>
      </c>
      <c r="E94" s="62">
        <v>1</v>
      </c>
      <c r="F94" s="225">
        <v>0</v>
      </c>
      <c r="G94" s="95">
        <f t="shared" ref="G94:G95" si="12">E94*F94</f>
        <v>0</v>
      </c>
      <c r="H94" s="180"/>
    </row>
    <row r="95" spans="1:8" x14ac:dyDescent="0.2">
      <c r="A95" s="63"/>
      <c r="B95" s="110" t="s">
        <v>25</v>
      </c>
      <c r="C95" s="61" t="s">
        <v>197</v>
      </c>
      <c r="D95" s="62" t="s">
        <v>44</v>
      </c>
      <c r="E95" s="62">
        <v>1</v>
      </c>
      <c r="F95" s="225">
        <v>0</v>
      </c>
      <c r="G95" s="95">
        <f t="shared" si="12"/>
        <v>0</v>
      </c>
      <c r="H95" s="180"/>
    </row>
    <row r="96" spans="1:8" x14ac:dyDescent="0.2">
      <c r="A96" s="63"/>
      <c r="B96" s="59"/>
      <c r="C96" s="61"/>
      <c r="D96" s="62"/>
      <c r="E96" s="62"/>
      <c r="F96" s="57"/>
      <c r="G96" s="193"/>
      <c r="H96" s="180"/>
    </row>
    <row r="97" spans="1:8" x14ac:dyDescent="0.2">
      <c r="A97" s="63"/>
      <c r="B97" s="59"/>
      <c r="C97" s="70" t="s">
        <v>68</v>
      </c>
      <c r="D97" s="55"/>
      <c r="E97" s="69"/>
      <c r="F97" s="71"/>
      <c r="G97" s="193"/>
      <c r="H97" s="180"/>
    </row>
    <row r="98" spans="1:8" x14ac:dyDescent="0.2">
      <c r="A98" s="63"/>
      <c r="B98" s="59"/>
      <c r="C98" s="72" t="s">
        <v>66</v>
      </c>
      <c r="D98" s="55"/>
      <c r="E98" s="69"/>
      <c r="F98" s="71"/>
      <c r="G98" s="193"/>
      <c r="H98" s="180"/>
    </row>
    <row r="99" spans="1:8" x14ac:dyDescent="0.2">
      <c r="A99" s="63"/>
      <c r="B99" s="59"/>
      <c r="C99" s="73" t="s">
        <v>67</v>
      </c>
      <c r="D99" s="55"/>
      <c r="E99" s="69"/>
      <c r="F99" s="71"/>
      <c r="G99" s="193"/>
      <c r="H99" s="180"/>
    </row>
    <row r="100" spans="1:8" x14ac:dyDescent="0.2">
      <c r="A100" s="63"/>
      <c r="B100" s="59"/>
      <c r="C100" s="74" t="s">
        <v>18</v>
      </c>
      <c r="D100" s="55"/>
      <c r="E100" s="69"/>
      <c r="F100" s="71"/>
      <c r="G100" s="193"/>
      <c r="H100" s="180"/>
    </row>
    <row r="101" spans="1:8" x14ac:dyDescent="0.2">
      <c r="A101" s="63"/>
      <c r="B101" s="59"/>
      <c r="C101" s="74" t="s">
        <v>19</v>
      </c>
      <c r="D101" s="55"/>
      <c r="E101" s="69"/>
      <c r="F101" s="71"/>
      <c r="G101" s="193"/>
      <c r="H101" s="180"/>
    </row>
    <row r="102" spans="1:8" x14ac:dyDescent="0.2">
      <c r="A102" s="63"/>
      <c r="B102" s="59"/>
      <c r="C102" s="74" t="s">
        <v>20</v>
      </c>
      <c r="D102" s="55"/>
      <c r="E102" s="69"/>
      <c r="F102" s="71"/>
      <c r="G102" s="193"/>
      <c r="H102" s="180"/>
    </row>
    <row r="103" spans="1:8" x14ac:dyDescent="0.2">
      <c r="A103" s="63"/>
      <c r="B103" s="59"/>
      <c r="C103" s="73" t="s">
        <v>69</v>
      </c>
      <c r="D103" s="55"/>
      <c r="E103" s="69"/>
      <c r="F103" s="71"/>
      <c r="G103" s="193"/>
      <c r="H103" s="180"/>
    </row>
    <row r="104" spans="1:8" x14ac:dyDescent="0.2">
      <c r="A104" s="63"/>
      <c r="B104" s="59"/>
      <c r="C104" s="74" t="s">
        <v>48</v>
      </c>
      <c r="D104" s="55"/>
      <c r="E104" s="69"/>
      <c r="F104" s="71"/>
      <c r="G104" s="193"/>
      <c r="H104" s="180"/>
    </row>
    <row r="105" spans="1:8" x14ac:dyDescent="0.2">
      <c r="A105" s="63"/>
      <c r="B105" s="59"/>
      <c r="C105" s="75" t="s">
        <v>210</v>
      </c>
      <c r="D105" s="55"/>
      <c r="E105" s="76"/>
      <c r="F105" s="71"/>
      <c r="G105" s="193"/>
      <c r="H105" s="180"/>
    </row>
    <row r="106" spans="1:8" x14ac:dyDescent="0.2">
      <c r="A106" s="63"/>
      <c r="B106" s="59"/>
      <c r="C106" s="74" t="s">
        <v>49</v>
      </c>
      <c r="D106" s="55"/>
      <c r="E106" s="76"/>
      <c r="F106" s="71"/>
      <c r="G106" s="193"/>
      <c r="H106" s="180"/>
    </row>
    <row r="107" spans="1:8" x14ac:dyDescent="0.2">
      <c r="A107" s="63"/>
      <c r="B107" s="59"/>
      <c r="C107" s="74" t="s">
        <v>21</v>
      </c>
      <c r="D107" s="55"/>
      <c r="E107" s="76"/>
      <c r="F107" s="71"/>
      <c r="G107" s="193"/>
      <c r="H107" s="180"/>
    </row>
    <row r="108" spans="1:8" x14ac:dyDescent="0.2">
      <c r="A108" s="63"/>
      <c r="B108" s="59"/>
      <c r="C108" s="73" t="s">
        <v>70</v>
      </c>
      <c r="D108" s="55"/>
      <c r="E108" s="76"/>
      <c r="F108" s="77"/>
      <c r="G108" s="193"/>
      <c r="H108" s="180"/>
    </row>
    <row r="109" spans="1:8" x14ac:dyDescent="0.2">
      <c r="A109" s="63"/>
      <c r="B109" s="59"/>
      <c r="C109" s="74" t="s">
        <v>22</v>
      </c>
      <c r="D109" s="55"/>
      <c r="E109" s="76"/>
      <c r="F109" s="71"/>
      <c r="G109" s="193"/>
      <c r="H109" s="180"/>
    </row>
    <row r="110" spans="1:8" x14ac:dyDescent="0.2">
      <c r="A110" s="63"/>
      <c r="B110" s="59"/>
      <c r="C110" s="74" t="s">
        <v>71</v>
      </c>
      <c r="D110" s="62" t="s">
        <v>57</v>
      </c>
      <c r="E110" s="76"/>
      <c r="F110" s="71"/>
      <c r="G110" s="193"/>
      <c r="H110" s="180"/>
    </row>
    <row r="111" spans="1:8" x14ac:dyDescent="0.2">
      <c r="A111" s="63"/>
      <c r="B111" s="59"/>
      <c r="C111" s="74" t="s">
        <v>21</v>
      </c>
      <c r="D111" s="55"/>
      <c r="E111" s="76"/>
      <c r="F111" s="71"/>
      <c r="G111" s="193"/>
      <c r="H111" s="180"/>
    </row>
    <row r="112" spans="1:8" x14ac:dyDescent="0.2">
      <c r="A112" s="63"/>
      <c r="B112" s="59"/>
      <c r="C112" s="78" t="s">
        <v>57</v>
      </c>
      <c r="D112" s="55"/>
      <c r="E112" s="67"/>
      <c r="F112" s="77"/>
      <c r="G112" s="79"/>
      <c r="H112" s="181"/>
    </row>
    <row r="113" spans="1:8" ht="14.25" x14ac:dyDescent="0.2">
      <c r="A113" s="63"/>
      <c r="B113" s="110" t="s">
        <v>26</v>
      </c>
      <c r="C113" s="80" t="s">
        <v>18</v>
      </c>
      <c r="D113" s="55" t="s">
        <v>41</v>
      </c>
      <c r="E113" s="67">
        <f>+E114</f>
        <v>0.5</v>
      </c>
      <c r="F113" s="227">
        <v>0</v>
      </c>
      <c r="G113" s="95">
        <f t="shared" ref="G113" si="13">E113*F113</f>
        <v>0</v>
      </c>
      <c r="H113" s="180"/>
    </row>
    <row r="114" spans="1:8" ht="14.25" x14ac:dyDescent="0.2">
      <c r="A114" s="63"/>
      <c r="B114" s="59"/>
      <c r="C114" s="112" t="s">
        <v>107</v>
      </c>
      <c r="D114" s="113" t="s">
        <v>84</v>
      </c>
      <c r="E114" s="114">
        <v>0.5</v>
      </c>
      <c r="F114" s="77"/>
      <c r="G114" s="95"/>
      <c r="H114" s="180"/>
    </row>
    <row r="115" spans="1:8" ht="14.25" x14ac:dyDescent="0.2">
      <c r="A115" s="63"/>
      <c r="B115" s="110" t="s">
        <v>27</v>
      </c>
      <c r="C115" s="80" t="s">
        <v>19</v>
      </c>
      <c r="D115" s="55" t="s">
        <v>41</v>
      </c>
      <c r="E115" s="67">
        <f>E113</f>
        <v>0.5</v>
      </c>
      <c r="F115" s="227">
        <v>0</v>
      </c>
      <c r="G115" s="95">
        <f t="shared" ref="G115" si="14">E115*F115</f>
        <v>0</v>
      </c>
      <c r="H115" s="180"/>
    </row>
    <row r="116" spans="1:8" ht="14.25" x14ac:dyDescent="0.2">
      <c r="A116" s="63"/>
      <c r="B116" s="110" t="s">
        <v>28</v>
      </c>
      <c r="C116" s="80" t="s">
        <v>72</v>
      </c>
      <c r="D116" s="55" t="s">
        <v>41</v>
      </c>
      <c r="E116" s="67">
        <f>E115</f>
        <v>0.5</v>
      </c>
      <c r="F116" s="228">
        <v>0</v>
      </c>
      <c r="G116" s="95">
        <f>E116*F116</f>
        <v>0</v>
      </c>
      <c r="H116" s="180"/>
    </row>
    <row r="117" spans="1:8" ht="14.25" x14ac:dyDescent="0.2">
      <c r="A117" s="63"/>
      <c r="B117" s="110" t="s">
        <v>29</v>
      </c>
      <c r="C117" s="81" t="s">
        <v>73</v>
      </c>
      <c r="D117" s="55" t="s">
        <v>41</v>
      </c>
      <c r="E117" s="67">
        <f>E118</f>
        <v>0.25</v>
      </c>
      <c r="F117" s="228">
        <v>0</v>
      </c>
      <c r="G117" s="95">
        <f>E117*F117</f>
        <v>0</v>
      </c>
      <c r="H117" s="180"/>
    </row>
    <row r="118" spans="1:8" ht="14.25" x14ac:dyDescent="0.2">
      <c r="A118" s="63"/>
      <c r="B118" s="110"/>
      <c r="C118" s="115" t="s">
        <v>108</v>
      </c>
      <c r="D118" s="55" t="s">
        <v>41</v>
      </c>
      <c r="E118" s="76">
        <v>0.25</v>
      </c>
      <c r="F118" s="83"/>
      <c r="G118" s="193"/>
      <c r="H118" s="180"/>
    </row>
    <row r="119" spans="1:8" x14ac:dyDescent="0.2">
      <c r="A119" s="63"/>
      <c r="B119" s="59"/>
      <c r="C119" s="82"/>
      <c r="D119" s="55"/>
      <c r="E119" s="76"/>
      <c r="F119" s="83"/>
      <c r="G119" s="193"/>
      <c r="H119" s="180"/>
    </row>
    <row r="120" spans="1:8" x14ac:dyDescent="0.2">
      <c r="A120" s="63"/>
      <c r="B120" s="59"/>
      <c r="C120" s="72" t="s">
        <v>65</v>
      </c>
      <c r="D120" s="55"/>
      <c r="E120" s="76"/>
      <c r="F120" s="71"/>
      <c r="G120" s="193"/>
      <c r="H120" s="180"/>
    </row>
    <row r="121" spans="1:8" x14ac:dyDescent="0.2">
      <c r="A121" s="63"/>
      <c r="B121" s="59"/>
      <c r="C121" s="73" t="s">
        <v>67</v>
      </c>
      <c r="D121" s="55"/>
      <c r="E121" s="69"/>
      <c r="F121" s="71"/>
      <c r="G121" s="193"/>
      <c r="H121" s="180"/>
    </row>
    <row r="122" spans="1:8" x14ac:dyDescent="0.2">
      <c r="A122" s="63"/>
      <c r="B122" s="59"/>
      <c r="C122" s="74" t="s">
        <v>18</v>
      </c>
      <c r="D122" s="55"/>
      <c r="E122" s="69"/>
      <c r="F122" s="71"/>
      <c r="G122" s="193"/>
      <c r="H122" s="180"/>
    </row>
    <row r="123" spans="1:8" x14ac:dyDescent="0.2">
      <c r="A123" s="63"/>
      <c r="B123" s="59"/>
      <c r="C123" s="74" t="s">
        <v>19</v>
      </c>
      <c r="D123" s="55"/>
      <c r="E123" s="69"/>
      <c r="F123" s="71"/>
      <c r="G123" s="193"/>
      <c r="H123" s="180"/>
    </row>
    <row r="124" spans="1:8" x14ac:dyDescent="0.2">
      <c r="A124" s="63"/>
      <c r="B124" s="59"/>
      <c r="C124" s="74" t="s">
        <v>20</v>
      </c>
      <c r="D124" s="55"/>
      <c r="E124" s="69"/>
      <c r="F124" s="71"/>
      <c r="G124" s="193"/>
      <c r="H124" s="180"/>
    </row>
    <row r="125" spans="1:8" x14ac:dyDescent="0.2">
      <c r="A125" s="63"/>
      <c r="B125" s="59"/>
      <c r="C125" s="73" t="s">
        <v>69</v>
      </c>
      <c r="D125" s="55"/>
      <c r="E125" s="69"/>
      <c r="F125" s="71"/>
      <c r="G125" s="193"/>
      <c r="H125" s="180"/>
    </row>
    <row r="126" spans="1:8" x14ac:dyDescent="0.2">
      <c r="A126" s="63"/>
      <c r="B126" s="59"/>
      <c r="C126" s="74" t="s">
        <v>48</v>
      </c>
      <c r="D126" s="55"/>
      <c r="E126" s="69"/>
      <c r="F126" s="71"/>
      <c r="G126" s="193"/>
      <c r="H126" s="180"/>
    </row>
    <row r="127" spans="1:8" x14ac:dyDescent="0.2">
      <c r="A127" s="63"/>
      <c r="B127" s="59"/>
      <c r="C127" s="75" t="s">
        <v>210</v>
      </c>
      <c r="D127" s="55"/>
      <c r="E127" s="76"/>
      <c r="F127" s="71"/>
      <c r="G127" s="193"/>
      <c r="H127" s="180"/>
    </row>
    <row r="128" spans="1:8" x14ac:dyDescent="0.2">
      <c r="A128" s="63"/>
      <c r="B128" s="59"/>
      <c r="C128" s="74" t="s">
        <v>49</v>
      </c>
      <c r="D128" s="55"/>
      <c r="E128" s="76"/>
      <c r="F128" s="71"/>
      <c r="G128" s="193"/>
      <c r="H128" s="180"/>
    </row>
    <row r="129" spans="1:8" x14ac:dyDescent="0.2">
      <c r="A129" s="63"/>
      <c r="B129" s="59"/>
      <c r="C129" s="74" t="s">
        <v>21</v>
      </c>
      <c r="D129" s="55"/>
      <c r="E129" s="76"/>
      <c r="F129" s="71"/>
      <c r="G129" s="193"/>
      <c r="H129" s="180"/>
    </row>
    <row r="130" spans="1:8" x14ac:dyDescent="0.2">
      <c r="A130" s="63"/>
      <c r="B130" s="59"/>
      <c r="C130" s="78" t="s">
        <v>57</v>
      </c>
      <c r="D130" s="55"/>
      <c r="E130" s="67"/>
      <c r="F130" s="84"/>
      <c r="G130" s="79"/>
      <c r="H130" s="181"/>
    </row>
    <row r="131" spans="1:8" ht="14.25" x14ac:dyDescent="0.2">
      <c r="A131" s="63"/>
      <c r="B131" s="110" t="s">
        <v>30</v>
      </c>
      <c r="C131" s="80" t="s">
        <v>18</v>
      </c>
      <c r="D131" s="55" t="s">
        <v>41</v>
      </c>
      <c r="E131" s="67">
        <f>E132+E133+E134</f>
        <v>11.65</v>
      </c>
      <c r="F131" s="227">
        <v>0</v>
      </c>
      <c r="G131" s="95">
        <f t="shared" ref="G131" si="15">E131*F131</f>
        <v>0</v>
      </c>
      <c r="H131" s="180"/>
    </row>
    <row r="132" spans="1:8" ht="14.25" x14ac:dyDescent="0.2">
      <c r="A132" s="63"/>
      <c r="B132" s="110"/>
      <c r="C132" s="112" t="s">
        <v>111</v>
      </c>
      <c r="D132" s="113" t="s">
        <v>84</v>
      </c>
      <c r="E132" s="114">
        <v>6.71</v>
      </c>
      <c r="F132" s="77"/>
      <c r="G132" s="95"/>
      <c r="H132" s="180"/>
    </row>
    <row r="133" spans="1:8" ht="14.25" x14ac:dyDescent="0.2">
      <c r="A133" s="63"/>
      <c r="B133" s="59"/>
      <c r="C133" s="112" t="s">
        <v>109</v>
      </c>
      <c r="D133" s="113" t="s">
        <v>84</v>
      </c>
      <c r="E133" s="114">
        <v>2.66</v>
      </c>
      <c r="F133" s="77"/>
      <c r="G133" s="95"/>
      <c r="H133" s="180"/>
    </row>
    <row r="134" spans="1:8" ht="14.25" x14ac:dyDescent="0.2">
      <c r="A134" s="63"/>
      <c r="B134" s="59"/>
      <c r="C134" s="112" t="s">
        <v>110</v>
      </c>
      <c r="D134" s="113" t="s">
        <v>84</v>
      </c>
      <c r="E134" s="114">
        <v>2.2799999999999998</v>
      </c>
      <c r="F134" s="77"/>
      <c r="G134" s="95"/>
      <c r="H134" s="180"/>
    </row>
    <row r="135" spans="1:8" ht="14.25" x14ac:dyDescent="0.2">
      <c r="A135" s="63"/>
      <c r="B135" s="110" t="s">
        <v>31</v>
      </c>
      <c r="C135" s="80" t="s">
        <v>19</v>
      </c>
      <c r="D135" s="55" t="s">
        <v>41</v>
      </c>
      <c r="E135" s="67">
        <f>E131</f>
        <v>11.65</v>
      </c>
      <c r="F135" s="227">
        <v>0</v>
      </c>
      <c r="G135" s="95">
        <f t="shared" ref="G135" si="16">E135*F135</f>
        <v>0</v>
      </c>
      <c r="H135" s="180"/>
    </row>
    <row r="136" spans="1:8" ht="14.25" x14ac:dyDescent="0.2">
      <c r="A136" s="63"/>
      <c r="B136" s="110" t="s">
        <v>32</v>
      </c>
      <c r="C136" s="80" t="s">
        <v>72</v>
      </c>
      <c r="D136" s="55" t="s">
        <v>41</v>
      </c>
      <c r="E136" s="67">
        <f>E131</f>
        <v>11.65</v>
      </c>
      <c r="F136" s="228">
        <v>0</v>
      </c>
      <c r="G136" s="95">
        <f>E136*F136</f>
        <v>0</v>
      </c>
      <c r="H136" s="180"/>
    </row>
    <row r="137" spans="1:8" x14ac:dyDescent="0.2">
      <c r="A137" s="63"/>
      <c r="B137" s="59"/>
      <c r="C137" s="68"/>
      <c r="D137" s="55"/>
      <c r="E137" s="76"/>
      <c r="F137" s="71"/>
      <c r="G137" s="193"/>
      <c r="H137" s="180"/>
    </row>
    <row r="138" spans="1:8" x14ac:dyDescent="0.2">
      <c r="A138" s="63"/>
      <c r="B138" s="59"/>
      <c r="C138" s="54" t="s">
        <v>6</v>
      </c>
      <c r="D138" s="55"/>
      <c r="E138" s="76"/>
      <c r="F138" s="71"/>
      <c r="G138" s="193"/>
      <c r="H138" s="180"/>
    </row>
    <row r="139" spans="1:8" x14ac:dyDescent="0.2">
      <c r="A139" s="63"/>
      <c r="B139" s="110" t="s">
        <v>33</v>
      </c>
      <c r="C139" s="61" t="s">
        <v>212</v>
      </c>
      <c r="D139" s="66" t="s">
        <v>47</v>
      </c>
      <c r="E139" s="85">
        <v>0.5</v>
      </c>
      <c r="F139" s="229">
        <v>0</v>
      </c>
      <c r="G139" s="95">
        <f t="shared" ref="G139:G141" si="17">E139*F139</f>
        <v>0</v>
      </c>
      <c r="H139" s="180"/>
    </row>
    <row r="140" spans="1:8" x14ac:dyDescent="0.2">
      <c r="A140" s="63"/>
      <c r="B140" s="110" t="s">
        <v>35</v>
      </c>
      <c r="C140" s="61" t="s">
        <v>93</v>
      </c>
      <c r="D140" s="66" t="s">
        <v>47</v>
      </c>
      <c r="E140" s="85">
        <v>8</v>
      </c>
      <c r="F140" s="229">
        <v>0</v>
      </c>
      <c r="G140" s="95">
        <f t="shared" ref="G140" si="18">E140*F140</f>
        <v>0</v>
      </c>
      <c r="H140" s="180"/>
    </row>
    <row r="141" spans="1:8" x14ac:dyDescent="0.2">
      <c r="A141" s="63"/>
      <c r="B141" s="110" t="s">
        <v>35</v>
      </c>
      <c r="C141" s="61" t="s">
        <v>94</v>
      </c>
      <c r="D141" s="66" t="s">
        <v>47</v>
      </c>
      <c r="E141" s="85">
        <v>8.5</v>
      </c>
      <c r="F141" s="229">
        <v>0</v>
      </c>
      <c r="G141" s="95">
        <f t="shared" si="17"/>
        <v>0</v>
      </c>
      <c r="H141" s="180"/>
    </row>
    <row r="142" spans="1:8" x14ac:dyDescent="0.2">
      <c r="A142" s="63"/>
      <c r="B142" s="110"/>
      <c r="C142" s="111"/>
      <c r="D142" s="66"/>
      <c r="E142" s="85"/>
      <c r="F142" s="86"/>
      <c r="G142" s="95"/>
      <c r="H142" s="180"/>
    </row>
    <row r="143" spans="1:8" x14ac:dyDescent="0.2">
      <c r="A143" s="63"/>
      <c r="B143" s="110" t="s">
        <v>36</v>
      </c>
      <c r="C143" s="61" t="s">
        <v>77</v>
      </c>
      <c r="D143" s="62" t="s">
        <v>39</v>
      </c>
      <c r="E143" s="66">
        <v>15</v>
      </c>
      <c r="F143" s="229">
        <v>0</v>
      </c>
      <c r="G143" s="95">
        <f t="shared" ref="G143" si="19">E143*F143</f>
        <v>0</v>
      </c>
      <c r="H143" s="180"/>
    </row>
    <row r="144" spans="1:8" x14ac:dyDescent="0.2">
      <c r="A144" s="63"/>
      <c r="B144" s="110" t="s">
        <v>57</v>
      </c>
      <c r="C144" s="61" t="s">
        <v>95</v>
      </c>
      <c r="D144" s="55" t="s">
        <v>54</v>
      </c>
      <c r="E144" s="5">
        <v>24</v>
      </c>
      <c r="F144" s="86"/>
      <c r="G144" s="95"/>
      <c r="H144" s="180"/>
    </row>
    <row r="145" spans="1:8" x14ac:dyDescent="0.2">
      <c r="A145" s="63"/>
      <c r="B145" s="110" t="s">
        <v>57</v>
      </c>
      <c r="C145" s="61" t="s">
        <v>96</v>
      </c>
      <c r="D145" s="55" t="s">
        <v>54</v>
      </c>
      <c r="E145" s="5">
        <v>48</v>
      </c>
      <c r="F145" s="86"/>
      <c r="G145" s="95"/>
      <c r="H145" s="180"/>
    </row>
    <row r="146" spans="1:8" x14ac:dyDescent="0.2">
      <c r="A146" s="63"/>
      <c r="B146" s="110" t="s">
        <v>57</v>
      </c>
      <c r="C146" s="61" t="s">
        <v>97</v>
      </c>
      <c r="D146" s="55" t="s">
        <v>54</v>
      </c>
      <c r="E146" s="5">
        <v>24</v>
      </c>
      <c r="F146" s="86"/>
      <c r="G146" s="95"/>
      <c r="H146" s="180"/>
    </row>
    <row r="147" spans="1:8" x14ac:dyDescent="0.2">
      <c r="A147" s="63"/>
      <c r="B147" s="110" t="s">
        <v>57</v>
      </c>
      <c r="C147" s="61" t="s">
        <v>96</v>
      </c>
      <c r="D147" s="55" t="s">
        <v>54</v>
      </c>
      <c r="E147" s="5">
        <v>48</v>
      </c>
      <c r="F147" s="86"/>
      <c r="G147" s="95"/>
      <c r="H147" s="180"/>
    </row>
    <row r="148" spans="1:8" x14ac:dyDescent="0.2">
      <c r="A148" s="63"/>
      <c r="B148" s="110" t="s">
        <v>57</v>
      </c>
      <c r="C148" s="61" t="s">
        <v>98</v>
      </c>
      <c r="D148" s="55" t="s">
        <v>54</v>
      </c>
      <c r="E148" s="5">
        <v>24</v>
      </c>
      <c r="F148" s="86"/>
      <c r="G148" s="95"/>
      <c r="H148" s="180"/>
    </row>
    <row r="149" spans="1:8" x14ac:dyDescent="0.2">
      <c r="A149" s="63"/>
      <c r="B149" s="110"/>
      <c r="C149" s="61" t="s">
        <v>99</v>
      </c>
      <c r="D149" s="55" t="s">
        <v>54</v>
      </c>
      <c r="E149" s="5">
        <v>48</v>
      </c>
      <c r="F149" s="86"/>
      <c r="G149" s="95"/>
      <c r="H149" s="180"/>
    </row>
    <row r="150" spans="1:8" x14ac:dyDescent="0.2">
      <c r="A150" s="63"/>
      <c r="B150" s="110"/>
      <c r="C150" s="61" t="s">
        <v>100</v>
      </c>
      <c r="D150" s="55" t="s">
        <v>54</v>
      </c>
      <c r="E150" s="5">
        <v>2</v>
      </c>
      <c r="F150" s="86"/>
      <c r="G150" s="95"/>
      <c r="H150" s="180"/>
    </row>
    <row r="151" spans="1:8" x14ac:dyDescent="0.2">
      <c r="A151" s="63"/>
      <c r="B151" s="110"/>
      <c r="C151" s="61" t="s">
        <v>101</v>
      </c>
      <c r="D151" s="55" t="s">
        <v>54</v>
      </c>
      <c r="E151" s="5">
        <v>32</v>
      </c>
      <c r="F151" s="86"/>
      <c r="G151" s="95"/>
      <c r="H151" s="180"/>
    </row>
    <row r="152" spans="1:8" x14ac:dyDescent="0.2">
      <c r="A152" s="63"/>
      <c r="B152" s="110"/>
      <c r="C152" s="61" t="s">
        <v>102</v>
      </c>
      <c r="D152" s="55" t="s">
        <v>54</v>
      </c>
      <c r="E152" s="5">
        <v>16</v>
      </c>
      <c r="F152" s="86"/>
      <c r="G152" s="95"/>
      <c r="H152" s="180"/>
    </row>
    <row r="153" spans="1:8" x14ac:dyDescent="0.2">
      <c r="A153" s="63"/>
      <c r="B153" s="110"/>
      <c r="C153" s="61" t="s">
        <v>103</v>
      </c>
      <c r="D153" s="55" t="s">
        <v>54</v>
      </c>
      <c r="E153" s="5">
        <v>32</v>
      </c>
      <c r="F153" s="86"/>
      <c r="G153" s="95"/>
      <c r="H153" s="180"/>
    </row>
    <row r="154" spans="1:8" x14ac:dyDescent="0.2">
      <c r="A154" s="63"/>
      <c r="B154" s="110"/>
      <c r="C154" s="61" t="s">
        <v>104</v>
      </c>
      <c r="D154" s="55" t="s">
        <v>54</v>
      </c>
      <c r="E154" s="5">
        <v>16</v>
      </c>
      <c r="F154" s="86"/>
      <c r="G154" s="95"/>
      <c r="H154" s="180"/>
    </row>
    <row r="155" spans="1:8" x14ac:dyDescent="0.2">
      <c r="A155" s="63"/>
      <c r="B155" s="110"/>
      <c r="C155" s="61" t="s">
        <v>105</v>
      </c>
      <c r="D155" s="55" t="s">
        <v>54</v>
      </c>
      <c r="E155" s="5">
        <v>32</v>
      </c>
      <c r="F155" s="86"/>
      <c r="G155" s="95"/>
      <c r="H155" s="180"/>
    </row>
    <row r="156" spans="1:8" x14ac:dyDescent="0.2">
      <c r="A156" s="63"/>
      <c r="B156" s="110"/>
      <c r="C156" s="61" t="s">
        <v>106</v>
      </c>
      <c r="D156" s="55" t="s">
        <v>54</v>
      </c>
      <c r="E156" s="5">
        <v>10</v>
      </c>
      <c r="F156" s="86"/>
      <c r="G156" s="95"/>
      <c r="H156" s="180"/>
    </row>
    <row r="157" spans="1:8" ht="13.5" thickBot="1" x14ac:dyDescent="0.25">
      <c r="A157" s="63"/>
      <c r="B157" s="59"/>
      <c r="C157" s="88"/>
      <c r="D157" s="55"/>
      <c r="E157" s="67"/>
      <c r="F157" s="89"/>
      <c r="G157" s="79"/>
      <c r="H157" s="182"/>
    </row>
    <row r="158" spans="1:8" ht="13.5" thickBot="1" x14ac:dyDescent="0.25">
      <c r="A158" s="63"/>
      <c r="B158" s="59"/>
      <c r="C158" s="90" t="str">
        <f>A80</f>
        <v>2. Boční těsnění HV</v>
      </c>
      <c r="D158" s="91"/>
      <c r="E158" s="153" t="s">
        <v>0</v>
      </c>
      <c r="F158" s="92"/>
      <c r="G158" s="194">
        <f>SUM(G80:G157)</f>
        <v>0</v>
      </c>
      <c r="H158" s="183"/>
    </row>
    <row r="159" spans="1:8" x14ac:dyDescent="0.2">
      <c r="A159" s="93"/>
      <c r="B159" s="59"/>
      <c r="C159" s="88"/>
      <c r="D159" s="55"/>
      <c r="E159" s="67"/>
      <c r="F159" s="89"/>
      <c r="G159" s="79"/>
      <c r="H159" s="184"/>
    </row>
    <row r="160" spans="1:8" ht="27" customHeight="1" x14ac:dyDescent="0.2">
      <c r="A160" s="154" t="str">
        <f>'1.Rekapitulace'!B11</f>
        <v>3. Prahové těsnění DV</v>
      </c>
      <c r="B160" s="59"/>
      <c r="C160" s="54" t="s">
        <v>4</v>
      </c>
      <c r="D160" s="94"/>
      <c r="E160" s="76"/>
      <c r="F160" s="57"/>
      <c r="G160" s="95"/>
      <c r="H160" s="181"/>
    </row>
    <row r="161" spans="1:8" x14ac:dyDescent="0.2">
      <c r="A161" s="58" t="s">
        <v>57</v>
      </c>
      <c r="B161" s="59"/>
      <c r="C161" s="60" t="s">
        <v>5</v>
      </c>
      <c r="D161" s="55"/>
      <c r="E161" s="56"/>
      <c r="F161" s="57"/>
      <c r="G161" s="192"/>
      <c r="H161" s="179"/>
    </row>
    <row r="162" spans="1:8" x14ac:dyDescent="0.2">
      <c r="A162" s="58" t="s">
        <v>57</v>
      </c>
      <c r="B162" s="59">
        <v>1</v>
      </c>
      <c r="C162" s="61" t="s">
        <v>198</v>
      </c>
      <c r="D162" s="62" t="s">
        <v>44</v>
      </c>
      <c r="E162" s="62">
        <v>1</v>
      </c>
      <c r="F162" s="225">
        <v>0</v>
      </c>
      <c r="G162" s="95">
        <f>E162*F162</f>
        <v>0</v>
      </c>
      <c r="H162" s="180"/>
    </row>
    <row r="163" spans="1:8" x14ac:dyDescent="0.2">
      <c r="A163" s="63"/>
      <c r="B163" s="59"/>
      <c r="C163" s="61"/>
      <c r="D163" s="62"/>
      <c r="E163" s="62"/>
      <c r="F163" s="57"/>
      <c r="G163" s="193"/>
      <c r="H163" s="180"/>
    </row>
    <row r="164" spans="1:8" x14ac:dyDescent="0.2">
      <c r="A164" s="63"/>
      <c r="B164" s="59"/>
      <c r="C164" s="54" t="s">
        <v>4</v>
      </c>
      <c r="D164" s="62"/>
      <c r="E164" s="64"/>
      <c r="F164" s="57"/>
      <c r="G164" s="193"/>
      <c r="H164" s="180"/>
    </row>
    <row r="165" spans="1:8" x14ac:dyDescent="0.2">
      <c r="A165" s="63"/>
      <c r="B165" s="59"/>
      <c r="C165" s="65" t="s">
        <v>64</v>
      </c>
      <c r="D165" s="55"/>
      <c r="E165" s="56"/>
      <c r="F165" s="57"/>
      <c r="G165" s="192"/>
      <c r="H165" s="179"/>
    </row>
    <row r="166" spans="1:8" s="220" customFormat="1" ht="51" x14ac:dyDescent="0.2">
      <c r="A166" s="63"/>
      <c r="B166" s="216" t="s">
        <v>74</v>
      </c>
      <c r="C166" s="217" t="s">
        <v>214</v>
      </c>
      <c r="D166" s="218" t="s">
        <v>44</v>
      </c>
      <c r="E166" s="218">
        <v>1</v>
      </c>
      <c r="F166" s="226">
        <v>0</v>
      </c>
      <c r="G166" s="214">
        <f t="shared" ref="G166" si="20">E166*F166</f>
        <v>0</v>
      </c>
      <c r="H166" s="219"/>
    </row>
    <row r="167" spans="1:8" x14ac:dyDescent="0.2">
      <c r="A167" s="63"/>
      <c r="B167" s="59"/>
      <c r="C167" s="61"/>
      <c r="D167" s="62"/>
      <c r="E167" s="62"/>
      <c r="F167" s="57"/>
      <c r="G167" s="193"/>
      <c r="H167" s="180"/>
    </row>
    <row r="168" spans="1:8" x14ac:dyDescent="0.2">
      <c r="A168" s="63"/>
      <c r="B168" s="59"/>
      <c r="C168" s="65" t="s">
        <v>63</v>
      </c>
      <c r="D168" s="62"/>
      <c r="E168" s="64"/>
      <c r="F168" s="57"/>
      <c r="G168" s="193"/>
      <c r="H168" s="180"/>
    </row>
    <row r="169" spans="1:8" x14ac:dyDescent="0.2">
      <c r="A169" s="63"/>
      <c r="B169" s="59"/>
      <c r="C169" s="65" t="s">
        <v>64</v>
      </c>
      <c r="D169" s="55"/>
      <c r="E169" s="56"/>
      <c r="F169" s="57"/>
      <c r="G169" s="192"/>
      <c r="H169" s="179"/>
    </row>
    <row r="170" spans="1:8" x14ac:dyDescent="0.2">
      <c r="A170" s="63"/>
      <c r="B170" s="59"/>
      <c r="C170" s="61"/>
      <c r="D170" s="62"/>
      <c r="E170" s="62"/>
      <c r="F170" s="57"/>
      <c r="G170" s="193"/>
      <c r="H170" s="180"/>
    </row>
    <row r="171" spans="1:8" x14ac:dyDescent="0.2">
      <c r="A171" s="63"/>
      <c r="B171" s="59"/>
      <c r="C171" s="60" t="s">
        <v>12</v>
      </c>
      <c r="D171" s="62"/>
      <c r="E171" s="62"/>
      <c r="F171" s="57"/>
      <c r="G171" s="193"/>
      <c r="H171" s="180"/>
    </row>
    <row r="172" spans="1:8" x14ac:dyDescent="0.2">
      <c r="A172" s="63"/>
      <c r="B172" s="110" t="s">
        <v>75</v>
      </c>
      <c r="C172" s="61" t="s">
        <v>199</v>
      </c>
      <c r="D172" s="62" t="s">
        <v>44</v>
      </c>
      <c r="E172" s="62">
        <v>1</v>
      </c>
      <c r="F172" s="225"/>
      <c r="G172" s="95">
        <f t="shared" ref="G172:G173" si="21">E172*F172</f>
        <v>0</v>
      </c>
      <c r="H172" s="180"/>
    </row>
    <row r="173" spans="1:8" x14ac:dyDescent="0.2">
      <c r="A173" s="63"/>
      <c r="B173" s="110" t="s">
        <v>23</v>
      </c>
      <c r="C173" s="61" t="s">
        <v>200</v>
      </c>
      <c r="D173" s="62" t="s">
        <v>44</v>
      </c>
      <c r="E173" s="62">
        <v>1</v>
      </c>
      <c r="F173" s="225"/>
      <c r="G173" s="95">
        <f t="shared" si="21"/>
        <v>0</v>
      </c>
      <c r="H173" s="180"/>
    </row>
    <row r="174" spans="1:8" x14ac:dyDescent="0.2">
      <c r="A174" s="63"/>
      <c r="B174" s="59"/>
      <c r="C174" s="61"/>
      <c r="D174" s="62"/>
      <c r="E174" s="62"/>
      <c r="F174" s="57"/>
      <c r="G174" s="193"/>
      <c r="H174" s="180"/>
    </row>
    <row r="175" spans="1:8" x14ac:dyDescent="0.2">
      <c r="A175" s="63"/>
      <c r="B175" s="59"/>
      <c r="C175" s="70" t="s">
        <v>68</v>
      </c>
      <c r="D175" s="55"/>
      <c r="E175" s="69"/>
      <c r="F175" s="71"/>
      <c r="G175" s="193"/>
      <c r="H175" s="180"/>
    </row>
    <row r="176" spans="1:8" x14ac:dyDescent="0.2">
      <c r="A176" s="63"/>
      <c r="B176" s="59"/>
      <c r="C176" s="72" t="s">
        <v>66</v>
      </c>
      <c r="D176" s="55"/>
      <c r="E176" s="69"/>
      <c r="F176" s="71"/>
      <c r="G176" s="193"/>
      <c r="H176" s="180"/>
    </row>
    <row r="177" spans="1:8" x14ac:dyDescent="0.2">
      <c r="A177" s="63"/>
      <c r="B177" s="59"/>
      <c r="C177" s="73" t="s">
        <v>67</v>
      </c>
      <c r="D177" s="55"/>
      <c r="E177" s="69"/>
      <c r="F177" s="71"/>
      <c r="G177" s="193"/>
      <c r="H177" s="180"/>
    </row>
    <row r="178" spans="1:8" x14ac:dyDescent="0.2">
      <c r="A178" s="63"/>
      <c r="B178" s="59"/>
      <c r="C178" s="74" t="s">
        <v>18</v>
      </c>
      <c r="D178" s="55"/>
      <c r="E178" s="69"/>
      <c r="F178" s="71"/>
      <c r="G178" s="193"/>
      <c r="H178" s="180"/>
    </row>
    <row r="179" spans="1:8" x14ac:dyDescent="0.2">
      <c r="A179" s="63"/>
      <c r="B179" s="59"/>
      <c r="C179" s="74" t="s">
        <v>19</v>
      </c>
      <c r="D179" s="55"/>
      <c r="E179" s="69"/>
      <c r="F179" s="71"/>
      <c r="G179" s="193"/>
      <c r="H179" s="180"/>
    </row>
    <row r="180" spans="1:8" x14ac:dyDescent="0.2">
      <c r="A180" s="63"/>
      <c r="B180" s="59"/>
      <c r="C180" s="74" t="s">
        <v>20</v>
      </c>
      <c r="D180" s="55"/>
      <c r="E180" s="69"/>
      <c r="F180" s="71"/>
      <c r="G180" s="193"/>
      <c r="H180" s="180"/>
    </row>
    <row r="181" spans="1:8" x14ac:dyDescent="0.2">
      <c r="A181" s="63"/>
      <c r="B181" s="59"/>
      <c r="C181" s="73" t="s">
        <v>69</v>
      </c>
      <c r="D181" s="55"/>
      <c r="E181" s="69"/>
      <c r="F181" s="71"/>
      <c r="G181" s="193"/>
      <c r="H181" s="180"/>
    </row>
    <row r="182" spans="1:8" x14ac:dyDescent="0.2">
      <c r="A182" s="63"/>
      <c r="B182" s="59"/>
      <c r="C182" s="74" t="s">
        <v>48</v>
      </c>
      <c r="D182" s="55"/>
      <c r="E182" s="69"/>
      <c r="F182" s="71"/>
      <c r="G182" s="193"/>
      <c r="H182" s="180"/>
    </row>
    <row r="183" spans="1:8" x14ac:dyDescent="0.2">
      <c r="A183" s="63"/>
      <c r="B183" s="59"/>
      <c r="C183" s="75" t="s">
        <v>210</v>
      </c>
      <c r="D183" s="55"/>
      <c r="E183" s="76"/>
      <c r="F183" s="71"/>
      <c r="G183" s="193"/>
      <c r="H183" s="180"/>
    </row>
    <row r="184" spans="1:8" x14ac:dyDescent="0.2">
      <c r="A184" s="63"/>
      <c r="B184" s="59"/>
      <c r="C184" s="74" t="s">
        <v>49</v>
      </c>
      <c r="D184" s="55"/>
      <c r="E184" s="76"/>
      <c r="F184" s="71"/>
      <c r="G184" s="193"/>
      <c r="H184" s="180"/>
    </row>
    <row r="185" spans="1:8" x14ac:dyDescent="0.2">
      <c r="A185" s="63"/>
      <c r="B185" s="59"/>
      <c r="C185" s="74" t="s">
        <v>21</v>
      </c>
      <c r="D185" s="55"/>
      <c r="E185" s="76"/>
      <c r="F185" s="71"/>
      <c r="G185" s="193"/>
      <c r="H185" s="180"/>
    </row>
    <row r="186" spans="1:8" x14ac:dyDescent="0.2">
      <c r="A186" s="63"/>
      <c r="B186" s="59"/>
      <c r="C186" s="73" t="s">
        <v>70</v>
      </c>
      <c r="D186" s="55"/>
      <c r="E186" s="76"/>
      <c r="F186" s="77"/>
      <c r="G186" s="193"/>
      <c r="H186" s="180"/>
    </row>
    <row r="187" spans="1:8" x14ac:dyDescent="0.2">
      <c r="A187" s="63"/>
      <c r="B187" s="59"/>
      <c r="C187" s="74" t="s">
        <v>22</v>
      </c>
      <c r="D187" s="55"/>
      <c r="E187" s="76"/>
      <c r="F187" s="71"/>
      <c r="G187" s="193"/>
      <c r="H187" s="180"/>
    </row>
    <row r="188" spans="1:8" x14ac:dyDescent="0.2">
      <c r="A188" s="63"/>
      <c r="B188" s="59"/>
      <c r="C188" s="74" t="s">
        <v>71</v>
      </c>
      <c r="D188" s="62" t="s">
        <v>57</v>
      </c>
      <c r="E188" s="76"/>
      <c r="F188" s="71"/>
      <c r="G188" s="193"/>
      <c r="H188" s="180"/>
    </row>
    <row r="189" spans="1:8" x14ac:dyDescent="0.2">
      <c r="A189" s="63"/>
      <c r="B189" s="59"/>
      <c r="C189" s="74" t="s">
        <v>21</v>
      </c>
      <c r="D189" s="55"/>
      <c r="E189" s="76"/>
      <c r="F189" s="71"/>
      <c r="G189" s="193"/>
      <c r="H189" s="180"/>
    </row>
    <row r="190" spans="1:8" x14ac:dyDescent="0.2">
      <c r="A190" s="63"/>
      <c r="B190" s="59"/>
      <c r="C190" s="78" t="s">
        <v>57</v>
      </c>
      <c r="D190" s="55"/>
      <c r="E190" s="67"/>
      <c r="F190" s="77"/>
      <c r="G190" s="79"/>
      <c r="H190" s="181"/>
    </row>
    <row r="191" spans="1:8" ht="14.25" x14ac:dyDescent="0.2">
      <c r="A191" s="63"/>
      <c r="B191" s="110" t="s">
        <v>24</v>
      </c>
      <c r="C191" s="80" t="s">
        <v>18</v>
      </c>
      <c r="D191" s="55" t="s">
        <v>41</v>
      </c>
      <c r="E191" s="67">
        <f>E192+E193</f>
        <v>24.3</v>
      </c>
      <c r="F191" s="227"/>
      <c r="G191" s="95">
        <f t="shared" ref="G191" si="22">E191*F191</f>
        <v>0</v>
      </c>
      <c r="H191" s="187" t="s">
        <v>207</v>
      </c>
    </row>
    <row r="192" spans="1:8" ht="14.25" x14ac:dyDescent="0.2">
      <c r="A192" s="63"/>
      <c r="B192" s="59"/>
      <c r="C192" s="112" t="s">
        <v>112</v>
      </c>
      <c r="D192" s="113" t="s">
        <v>84</v>
      </c>
      <c r="E192" s="114">
        <v>14.3</v>
      </c>
      <c r="F192" s="77"/>
      <c r="G192" s="95"/>
      <c r="H192" s="180"/>
    </row>
    <row r="193" spans="1:8" ht="14.25" x14ac:dyDescent="0.2">
      <c r="A193" s="63"/>
      <c r="B193" s="59"/>
      <c r="C193" s="112" t="s">
        <v>85</v>
      </c>
      <c r="D193" s="113" t="s">
        <v>84</v>
      </c>
      <c r="E193" s="114">
        <v>10</v>
      </c>
      <c r="F193" s="77"/>
      <c r="G193" s="95"/>
      <c r="H193" s="180"/>
    </row>
    <row r="194" spans="1:8" ht="14.25" x14ac:dyDescent="0.2">
      <c r="A194" s="63"/>
      <c r="B194" s="110" t="s">
        <v>25</v>
      </c>
      <c r="C194" s="80" t="s">
        <v>19</v>
      </c>
      <c r="D194" s="55" t="s">
        <v>41</v>
      </c>
      <c r="E194" s="67">
        <f>E191</f>
        <v>24.3</v>
      </c>
      <c r="F194" s="227"/>
      <c r="G194" s="95">
        <f t="shared" ref="G194" si="23">E194*F194</f>
        <v>0</v>
      </c>
      <c r="H194" s="187" t="s">
        <v>207</v>
      </c>
    </row>
    <row r="195" spans="1:8" ht="14.25" x14ac:dyDescent="0.2">
      <c r="A195" s="63"/>
      <c r="B195" s="110" t="s">
        <v>26</v>
      </c>
      <c r="C195" s="80" t="s">
        <v>72</v>
      </c>
      <c r="D195" s="55" t="s">
        <v>41</v>
      </c>
      <c r="E195" s="67">
        <f>E194</f>
        <v>24.3</v>
      </c>
      <c r="F195" s="228"/>
      <c r="G195" s="95">
        <f>E195*F195</f>
        <v>0</v>
      </c>
      <c r="H195" s="187" t="s">
        <v>207</v>
      </c>
    </row>
    <row r="196" spans="1:8" ht="14.25" x14ac:dyDescent="0.2">
      <c r="A196" s="63"/>
      <c r="B196" s="110" t="s">
        <v>27</v>
      </c>
      <c r="C196" s="81" t="s">
        <v>73</v>
      </c>
      <c r="D196" s="55" t="s">
        <v>41</v>
      </c>
      <c r="E196" s="67">
        <f>E197</f>
        <v>2.5</v>
      </c>
      <c r="F196" s="228"/>
      <c r="G196" s="95">
        <f>E196*F196</f>
        <v>0</v>
      </c>
      <c r="H196" s="180"/>
    </row>
    <row r="197" spans="1:8" ht="14.25" x14ac:dyDescent="0.2">
      <c r="A197" s="63"/>
      <c r="B197" s="110"/>
      <c r="C197" s="115" t="s">
        <v>113</v>
      </c>
      <c r="D197" s="55" t="s">
        <v>41</v>
      </c>
      <c r="E197" s="76">
        <v>2.5</v>
      </c>
      <c r="F197" s="83"/>
      <c r="G197" s="193"/>
      <c r="H197" s="180"/>
    </row>
    <row r="198" spans="1:8" x14ac:dyDescent="0.2">
      <c r="A198" s="63"/>
      <c r="B198" s="59"/>
      <c r="C198" s="82"/>
      <c r="D198" s="55"/>
      <c r="E198" s="76"/>
      <c r="F198" s="83"/>
      <c r="G198" s="193"/>
      <c r="H198" s="180"/>
    </row>
    <row r="199" spans="1:8" x14ac:dyDescent="0.2">
      <c r="A199" s="63"/>
      <c r="B199" s="59"/>
      <c r="C199" s="72" t="s">
        <v>65</v>
      </c>
      <c r="D199" s="55"/>
      <c r="E199" s="76"/>
      <c r="F199" s="71"/>
      <c r="G199" s="193"/>
      <c r="H199" s="180"/>
    </row>
    <row r="200" spans="1:8" x14ac:dyDescent="0.2">
      <c r="A200" s="63"/>
      <c r="B200" s="59"/>
      <c r="C200" s="73" t="s">
        <v>67</v>
      </c>
      <c r="D200" s="55"/>
      <c r="E200" s="69"/>
      <c r="F200" s="71"/>
      <c r="G200" s="193"/>
      <c r="H200" s="180"/>
    </row>
    <row r="201" spans="1:8" x14ac:dyDescent="0.2">
      <c r="A201" s="63"/>
      <c r="B201" s="59"/>
      <c r="C201" s="74" t="s">
        <v>18</v>
      </c>
      <c r="D201" s="55"/>
      <c r="E201" s="69"/>
      <c r="F201" s="71"/>
      <c r="G201" s="193"/>
      <c r="H201" s="180"/>
    </row>
    <row r="202" spans="1:8" x14ac:dyDescent="0.2">
      <c r="A202" s="63"/>
      <c r="B202" s="59"/>
      <c r="C202" s="74" t="s">
        <v>19</v>
      </c>
      <c r="D202" s="55"/>
      <c r="E202" s="69"/>
      <c r="F202" s="71"/>
      <c r="G202" s="193"/>
      <c r="H202" s="180"/>
    </row>
    <row r="203" spans="1:8" x14ac:dyDescent="0.2">
      <c r="A203" s="63"/>
      <c r="B203" s="59"/>
      <c r="C203" s="74" t="s">
        <v>20</v>
      </c>
      <c r="D203" s="55"/>
      <c r="E203" s="69"/>
      <c r="F203" s="71"/>
      <c r="G203" s="193"/>
      <c r="H203" s="180"/>
    </row>
    <row r="204" spans="1:8" x14ac:dyDescent="0.2">
      <c r="A204" s="63"/>
      <c r="B204" s="59"/>
      <c r="C204" s="73" t="s">
        <v>69</v>
      </c>
      <c r="D204" s="55"/>
      <c r="E204" s="69"/>
      <c r="F204" s="71"/>
      <c r="G204" s="193"/>
      <c r="H204" s="180"/>
    </row>
    <row r="205" spans="1:8" x14ac:dyDescent="0.2">
      <c r="A205" s="63"/>
      <c r="B205" s="59"/>
      <c r="C205" s="74" t="s">
        <v>48</v>
      </c>
      <c r="D205" s="55"/>
      <c r="E205" s="69"/>
      <c r="F205" s="71"/>
      <c r="G205" s="193"/>
      <c r="H205" s="180"/>
    </row>
    <row r="206" spans="1:8" x14ac:dyDescent="0.2">
      <c r="A206" s="63"/>
      <c r="B206" s="59"/>
      <c r="C206" s="75" t="s">
        <v>210</v>
      </c>
      <c r="D206" s="55"/>
      <c r="E206" s="76"/>
      <c r="F206" s="71"/>
      <c r="G206" s="193"/>
      <c r="H206" s="180"/>
    </row>
    <row r="207" spans="1:8" x14ac:dyDescent="0.2">
      <c r="A207" s="63"/>
      <c r="B207" s="59"/>
      <c r="C207" s="74" t="s">
        <v>49</v>
      </c>
      <c r="D207" s="55"/>
      <c r="E207" s="76"/>
      <c r="F207" s="71"/>
      <c r="G207" s="193"/>
      <c r="H207" s="180"/>
    </row>
    <row r="208" spans="1:8" x14ac:dyDescent="0.2">
      <c r="A208" s="63"/>
      <c r="B208" s="59"/>
      <c r="C208" s="74" t="s">
        <v>21</v>
      </c>
      <c r="D208" s="55"/>
      <c r="E208" s="76"/>
      <c r="F208" s="71"/>
      <c r="G208" s="193"/>
      <c r="H208" s="180"/>
    </row>
    <row r="209" spans="1:8" x14ac:dyDescent="0.2">
      <c r="A209" s="63"/>
      <c r="B209" s="59"/>
      <c r="C209" s="78" t="s">
        <v>57</v>
      </c>
      <c r="D209" s="55"/>
      <c r="E209" s="67"/>
      <c r="F209" s="84"/>
      <c r="G209" s="79"/>
      <c r="H209" s="181"/>
    </row>
    <row r="210" spans="1:8" ht="14.25" x14ac:dyDescent="0.2">
      <c r="A210" s="63"/>
      <c r="B210" s="110" t="s">
        <v>28</v>
      </c>
      <c r="C210" s="80" t="s">
        <v>18</v>
      </c>
      <c r="D210" s="55" t="s">
        <v>41</v>
      </c>
      <c r="E210" s="67">
        <f>E211+E212</f>
        <v>65.48</v>
      </c>
      <c r="F210" s="227"/>
      <c r="G210" s="95">
        <f t="shared" ref="G210" si="24">E210*F210</f>
        <v>0</v>
      </c>
      <c r="H210" s="180"/>
    </row>
    <row r="211" spans="1:8" ht="14.25" x14ac:dyDescent="0.2">
      <c r="A211" s="63"/>
      <c r="B211" s="59"/>
      <c r="C211" s="112" t="s">
        <v>114</v>
      </c>
      <c r="D211" s="113" t="s">
        <v>84</v>
      </c>
      <c r="E211" s="114">
        <v>51.08</v>
      </c>
      <c r="F211" s="77"/>
      <c r="G211" s="95"/>
      <c r="H211" s="180"/>
    </row>
    <row r="212" spans="1:8" ht="14.25" x14ac:dyDescent="0.2">
      <c r="A212" s="63"/>
      <c r="B212" s="59"/>
      <c r="C212" s="112" t="s">
        <v>87</v>
      </c>
      <c r="D212" s="113" t="s">
        <v>84</v>
      </c>
      <c r="E212" s="114">
        <v>14.4</v>
      </c>
      <c r="F212" s="77"/>
      <c r="G212" s="95"/>
      <c r="H212" s="180"/>
    </row>
    <row r="213" spans="1:8" ht="14.25" x14ac:dyDescent="0.2">
      <c r="A213" s="63"/>
      <c r="B213" s="110" t="s">
        <v>29</v>
      </c>
      <c r="C213" s="80" t="s">
        <v>19</v>
      </c>
      <c r="D213" s="55" t="s">
        <v>41</v>
      </c>
      <c r="E213" s="67">
        <f>E210</f>
        <v>65.48</v>
      </c>
      <c r="F213" s="227"/>
      <c r="G213" s="95">
        <f t="shared" ref="G213" si="25">E213*F213</f>
        <v>0</v>
      </c>
      <c r="H213" s="180"/>
    </row>
    <row r="214" spans="1:8" ht="14.25" x14ac:dyDescent="0.2">
      <c r="A214" s="63"/>
      <c r="B214" s="110" t="s">
        <v>30</v>
      </c>
      <c r="C214" s="80" t="s">
        <v>72</v>
      </c>
      <c r="D214" s="55" t="s">
        <v>41</v>
      </c>
      <c r="E214" s="67">
        <f>E210</f>
        <v>65.48</v>
      </c>
      <c r="F214" s="228"/>
      <c r="G214" s="95">
        <f>E214*F214</f>
        <v>0</v>
      </c>
      <c r="H214" s="180"/>
    </row>
    <row r="215" spans="1:8" x14ac:dyDescent="0.2">
      <c r="A215" s="63"/>
      <c r="B215" s="59"/>
      <c r="C215" s="68"/>
      <c r="D215" s="55"/>
      <c r="E215" s="76"/>
      <c r="F215" s="71"/>
      <c r="G215" s="193"/>
      <c r="H215" s="180"/>
    </row>
    <row r="216" spans="1:8" x14ac:dyDescent="0.2">
      <c r="A216" s="63"/>
      <c r="B216" s="59"/>
      <c r="C216" s="54" t="s">
        <v>6</v>
      </c>
      <c r="D216" s="55"/>
      <c r="E216" s="76"/>
      <c r="F216" s="71"/>
      <c r="G216" s="193"/>
      <c r="H216" s="180"/>
    </row>
    <row r="217" spans="1:8" ht="38.25" x14ac:dyDescent="0.2">
      <c r="A217" s="63"/>
      <c r="B217" s="110" t="s">
        <v>31</v>
      </c>
      <c r="C217" s="61" t="s">
        <v>116</v>
      </c>
      <c r="D217" s="66" t="s">
        <v>39</v>
      </c>
      <c r="E217" s="85">
        <v>260</v>
      </c>
      <c r="F217" s="229"/>
      <c r="G217" s="95">
        <f t="shared" ref="G217" si="26">E217*F217</f>
        <v>0</v>
      </c>
      <c r="H217" s="180"/>
    </row>
    <row r="218" spans="1:8" x14ac:dyDescent="0.2">
      <c r="A218" s="63"/>
      <c r="B218" s="110" t="s">
        <v>32</v>
      </c>
      <c r="C218" s="61" t="s">
        <v>157</v>
      </c>
      <c r="D218" s="66" t="s">
        <v>47</v>
      </c>
      <c r="E218" s="85">
        <v>55</v>
      </c>
      <c r="F218" s="229"/>
      <c r="G218" s="95">
        <f t="shared" ref="G218:G220" si="27">E218*F218</f>
        <v>0</v>
      </c>
      <c r="H218" s="180"/>
    </row>
    <row r="219" spans="1:8" x14ac:dyDescent="0.2">
      <c r="A219" s="63"/>
      <c r="B219" s="110" t="s">
        <v>33</v>
      </c>
      <c r="C219" s="61" t="s">
        <v>135</v>
      </c>
      <c r="D219" s="66" t="s">
        <v>47</v>
      </c>
      <c r="E219" s="85">
        <v>55</v>
      </c>
      <c r="F219" s="229"/>
      <c r="G219" s="95">
        <f t="shared" ref="G219" si="28">E219*F219</f>
        <v>0</v>
      </c>
      <c r="H219" s="180"/>
    </row>
    <row r="220" spans="1:8" x14ac:dyDescent="0.2">
      <c r="A220" s="63"/>
      <c r="B220" s="110" t="s">
        <v>34</v>
      </c>
      <c r="C220" s="61" t="s">
        <v>115</v>
      </c>
      <c r="D220" s="66" t="s">
        <v>47</v>
      </c>
      <c r="E220" s="85">
        <v>55</v>
      </c>
      <c r="F220" s="229"/>
      <c r="G220" s="95">
        <f t="shared" si="27"/>
        <v>0</v>
      </c>
      <c r="H220" s="180"/>
    </row>
    <row r="221" spans="1:8" x14ac:dyDescent="0.2">
      <c r="A221" s="63"/>
      <c r="B221" s="110"/>
      <c r="C221" s="111"/>
      <c r="D221" s="66"/>
      <c r="E221" s="85"/>
      <c r="F221" s="86"/>
      <c r="G221" s="95"/>
      <c r="H221" s="180"/>
    </row>
    <row r="222" spans="1:8" x14ac:dyDescent="0.2">
      <c r="A222" s="63"/>
      <c r="B222" s="110" t="s">
        <v>35</v>
      </c>
      <c r="C222" s="118" t="s">
        <v>77</v>
      </c>
      <c r="D222" s="62" t="s">
        <v>39</v>
      </c>
      <c r="E222" s="66">
        <v>114</v>
      </c>
      <c r="F222" s="229"/>
      <c r="G222" s="95">
        <f t="shared" ref="G222" si="29">E222*F222</f>
        <v>0</v>
      </c>
      <c r="H222" s="180"/>
    </row>
    <row r="223" spans="1:8" x14ac:dyDescent="0.2">
      <c r="A223" s="63"/>
      <c r="B223" s="110" t="s">
        <v>57</v>
      </c>
      <c r="C223" s="117" t="s">
        <v>123</v>
      </c>
      <c r="D223" s="113" t="s">
        <v>54</v>
      </c>
      <c r="E223" s="119">
        <v>3</v>
      </c>
      <c r="F223" s="86"/>
      <c r="G223" s="95"/>
      <c r="H223" s="180"/>
    </row>
    <row r="224" spans="1:8" x14ac:dyDescent="0.2">
      <c r="A224" s="63"/>
      <c r="B224" s="110" t="s">
        <v>57</v>
      </c>
      <c r="C224" s="117" t="s">
        <v>124</v>
      </c>
      <c r="D224" s="113" t="s">
        <v>54</v>
      </c>
      <c r="E224" s="119">
        <v>3</v>
      </c>
      <c r="F224" s="86"/>
      <c r="G224" s="95"/>
      <c r="H224" s="180"/>
    </row>
    <row r="225" spans="1:8" x14ac:dyDescent="0.2">
      <c r="A225" s="63"/>
      <c r="B225" s="110" t="s">
        <v>57</v>
      </c>
      <c r="C225" s="117" t="s">
        <v>125</v>
      </c>
      <c r="D225" s="113" t="s">
        <v>54</v>
      </c>
      <c r="E225" s="119">
        <v>544</v>
      </c>
      <c r="F225" s="86"/>
      <c r="G225" s="95"/>
      <c r="H225" s="180"/>
    </row>
    <row r="226" spans="1:8" x14ac:dyDescent="0.2">
      <c r="A226" s="63"/>
      <c r="B226" s="110" t="s">
        <v>57</v>
      </c>
      <c r="C226" s="117" t="s">
        <v>126</v>
      </c>
      <c r="D226" s="113" t="s">
        <v>54</v>
      </c>
      <c r="E226" s="119">
        <v>544</v>
      </c>
      <c r="F226" s="86"/>
      <c r="G226" s="95"/>
      <c r="H226" s="180"/>
    </row>
    <row r="227" spans="1:8" x14ac:dyDescent="0.2">
      <c r="A227" s="63"/>
      <c r="B227" s="110" t="s">
        <v>57</v>
      </c>
      <c r="C227" s="117" t="s">
        <v>127</v>
      </c>
      <c r="D227" s="113" t="s">
        <v>54</v>
      </c>
      <c r="E227" s="119">
        <v>357</v>
      </c>
      <c r="F227" s="86"/>
      <c r="G227" s="95"/>
      <c r="H227" s="180"/>
    </row>
    <row r="228" spans="1:8" x14ac:dyDescent="0.2">
      <c r="A228" s="63"/>
      <c r="B228" s="110"/>
      <c r="C228" s="117" t="s">
        <v>128</v>
      </c>
      <c r="D228" s="113" t="s">
        <v>54</v>
      </c>
      <c r="E228" s="119">
        <v>357</v>
      </c>
      <c r="F228" s="86"/>
      <c r="G228" s="95"/>
      <c r="H228" s="180"/>
    </row>
    <row r="229" spans="1:8" x14ac:dyDescent="0.2">
      <c r="A229" s="63"/>
      <c r="B229" s="110"/>
      <c r="C229" s="117" t="s">
        <v>129</v>
      </c>
      <c r="D229" s="113" t="s">
        <v>54</v>
      </c>
      <c r="E229" s="119">
        <v>357</v>
      </c>
      <c r="F229" s="86"/>
      <c r="G229" s="95"/>
      <c r="H229" s="180"/>
    </row>
    <row r="230" spans="1:8" ht="13.5" thickBot="1" x14ac:dyDescent="0.25">
      <c r="A230" s="63"/>
      <c r="B230" s="59"/>
      <c r="C230" s="88"/>
      <c r="D230" s="55"/>
      <c r="E230" s="67"/>
      <c r="F230" s="89"/>
      <c r="G230" s="79"/>
      <c r="H230" s="182"/>
    </row>
    <row r="231" spans="1:8" ht="13.5" thickBot="1" x14ac:dyDescent="0.25">
      <c r="A231" s="63"/>
      <c r="B231" s="59"/>
      <c r="C231" s="90" t="str">
        <f>A160</f>
        <v>3. Prahové těsnění DV</v>
      </c>
      <c r="D231" s="91"/>
      <c r="E231" s="153" t="s">
        <v>0</v>
      </c>
      <c r="F231" s="92"/>
      <c r="G231" s="194">
        <f>SUM(G160:G230)</f>
        <v>0</v>
      </c>
      <c r="H231" s="183"/>
    </row>
    <row r="232" spans="1:8" x14ac:dyDescent="0.2">
      <c r="A232" s="63"/>
      <c r="B232" s="59"/>
      <c r="C232" s="82"/>
      <c r="D232" s="94"/>
      <c r="E232" s="76"/>
      <c r="F232" s="57"/>
      <c r="G232" s="95"/>
      <c r="H232" s="184"/>
    </row>
    <row r="233" spans="1:8" ht="31.5" customHeight="1" x14ac:dyDescent="0.2">
      <c r="A233" s="154" t="str">
        <f>'1.Rekapitulace'!B12</f>
        <v>4. Boční těsnění DV</v>
      </c>
      <c r="B233" s="59"/>
      <c r="C233" s="54" t="s">
        <v>4</v>
      </c>
      <c r="D233" s="94"/>
      <c r="E233" s="76"/>
      <c r="F233" s="57"/>
      <c r="G233" s="95"/>
      <c r="H233" s="181"/>
    </row>
    <row r="234" spans="1:8" x14ac:dyDescent="0.2">
      <c r="A234" s="58" t="s">
        <v>57</v>
      </c>
      <c r="B234" s="59"/>
      <c r="C234" s="60" t="s">
        <v>5</v>
      </c>
      <c r="D234" s="55"/>
      <c r="E234" s="56"/>
      <c r="F234" s="57"/>
      <c r="G234" s="192"/>
      <c r="H234" s="179"/>
    </row>
    <row r="235" spans="1:8" x14ac:dyDescent="0.2">
      <c r="A235" s="58" t="s">
        <v>57</v>
      </c>
      <c r="B235" s="59">
        <v>1</v>
      </c>
      <c r="C235" s="61" t="s">
        <v>201</v>
      </c>
      <c r="D235" s="62" t="s">
        <v>44</v>
      </c>
      <c r="E235" s="62">
        <v>1</v>
      </c>
      <c r="F235" s="225"/>
      <c r="G235" s="95">
        <f>E235*F235</f>
        <v>0</v>
      </c>
      <c r="H235" s="180"/>
    </row>
    <row r="236" spans="1:8" x14ac:dyDescent="0.2">
      <c r="A236" s="63"/>
      <c r="B236" s="59"/>
      <c r="C236" s="61"/>
      <c r="D236" s="62"/>
      <c r="E236" s="62"/>
      <c r="F236" s="57"/>
      <c r="G236" s="193"/>
      <c r="H236" s="180"/>
    </row>
    <row r="237" spans="1:8" x14ac:dyDescent="0.2">
      <c r="A237" s="63"/>
      <c r="B237" s="59"/>
      <c r="C237" s="54" t="s">
        <v>4</v>
      </c>
      <c r="D237" s="62"/>
      <c r="E237" s="64"/>
      <c r="F237" s="57"/>
      <c r="G237" s="193"/>
      <c r="H237" s="180"/>
    </row>
    <row r="238" spans="1:8" x14ac:dyDescent="0.2">
      <c r="A238" s="63"/>
      <c r="B238" s="59"/>
      <c r="C238" s="65" t="s">
        <v>64</v>
      </c>
      <c r="D238" s="55"/>
      <c r="E238" s="56"/>
      <c r="F238" s="57"/>
      <c r="G238" s="192"/>
      <c r="H238" s="179"/>
    </row>
    <row r="239" spans="1:8" ht="38.25" x14ac:dyDescent="0.2">
      <c r="A239" s="63"/>
      <c r="B239" s="110" t="s">
        <v>74</v>
      </c>
      <c r="C239" s="61" t="s">
        <v>202</v>
      </c>
      <c r="D239" s="62" t="s">
        <v>44</v>
      </c>
      <c r="E239" s="62">
        <v>1</v>
      </c>
      <c r="F239" s="225"/>
      <c r="G239" s="95">
        <f t="shared" ref="G239:G240" si="30">E239*F239</f>
        <v>0</v>
      </c>
      <c r="H239" s="180"/>
    </row>
    <row r="240" spans="1:8" ht="57" customHeight="1" x14ac:dyDescent="0.2">
      <c r="A240" s="63"/>
      <c r="B240" s="110" t="s">
        <v>75</v>
      </c>
      <c r="C240" s="61" t="s">
        <v>203</v>
      </c>
      <c r="D240" s="62" t="s">
        <v>44</v>
      </c>
      <c r="E240" s="62">
        <v>1</v>
      </c>
      <c r="F240" s="225"/>
      <c r="G240" s="95">
        <f t="shared" si="30"/>
        <v>0</v>
      </c>
      <c r="H240" s="180"/>
    </row>
    <row r="241" spans="1:8" x14ac:dyDescent="0.2">
      <c r="A241" s="63"/>
      <c r="B241" s="59"/>
      <c r="C241" s="61"/>
      <c r="D241" s="62"/>
      <c r="E241" s="62"/>
      <c r="F241" s="57"/>
      <c r="G241" s="193"/>
      <c r="H241" s="180"/>
    </row>
    <row r="242" spans="1:8" x14ac:dyDescent="0.2">
      <c r="A242" s="63"/>
      <c r="B242" s="59"/>
      <c r="C242" s="65" t="s">
        <v>63</v>
      </c>
      <c r="D242" s="62"/>
      <c r="E242" s="64"/>
      <c r="F242" s="57"/>
      <c r="G242" s="193"/>
      <c r="H242" s="180"/>
    </row>
    <row r="243" spans="1:8" x14ac:dyDescent="0.2">
      <c r="A243" s="63"/>
      <c r="B243" s="59"/>
      <c r="C243" s="65" t="s">
        <v>64</v>
      </c>
      <c r="D243" s="55"/>
      <c r="E243" s="56"/>
      <c r="F243" s="57"/>
      <c r="G243" s="192"/>
      <c r="H243" s="179"/>
    </row>
    <row r="244" spans="1:8" ht="25.5" x14ac:dyDescent="0.2">
      <c r="A244" s="63"/>
      <c r="B244" s="110" t="s">
        <v>23</v>
      </c>
      <c r="C244" s="61" t="s">
        <v>204</v>
      </c>
      <c r="D244" s="62" t="s">
        <v>44</v>
      </c>
      <c r="E244" s="62">
        <v>1</v>
      </c>
      <c r="F244" s="225"/>
      <c r="G244" s="95">
        <f t="shared" ref="G244" si="31">E244*F244</f>
        <v>0</v>
      </c>
      <c r="H244" s="180"/>
    </row>
    <row r="245" spans="1:8" x14ac:dyDescent="0.2">
      <c r="A245" s="63"/>
      <c r="B245" s="59"/>
      <c r="C245" s="61"/>
      <c r="D245" s="62"/>
      <c r="E245" s="62"/>
      <c r="F245" s="57"/>
      <c r="G245" s="193"/>
      <c r="H245" s="180"/>
    </row>
    <row r="246" spans="1:8" x14ac:dyDescent="0.2">
      <c r="A246" s="63"/>
      <c r="B246" s="59"/>
      <c r="C246" s="60" t="s">
        <v>12</v>
      </c>
      <c r="D246" s="62"/>
      <c r="E246" s="62"/>
      <c r="F246" s="57"/>
      <c r="G246" s="193"/>
      <c r="H246" s="180"/>
    </row>
    <row r="247" spans="1:8" x14ac:dyDescent="0.2">
      <c r="A247" s="63"/>
      <c r="B247" s="110" t="s">
        <v>24</v>
      </c>
      <c r="C247" s="61" t="s">
        <v>205</v>
      </c>
      <c r="D247" s="62" t="s">
        <v>44</v>
      </c>
      <c r="E247" s="62">
        <v>1</v>
      </c>
      <c r="F247" s="225"/>
      <c r="G247" s="95">
        <f t="shared" ref="G247" si="32">E247*F247</f>
        <v>0</v>
      </c>
      <c r="H247" s="180"/>
    </row>
    <row r="248" spans="1:8" x14ac:dyDescent="0.2">
      <c r="A248" s="63"/>
      <c r="B248" s="59"/>
      <c r="C248" s="61"/>
      <c r="D248" s="62"/>
      <c r="E248" s="62"/>
      <c r="F248" s="57"/>
      <c r="G248" s="193"/>
      <c r="H248" s="180"/>
    </row>
    <row r="249" spans="1:8" x14ac:dyDescent="0.2">
      <c r="A249" s="63"/>
      <c r="B249" s="59"/>
      <c r="C249" s="70" t="s">
        <v>68</v>
      </c>
      <c r="D249" s="55"/>
      <c r="E249" s="69"/>
      <c r="F249" s="71"/>
      <c r="G249" s="193"/>
      <c r="H249" s="180"/>
    </row>
    <row r="250" spans="1:8" x14ac:dyDescent="0.2">
      <c r="A250" s="63"/>
      <c r="B250" s="59"/>
      <c r="C250" s="72" t="s">
        <v>66</v>
      </c>
      <c r="D250" s="55"/>
      <c r="E250" s="69"/>
      <c r="F250" s="71"/>
      <c r="G250" s="193"/>
      <c r="H250" s="180"/>
    </row>
    <row r="251" spans="1:8" x14ac:dyDescent="0.2">
      <c r="A251" s="63"/>
      <c r="B251" s="59"/>
      <c r="C251" s="73" t="s">
        <v>67</v>
      </c>
      <c r="D251" s="55"/>
      <c r="E251" s="69"/>
      <c r="F251" s="71"/>
      <c r="G251" s="193"/>
      <c r="H251" s="180"/>
    </row>
    <row r="252" spans="1:8" x14ac:dyDescent="0.2">
      <c r="A252" s="63"/>
      <c r="B252" s="59"/>
      <c r="C252" s="74" t="s">
        <v>18</v>
      </c>
      <c r="D252" s="55"/>
      <c r="E252" s="69"/>
      <c r="F252" s="71"/>
      <c r="G252" s="193"/>
      <c r="H252" s="180"/>
    </row>
    <row r="253" spans="1:8" x14ac:dyDescent="0.2">
      <c r="A253" s="63"/>
      <c r="B253" s="59"/>
      <c r="C253" s="74" t="s">
        <v>19</v>
      </c>
      <c r="D253" s="55"/>
      <c r="E253" s="69"/>
      <c r="F253" s="71"/>
      <c r="G253" s="193"/>
      <c r="H253" s="180"/>
    </row>
    <row r="254" spans="1:8" x14ac:dyDescent="0.2">
      <c r="A254" s="63"/>
      <c r="B254" s="59"/>
      <c r="C254" s="74" t="s">
        <v>20</v>
      </c>
      <c r="D254" s="55"/>
      <c r="E254" s="69"/>
      <c r="F254" s="71"/>
      <c r="G254" s="193"/>
      <c r="H254" s="180"/>
    </row>
    <row r="255" spans="1:8" x14ac:dyDescent="0.2">
      <c r="A255" s="63"/>
      <c r="B255" s="59"/>
      <c r="C255" s="73" t="s">
        <v>69</v>
      </c>
      <c r="D255" s="55"/>
      <c r="E255" s="69"/>
      <c r="F255" s="71"/>
      <c r="G255" s="193"/>
      <c r="H255" s="180"/>
    </row>
    <row r="256" spans="1:8" x14ac:dyDescent="0.2">
      <c r="A256" s="63"/>
      <c r="B256" s="59"/>
      <c r="C256" s="74" t="s">
        <v>48</v>
      </c>
      <c r="D256" s="55"/>
      <c r="E256" s="69"/>
      <c r="F256" s="71"/>
      <c r="G256" s="193"/>
      <c r="H256" s="180"/>
    </row>
    <row r="257" spans="1:8" x14ac:dyDescent="0.2">
      <c r="A257" s="63"/>
      <c r="B257" s="59"/>
      <c r="C257" s="75" t="s">
        <v>210</v>
      </c>
      <c r="D257" s="55"/>
      <c r="E257" s="76"/>
      <c r="F257" s="71"/>
      <c r="G257" s="193"/>
      <c r="H257" s="180"/>
    </row>
    <row r="258" spans="1:8" x14ac:dyDescent="0.2">
      <c r="A258" s="63"/>
      <c r="B258" s="59"/>
      <c r="C258" s="74" t="s">
        <v>49</v>
      </c>
      <c r="D258" s="55"/>
      <c r="E258" s="76"/>
      <c r="F258" s="71"/>
      <c r="G258" s="193"/>
      <c r="H258" s="180"/>
    </row>
    <row r="259" spans="1:8" x14ac:dyDescent="0.2">
      <c r="A259" s="63"/>
      <c r="B259" s="59"/>
      <c r="C259" s="74" t="s">
        <v>21</v>
      </c>
      <c r="D259" s="55"/>
      <c r="E259" s="76"/>
      <c r="F259" s="71"/>
      <c r="G259" s="193"/>
      <c r="H259" s="180"/>
    </row>
    <row r="260" spans="1:8" x14ac:dyDescent="0.2">
      <c r="A260" s="63"/>
      <c r="B260" s="59"/>
      <c r="C260" s="73" t="s">
        <v>70</v>
      </c>
      <c r="D260" s="55"/>
      <c r="E260" s="76"/>
      <c r="F260" s="77"/>
      <c r="G260" s="193"/>
      <c r="H260" s="180"/>
    </row>
    <row r="261" spans="1:8" x14ac:dyDescent="0.2">
      <c r="A261" s="63"/>
      <c r="B261" s="59"/>
      <c r="C261" s="74" t="s">
        <v>22</v>
      </c>
      <c r="D261" s="55"/>
      <c r="E261" s="76"/>
      <c r="F261" s="71"/>
      <c r="G261" s="193"/>
      <c r="H261" s="180"/>
    </row>
    <row r="262" spans="1:8" x14ac:dyDescent="0.2">
      <c r="A262" s="63"/>
      <c r="B262" s="59"/>
      <c r="C262" s="74" t="s">
        <v>71</v>
      </c>
      <c r="D262" s="62" t="s">
        <v>57</v>
      </c>
      <c r="E262" s="76"/>
      <c r="F262" s="71"/>
      <c r="G262" s="193"/>
      <c r="H262" s="180"/>
    </row>
    <row r="263" spans="1:8" x14ac:dyDescent="0.2">
      <c r="A263" s="63"/>
      <c r="B263" s="59"/>
      <c r="C263" s="74" t="s">
        <v>21</v>
      </c>
      <c r="D263" s="55"/>
      <c r="E263" s="76"/>
      <c r="F263" s="71"/>
      <c r="G263" s="193"/>
      <c r="H263" s="180"/>
    </row>
    <row r="264" spans="1:8" x14ac:dyDescent="0.2">
      <c r="A264" s="63"/>
      <c r="B264" s="59"/>
      <c r="C264" s="78" t="s">
        <v>57</v>
      </c>
      <c r="D264" s="55"/>
      <c r="E264" s="67"/>
      <c r="F264" s="77"/>
      <c r="G264" s="79"/>
      <c r="H264" s="181"/>
    </row>
    <row r="265" spans="1:8" ht="14.25" x14ac:dyDescent="0.2">
      <c r="A265" s="63"/>
      <c r="B265" s="110" t="s">
        <v>25</v>
      </c>
      <c r="C265" s="80" t="s">
        <v>18</v>
      </c>
      <c r="D265" s="55" t="s">
        <v>41</v>
      </c>
      <c r="E265" s="67">
        <f>+E266</f>
        <v>2.4</v>
      </c>
      <c r="F265" s="227"/>
      <c r="G265" s="95">
        <f t="shared" ref="G265" si="33">E265*F265</f>
        <v>0</v>
      </c>
      <c r="H265" s="180"/>
    </row>
    <row r="266" spans="1:8" ht="14.25" x14ac:dyDescent="0.2">
      <c r="A266" s="63"/>
      <c r="B266" s="110" t="s">
        <v>57</v>
      </c>
      <c r="C266" s="112" t="s">
        <v>130</v>
      </c>
      <c r="D266" s="113" t="s">
        <v>84</v>
      </c>
      <c r="E266" s="114">
        <v>2.4</v>
      </c>
      <c r="F266" s="77"/>
      <c r="G266" s="95"/>
      <c r="H266" s="180"/>
    </row>
    <row r="267" spans="1:8" ht="14.25" x14ac:dyDescent="0.2">
      <c r="A267" s="63"/>
      <c r="B267" s="110" t="s">
        <v>26</v>
      </c>
      <c r="C267" s="80" t="s">
        <v>19</v>
      </c>
      <c r="D267" s="55" t="s">
        <v>41</v>
      </c>
      <c r="E267" s="67">
        <f>E265</f>
        <v>2.4</v>
      </c>
      <c r="F267" s="227"/>
      <c r="G267" s="95">
        <f t="shared" ref="G267" si="34">E267*F267</f>
        <v>0</v>
      </c>
      <c r="H267" s="180"/>
    </row>
    <row r="268" spans="1:8" ht="14.25" x14ac:dyDescent="0.2">
      <c r="A268" s="63"/>
      <c r="B268" s="110" t="s">
        <v>27</v>
      </c>
      <c r="C268" s="80" t="s">
        <v>72</v>
      </c>
      <c r="D268" s="55" t="s">
        <v>41</v>
      </c>
      <c r="E268" s="67">
        <f>E267</f>
        <v>2.4</v>
      </c>
      <c r="F268" s="228"/>
      <c r="G268" s="95">
        <f>E268*F268</f>
        <v>0</v>
      </c>
      <c r="H268" s="180"/>
    </row>
    <row r="269" spans="1:8" ht="14.25" x14ac:dyDescent="0.2">
      <c r="A269" s="63"/>
      <c r="B269" s="110" t="s">
        <v>28</v>
      </c>
      <c r="C269" s="81" t="s">
        <v>73</v>
      </c>
      <c r="D269" s="55" t="s">
        <v>41</v>
      </c>
      <c r="E269" s="67">
        <f>E270</f>
        <v>0.3</v>
      </c>
      <c r="F269" s="228"/>
      <c r="G269" s="95">
        <f>E269*F269</f>
        <v>0</v>
      </c>
      <c r="H269" s="180"/>
    </row>
    <row r="270" spans="1:8" ht="14.25" x14ac:dyDescent="0.2">
      <c r="A270" s="63"/>
      <c r="B270" s="110"/>
      <c r="C270" s="115" t="s">
        <v>131</v>
      </c>
      <c r="D270" s="55" t="s">
        <v>41</v>
      </c>
      <c r="E270" s="76">
        <v>0.3</v>
      </c>
      <c r="F270" s="83"/>
      <c r="G270" s="193"/>
      <c r="H270" s="180"/>
    </row>
    <row r="271" spans="1:8" x14ac:dyDescent="0.2">
      <c r="A271" s="63"/>
      <c r="B271" s="59"/>
      <c r="C271" s="82"/>
      <c r="D271" s="55"/>
      <c r="E271" s="76"/>
      <c r="F271" s="83"/>
      <c r="G271" s="193"/>
      <c r="H271" s="180"/>
    </row>
    <row r="272" spans="1:8" x14ac:dyDescent="0.2">
      <c r="A272" s="63"/>
      <c r="B272" s="59"/>
      <c r="C272" s="72" t="s">
        <v>65</v>
      </c>
      <c r="D272" s="55"/>
      <c r="E272" s="76"/>
      <c r="F272" s="71"/>
      <c r="G272" s="193"/>
      <c r="H272" s="180"/>
    </row>
    <row r="273" spans="1:8" x14ac:dyDescent="0.2">
      <c r="A273" s="63"/>
      <c r="B273" s="59"/>
      <c r="C273" s="73" t="s">
        <v>67</v>
      </c>
      <c r="D273" s="55"/>
      <c r="E273" s="69"/>
      <c r="F273" s="71"/>
      <c r="G273" s="193"/>
      <c r="H273" s="180"/>
    </row>
    <row r="274" spans="1:8" x14ac:dyDescent="0.2">
      <c r="A274" s="63"/>
      <c r="B274" s="59"/>
      <c r="C274" s="74" t="s">
        <v>18</v>
      </c>
      <c r="D274" s="55"/>
      <c r="E274" s="69"/>
      <c r="F274" s="71"/>
      <c r="G274" s="193"/>
      <c r="H274" s="180"/>
    </row>
    <row r="275" spans="1:8" x14ac:dyDescent="0.2">
      <c r="A275" s="63"/>
      <c r="B275" s="59"/>
      <c r="C275" s="74" t="s">
        <v>19</v>
      </c>
      <c r="D275" s="55"/>
      <c r="E275" s="69"/>
      <c r="F275" s="71"/>
      <c r="G275" s="193"/>
      <c r="H275" s="180"/>
    </row>
    <row r="276" spans="1:8" x14ac:dyDescent="0.2">
      <c r="A276" s="63"/>
      <c r="B276" s="59"/>
      <c r="C276" s="74" t="s">
        <v>20</v>
      </c>
      <c r="D276" s="55"/>
      <c r="E276" s="69"/>
      <c r="F276" s="71"/>
      <c r="G276" s="193"/>
      <c r="H276" s="180"/>
    </row>
    <row r="277" spans="1:8" x14ac:dyDescent="0.2">
      <c r="A277" s="63"/>
      <c r="B277" s="59"/>
      <c r="C277" s="73" t="s">
        <v>69</v>
      </c>
      <c r="D277" s="55"/>
      <c r="E277" s="69"/>
      <c r="F277" s="71"/>
      <c r="G277" s="193"/>
      <c r="H277" s="180"/>
    </row>
    <row r="278" spans="1:8" x14ac:dyDescent="0.2">
      <c r="A278" s="63"/>
      <c r="B278" s="59"/>
      <c r="C278" s="74" t="s">
        <v>48</v>
      </c>
      <c r="D278" s="55"/>
      <c r="E278" s="69"/>
      <c r="F278" s="71"/>
      <c r="G278" s="193"/>
      <c r="H278" s="180"/>
    </row>
    <row r="279" spans="1:8" x14ac:dyDescent="0.2">
      <c r="A279" s="63"/>
      <c r="B279" s="59"/>
      <c r="C279" s="75" t="s">
        <v>210</v>
      </c>
      <c r="D279" s="55"/>
      <c r="E279" s="76"/>
      <c r="F279" s="71"/>
      <c r="G279" s="193"/>
      <c r="H279" s="180"/>
    </row>
    <row r="280" spans="1:8" x14ac:dyDescent="0.2">
      <c r="A280" s="63"/>
      <c r="B280" s="59"/>
      <c r="C280" s="74" t="s">
        <v>49</v>
      </c>
      <c r="D280" s="55"/>
      <c r="E280" s="76"/>
      <c r="F280" s="71"/>
      <c r="G280" s="193"/>
      <c r="H280" s="180"/>
    </row>
    <row r="281" spans="1:8" x14ac:dyDescent="0.2">
      <c r="A281" s="63"/>
      <c r="B281" s="59"/>
      <c r="C281" s="74" t="s">
        <v>21</v>
      </c>
      <c r="D281" s="55"/>
      <c r="E281" s="76"/>
      <c r="F281" s="71"/>
      <c r="G281" s="193"/>
      <c r="H281" s="180"/>
    </row>
    <row r="282" spans="1:8" x14ac:dyDescent="0.2">
      <c r="A282" s="63"/>
      <c r="B282" s="59"/>
      <c r="C282" s="78" t="s">
        <v>57</v>
      </c>
      <c r="D282" s="55"/>
      <c r="E282" s="67"/>
      <c r="F282" s="84"/>
      <c r="G282" s="79"/>
      <c r="H282" s="181"/>
    </row>
    <row r="283" spans="1:8" ht="14.25" x14ac:dyDescent="0.2">
      <c r="A283" s="63"/>
      <c r="B283" s="110" t="s">
        <v>29</v>
      </c>
      <c r="C283" s="80" t="s">
        <v>18</v>
      </c>
      <c r="D283" s="55" t="s">
        <v>41</v>
      </c>
      <c r="E283" s="67">
        <f>+E284+E285</f>
        <v>3.7</v>
      </c>
      <c r="F283" s="227"/>
      <c r="G283" s="95">
        <f t="shared" ref="G283" si="35">E283*F283</f>
        <v>0</v>
      </c>
      <c r="H283" s="180"/>
    </row>
    <row r="284" spans="1:8" ht="14.25" x14ac:dyDescent="0.2">
      <c r="A284" s="63"/>
      <c r="B284" s="59"/>
      <c r="C284" s="112" t="s">
        <v>132</v>
      </c>
      <c r="D284" s="113" t="s">
        <v>84</v>
      </c>
      <c r="E284" s="114">
        <v>0.2</v>
      </c>
      <c r="F284" s="77"/>
      <c r="G284" s="95"/>
      <c r="H284" s="180"/>
    </row>
    <row r="285" spans="1:8" ht="14.25" x14ac:dyDescent="0.2">
      <c r="A285" s="63"/>
      <c r="B285" s="59"/>
      <c r="C285" s="112" t="s">
        <v>133</v>
      </c>
      <c r="D285" s="113" t="s">
        <v>84</v>
      </c>
      <c r="E285" s="114">
        <v>3.5</v>
      </c>
      <c r="F285" s="77"/>
      <c r="G285" s="95"/>
      <c r="H285" s="180"/>
    </row>
    <row r="286" spans="1:8" ht="14.25" x14ac:dyDescent="0.2">
      <c r="A286" s="63"/>
      <c r="B286" s="110" t="s">
        <v>30</v>
      </c>
      <c r="C286" s="80" t="s">
        <v>19</v>
      </c>
      <c r="D286" s="55" t="s">
        <v>41</v>
      </c>
      <c r="E286" s="67">
        <f>E283</f>
        <v>3.7</v>
      </c>
      <c r="F286" s="227"/>
      <c r="G286" s="95">
        <f t="shared" ref="G286" si="36">E286*F286</f>
        <v>0</v>
      </c>
      <c r="H286" s="180"/>
    </row>
    <row r="287" spans="1:8" ht="14.25" x14ac:dyDescent="0.2">
      <c r="A287" s="63"/>
      <c r="B287" s="110" t="s">
        <v>31</v>
      </c>
      <c r="C287" s="80" t="s">
        <v>72</v>
      </c>
      <c r="D287" s="55" t="s">
        <v>41</v>
      </c>
      <c r="E287" s="67">
        <f>E283</f>
        <v>3.7</v>
      </c>
      <c r="F287" s="228"/>
      <c r="G287" s="95">
        <f>E287*F287</f>
        <v>0</v>
      </c>
      <c r="H287" s="180"/>
    </row>
    <row r="288" spans="1:8" x14ac:dyDescent="0.2">
      <c r="A288" s="63"/>
      <c r="B288" s="59"/>
      <c r="C288" s="68"/>
      <c r="D288" s="55"/>
      <c r="E288" s="76"/>
      <c r="F288" s="71"/>
      <c r="G288" s="193"/>
      <c r="H288" s="180"/>
    </row>
    <row r="289" spans="1:8" x14ac:dyDescent="0.2">
      <c r="A289" s="63"/>
      <c r="B289" s="59"/>
      <c r="C289" s="54" t="s">
        <v>6</v>
      </c>
      <c r="D289" s="55"/>
      <c r="E289" s="76"/>
      <c r="F289" s="71"/>
      <c r="G289" s="193"/>
      <c r="H289" s="180"/>
    </row>
    <row r="290" spans="1:8" x14ac:dyDescent="0.2">
      <c r="A290" s="63"/>
      <c r="B290" s="110" t="s">
        <v>32</v>
      </c>
      <c r="C290" s="61" t="s">
        <v>134</v>
      </c>
      <c r="D290" s="66" t="s">
        <v>47</v>
      </c>
      <c r="E290" s="85">
        <v>1</v>
      </c>
      <c r="F290" s="229"/>
      <c r="G290" s="95">
        <f t="shared" ref="G290:G291" si="37">E290*F290</f>
        <v>0</v>
      </c>
      <c r="H290" s="180"/>
    </row>
    <row r="291" spans="1:8" x14ac:dyDescent="0.2">
      <c r="A291" s="63"/>
      <c r="B291" s="110" t="s">
        <v>33</v>
      </c>
      <c r="C291" s="61" t="s">
        <v>136</v>
      </c>
      <c r="D291" s="66" t="s">
        <v>47</v>
      </c>
      <c r="E291" s="85">
        <v>8</v>
      </c>
      <c r="F291" s="229"/>
      <c r="G291" s="95">
        <f t="shared" si="37"/>
        <v>0</v>
      </c>
      <c r="H291" s="180"/>
    </row>
    <row r="292" spans="1:8" x14ac:dyDescent="0.2">
      <c r="A292" s="63"/>
      <c r="B292" s="110"/>
      <c r="C292" s="111"/>
      <c r="D292" s="66"/>
      <c r="E292" s="85"/>
      <c r="F292" s="86"/>
      <c r="G292" s="95"/>
      <c r="H292" s="180"/>
    </row>
    <row r="293" spans="1:8" x14ac:dyDescent="0.2">
      <c r="A293" s="63"/>
      <c r="B293" s="110" t="s">
        <v>34</v>
      </c>
      <c r="C293" s="118" t="s">
        <v>77</v>
      </c>
      <c r="D293" s="62" t="s">
        <v>39</v>
      </c>
      <c r="E293" s="66">
        <v>14.5</v>
      </c>
      <c r="F293" s="229"/>
      <c r="G293" s="95">
        <f t="shared" ref="G293" si="38">E293*F293</f>
        <v>0</v>
      </c>
      <c r="H293" s="180"/>
    </row>
    <row r="294" spans="1:8" x14ac:dyDescent="0.2">
      <c r="A294" s="63"/>
      <c r="B294" s="110" t="s">
        <v>57</v>
      </c>
      <c r="C294" s="117" t="s">
        <v>119</v>
      </c>
      <c r="D294" s="55" t="s">
        <v>54</v>
      </c>
      <c r="E294" s="5">
        <v>8</v>
      </c>
      <c r="F294" s="86"/>
      <c r="G294" s="95"/>
      <c r="H294" s="180"/>
    </row>
    <row r="295" spans="1:8" x14ac:dyDescent="0.2">
      <c r="A295" s="63"/>
      <c r="B295" s="110" t="s">
        <v>57</v>
      </c>
      <c r="C295" s="117" t="s">
        <v>120</v>
      </c>
      <c r="D295" s="55" t="s">
        <v>54</v>
      </c>
      <c r="E295" s="5">
        <v>8</v>
      </c>
      <c r="F295" s="86"/>
      <c r="G295" s="95"/>
      <c r="H295" s="180"/>
    </row>
    <row r="296" spans="1:8" x14ac:dyDescent="0.2">
      <c r="A296" s="63"/>
      <c r="B296" s="110" t="s">
        <v>57</v>
      </c>
      <c r="C296" s="117" t="s">
        <v>117</v>
      </c>
      <c r="D296" s="55" t="s">
        <v>54</v>
      </c>
      <c r="E296" s="5">
        <v>6</v>
      </c>
      <c r="F296" s="86"/>
      <c r="G296" s="95"/>
      <c r="H296" s="180"/>
    </row>
    <row r="297" spans="1:8" x14ac:dyDescent="0.2">
      <c r="A297" s="63"/>
      <c r="B297" s="110" t="s">
        <v>57</v>
      </c>
      <c r="C297" s="117" t="s">
        <v>118</v>
      </c>
      <c r="D297" s="55" t="s">
        <v>54</v>
      </c>
      <c r="E297" s="5">
        <v>4</v>
      </c>
      <c r="F297" s="86"/>
      <c r="G297" s="95"/>
      <c r="H297" s="180"/>
    </row>
    <row r="298" spans="1:8" x14ac:dyDescent="0.2">
      <c r="A298" s="63"/>
      <c r="B298" s="110" t="s">
        <v>57</v>
      </c>
      <c r="C298" s="117" t="s">
        <v>121</v>
      </c>
      <c r="D298" s="55" t="s">
        <v>54</v>
      </c>
      <c r="E298" s="5">
        <v>4</v>
      </c>
      <c r="F298" s="86"/>
      <c r="G298" s="95"/>
      <c r="H298" s="180"/>
    </row>
    <row r="299" spans="1:8" x14ac:dyDescent="0.2">
      <c r="A299" s="63"/>
      <c r="B299" s="110"/>
      <c r="C299" s="117" t="s">
        <v>137</v>
      </c>
      <c r="D299" s="55" t="s">
        <v>54</v>
      </c>
      <c r="E299" s="5">
        <v>16</v>
      </c>
      <c r="F299" s="86"/>
      <c r="G299" s="95"/>
      <c r="H299" s="180"/>
    </row>
    <row r="300" spans="1:8" x14ac:dyDescent="0.2">
      <c r="A300" s="63"/>
      <c r="B300" s="110"/>
      <c r="C300" s="117" t="s">
        <v>138</v>
      </c>
      <c r="D300" s="55" t="s">
        <v>54</v>
      </c>
      <c r="E300" s="5">
        <v>16</v>
      </c>
      <c r="F300" s="86"/>
      <c r="G300" s="95"/>
      <c r="H300" s="180"/>
    </row>
    <row r="301" spans="1:8" x14ac:dyDescent="0.2">
      <c r="A301" s="63"/>
      <c r="B301" s="110"/>
      <c r="C301" s="117" t="s">
        <v>119</v>
      </c>
      <c r="D301" s="55" t="s">
        <v>54</v>
      </c>
      <c r="E301" s="5">
        <v>44</v>
      </c>
      <c r="F301" s="86"/>
      <c r="G301" s="95"/>
      <c r="H301" s="180"/>
    </row>
    <row r="302" spans="1:8" x14ac:dyDescent="0.2">
      <c r="A302" s="63"/>
      <c r="B302" s="110"/>
      <c r="C302" s="117" t="s">
        <v>120</v>
      </c>
      <c r="D302" s="55" t="s">
        <v>54</v>
      </c>
      <c r="E302" s="5">
        <v>44</v>
      </c>
      <c r="F302" s="86"/>
      <c r="G302" s="95"/>
      <c r="H302" s="180"/>
    </row>
    <row r="303" spans="1:8" x14ac:dyDescent="0.2">
      <c r="A303" s="63"/>
      <c r="B303" s="110"/>
      <c r="C303" s="117" t="s">
        <v>122</v>
      </c>
      <c r="D303" s="55" t="s">
        <v>54</v>
      </c>
      <c r="E303" s="5">
        <v>44</v>
      </c>
      <c r="F303" s="86"/>
      <c r="G303" s="95"/>
      <c r="H303" s="180"/>
    </row>
    <row r="304" spans="1:8" x14ac:dyDescent="0.2">
      <c r="A304" s="63"/>
      <c r="B304" s="110"/>
      <c r="C304" s="117" t="s">
        <v>139</v>
      </c>
      <c r="D304" s="55" t="s">
        <v>54</v>
      </c>
      <c r="E304" s="5">
        <v>88</v>
      </c>
      <c r="F304" s="86"/>
      <c r="G304" s="95"/>
      <c r="H304" s="180"/>
    </row>
    <row r="305" spans="1:8" ht="13.5" thickBot="1" x14ac:dyDescent="0.25">
      <c r="A305" s="63"/>
      <c r="B305" s="59"/>
      <c r="C305" s="88"/>
      <c r="D305" s="55"/>
      <c r="E305" s="67"/>
      <c r="F305" s="89"/>
      <c r="G305" s="79"/>
      <c r="H305" s="182"/>
    </row>
    <row r="306" spans="1:8" ht="13.5" thickBot="1" x14ac:dyDescent="0.25">
      <c r="A306" s="63"/>
      <c r="B306" s="59"/>
      <c r="C306" s="90" t="str">
        <f>A233</f>
        <v>4. Boční těsnění DV</v>
      </c>
      <c r="D306" s="91"/>
      <c r="E306" s="153" t="s">
        <v>0</v>
      </c>
      <c r="F306" s="92"/>
      <c r="G306" s="194">
        <f>SUM(G233:G305)</f>
        <v>0</v>
      </c>
      <c r="H306" s="183"/>
    </row>
    <row r="307" spans="1:8" x14ac:dyDescent="0.2">
      <c r="A307" s="63"/>
      <c r="B307" s="59"/>
      <c r="C307" s="82"/>
      <c r="D307" s="94"/>
      <c r="E307" s="76"/>
      <c r="F307" s="57"/>
      <c r="G307" s="95"/>
      <c r="H307" s="184"/>
    </row>
    <row r="308" spans="1:8" ht="37.5" customHeight="1" x14ac:dyDescent="0.2">
      <c r="A308" s="154" t="str">
        <f>'1.Rekapitulace'!B13</f>
        <v>5. Ostatní náklady</v>
      </c>
      <c r="B308" s="59"/>
      <c r="C308" s="120" t="s">
        <v>57</v>
      </c>
      <c r="D308" s="76"/>
      <c r="E308" s="96"/>
      <c r="F308" s="87"/>
      <c r="G308" s="195"/>
      <c r="H308" s="185"/>
    </row>
    <row r="309" spans="1:8" x14ac:dyDescent="0.2">
      <c r="A309" s="155"/>
      <c r="B309" s="59"/>
      <c r="C309" s="121"/>
      <c r="D309" s="76"/>
      <c r="E309" s="96"/>
      <c r="F309" s="87"/>
      <c r="G309" s="195"/>
      <c r="H309" s="185"/>
    </row>
    <row r="310" spans="1:8" ht="76.5" x14ac:dyDescent="0.2">
      <c r="A310" s="63"/>
      <c r="B310" s="122" t="s">
        <v>155</v>
      </c>
      <c r="C310" s="111" t="s">
        <v>144</v>
      </c>
      <c r="D310" s="62" t="s">
        <v>44</v>
      </c>
      <c r="E310" s="56">
        <v>1</v>
      </c>
      <c r="F310" s="227"/>
      <c r="G310" s="79">
        <f>E310*F310</f>
        <v>0</v>
      </c>
      <c r="H310" s="180"/>
    </row>
    <row r="311" spans="1:8" ht="25.5" customHeight="1" x14ac:dyDescent="0.2">
      <c r="A311" s="63"/>
      <c r="B311" s="122" t="s">
        <v>57</v>
      </c>
      <c r="C311" s="111" t="s">
        <v>145</v>
      </c>
      <c r="D311" s="113" t="s">
        <v>40</v>
      </c>
      <c r="E311" s="113" t="s">
        <v>143</v>
      </c>
      <c r="F311" s="57"/>
      <c r="G311" s="79"/>
      <c r="H311" s="180"/>
    </row>
    <row r="312" spans="1:8" ht="25.5" x14ac:dyDescent="0.2">
      <c r="A312" s="63"/>
      <c r="B312" s="122"/>
      <c r="C312" s="111" t="s">
        <v>146</v>
      </c>
      <c r="D312" s="113" t="s">
        <v>40</v>
      </c>
      <c r="E312" s="113" t="s">
        <v>142</v>
      </c>
      <c r="F312" s="57"/>
      <c r="G312" s="79"/>
      <c r="H312" s="180"/>
    </row>
    <row r="313" spans="1:8" x14ac:dyDescent="0.2">
      <c r="A313" s="63"/>
      <c r="B313" s="53"/>
      <c r="C313" s="111" t="s">
        <v>141</v>
      </c>
      <c r="D313" s="113" t="s">
        <v>44</v>
      </c>
      <c r="E313" s="114">
        <v>2</v>
      </c>
      <c r="F313" s="77"/>
      <c r="G313" s="79"/>
      <c r="H313" s="180"/>
    </row>
    <row r="314" spans="1:8" ht="89.25" x14ac:dyDescent="0.2">
      <c r="A314" s="63"/>
      <c r="B314" s="53" t="s">
        <v>74</v>
      </c>
      <c r="C314" s="111" t="s">
        <v>209</v>
      </c>
      <c r="D314" s="113" t="s">
        <v>44</v>
      </c>
      <c r="E314" s="114">
        <v>1</v>
      </c>
      <c r="F314" s="227"/>
      <c r="G314" s="79">
        <f>E314*F314</f>
        <v>0</v>
      </c>
      <c r="H314" s="187" t="s">
        <v>207</v>
      </c>
    </row>
    <row r="315" spans="1:8" ht="60.75" customHeight="1" x14ac:dyDescent="0.2">
      <c r="A315" s="63"/>
      <c r="B315" s="53" t="s">
        <v>75</v>
      </c>
      <c r="C315" s="111" t="s">
        <v>208</v>
      </c>
      <c r="D315" s="113" t="s">
        <v>44</v>
      </c>
      <c r="E315" s="114">
        <v>1</v>
      </c>
      <c r="F315" s="227"/>
      <c r="G315" s="79">
        <f>E315*F315</f>
        <v>0</v>
      </c>
      <c r="H315" s="187" t="s">
        <v>207</v>
      </c>
    </row>
    <row r="316" spans="1:8" x14ac:dyDescent="0.2">
      <c r="A316" s="63"/>
      <c r="B316" s="53"/>
      <c r="C316" s="111"/>
      <c r="D316" s="113"/>
      <c r="E316" s="114"/>
      <c r="F316" s="77"/>
      <c r="G316" s="79"/>
      <c r="H316" s="180"/>
    </row>
    <row r="317" spans="1:8" s="220" customFormat="1" ht="38.25" x14ac:dyDescent="0.2">
      <c r="A317" s="63"/>
      <c r="B317" s="122" t="s">
        <v>23</v>
      </c>
      <c r="C317" s="61" t="s">
        <v>211</v>
      </c>
      <c r="D317" s="62" t="s">
        <v>44</v>
      </c>
      <c r="E317" s="67">
        <v>1</v>
      </c>
      <c r="F317" s="230"/>
      <c r="G317" s="222">
        <f>E317*F317</f>
        <v>0</v>
      </c>
      <c r="H317" s="219"/>
    </row>
    <row r="318" spans="1:8" x14ac:dyDescent="0.2">
      <c r="A318" s="155"/>
      <c r="B318" s="59"/>
      <c r="C318" s="121"/>
      <c r="D318" s="76"/>
      <c r="E318" s="96"/>
      <c r="F318" s="87"/>
      <c r="G318" s="195"/>
      <c r="H318" s="185"/>
    </row>
    <row r="319" spans="1:8" ht="51" x14ac:dyDescent="0.2">
      <c r="A319" s="63"/>
      <c r="B319" s="110" t="s">
        <v>24</v>
      </c>
      <c r="C319" s="61" t="s">
        <v>140</v>
      </c>
      <c r="D319" s="62" t="s">
        <v>44</v>
      </c>
      <c r="E319" s="98">
        <v>1</v>
      </c>
      <c r="F319" s="227"/>
      <c r="G319" s="196">
        <f>E319*F319</f>
        <v>0</v>
      </c>
      <c r="H319" s="186"/>
    </row>
    <row r="320" spans="1:8" ht="25.5" x14ac:dyDescent="0.2">
      <c r="A320" s="63"/>
      <c r="B320" s="110" t="s">
        <v>25</v>
      </c>
      <c r="C320" s="123" t="s">
        <v>147</v>
      </c>
      <c r="D320" s="66" t="s">
        <v>44</v>
      </c>
      <c r="E320" s="85">
        <v>1</v>
      </c>
      <c r="F320" s="227"/>
      <c r="G320" s="95">
        <f t="shared" ref="G320:G323" si="39">E320*F320</f>
        <v>0</v>
      </c>
      <c r="H320" s="180"/>
    </row>
    <row r="321" spans="1:8" ht="38.25" x14ac:dyDescent="0.2">
      <c r="A321" s="63"/>
      <c r="B321" s="110" t="s">
        <v>26</v>
      </c>
      <c r="C321" s="61" t="s">
        <v>148</v>
      </c>
      <c r="D321" s="97" t="s">
        <v>44</v>
      </c>
      <c r="E321" s="4">
        <v>1</v>
      </c>
      <c r="F321" s="227"/>
      <c r="G321" s="95">
        <f t="shared" si="39"/>
        <v>0</v>
      </c>
      <c r="H321" s="180"/>
    </row>
    <row r="322" spans="1:8" ht="25.5" x14ac:dyDescent="0.2">
      <c r="A322" s="63"/>
      <c r="B322" s="110" t="s">
        <v>27</v>
      </c>
      <c r="C322" s="61" t="s">
        <v>149</v>
      </c>
      <c r="D322" s="66" t="s">
        <v>44</v>
      </c>
      <c r="E322" s="85">
        <v>1</v>
      </c>
      <c r="F322" s="227"/>
      <c r="G322" s="95">
        <f t="shared" si="39"/>
        <v>0</v>
      </c>
      <c r="H322" s="180"/>
    </row>
    <row r="323" spans="1:8" x14ac:dyDescent="0.2">
      <c r="A323" s="63"/>
      <c r="B323" s="110" t="s">
        <v>28</v>
      </c>
      <c r="C323" s="61" t="s">
        <v>169</v>
      </c>
      <c r="D323" s="66" t="s">
        <v>44</v>
      </c>
      <c r="E323" s="85">
        <v>1</v>
      </c>
      <c r="F323" s="227"/>
      <c r="G323" s="95">
        <f t="shared" si="39"/>
        <v>0</v>
      </c>
      <c r="H323" s="180"/>
    </row>
    <row r="324" spans="1:8" x14ac:dyDescent="0.2">
      <c r="A324" s="63"/>
      <c r="B324" s="110" t="s">
        <v>29</v>
      </c>
      <c r="C324" s="61" t="s">
        <v>172</v>
      </c>
      <c r="D324" s="66" t="s">
        <v>44</v>
      </c>
      <c r="E324" s="85">
        <v>1</v>
      </c>
      <c r="F324" s="227"/>
      <c r="G324" s="197">
        <f>E324*F324</f>
        <v>0</v>
      </c>
      <c r="H324" s="185"/>
    </row>
    <row r="325" spans="1:8" x14ac:dyDescent="0.2">
      <c r="A325" s="63"/>
      <c r="B325" s="110" t="s">
        <v>30</v>
      </c>
      <c r="C325" s="124" t="s">
        <v>150</v>
      </c>
      <c r="D325" s="66" t="s">
        <v>44</v>
      </c>
      <c r="E325" s="85">
        <v>1</v>
      </c>
      <c r="F325" s="227"/>
      <c r="G325" s="197">
        <f>E325*F325</f>
        <v>0</v>
      </c>
      <c r="H325" s="185"/>
    </row>
    <row r="326" spans="1:8" ht="13.5" thickBot="1" x14ac:dyDescent="0.25">
      <c r="A326" s="63"/>
      <c r="B326" s="59"/>
      <c r="C326" s="88"/>
      <c r="D326" s="55"/>
      <c r="E326" s="67"/>
      <c r="F326" s="89"/>
      <c r="G326" s="79"/>
      <c r="H326" s="182"/>
    </row>
    <row r="327" spans="1:8" ht="13.5" thickBot="1" x14ac:dyDescent="0.25">
      <c r="A327" s="99"/>
      <c r="B327" s="100"/>
      <c r="C327" s="90" t="str">
        <f>A308</f>
        <v>5. Ostatní náklady</v>
      </c>
      <c r="D327" s="91"/>
      <c r="E327" s="153" t="s">
        <v>0</v>
      </c>
      <c r="F327" s="92"/>
      <c r="G327" s="194">
        <f>SUM(G310:G326)</f>
        <v>0</v>
      </c>
      <c r="H327" s="183"/>
    </row>
    <row r="328" spans="1:8" ht="13.5" thickBot="1" x14ac:dyDescent="0.25">
      <c r="A328" s="101"/>
      <c r="B328" s="101"/>
      <c r="C328" s="102"/>
      <c r="D328" s="103"/>
      <c r="E328" s="104"/>
      <c r="F328" s="105"/>
      <c r="G328" s="198"/>
      <c r="H328" s="106"/>
    </row>
    <row r="329" spans="1:8" ht="21" thickBot="1" x14ac:dyDescent="0.25">
      <c r="A329" s="156" t="s">
        <v>2</v>
      </c>
      <c r="B329" s="157"/>
      <c r="C329" s="158"/>
      <c r="D329" s="159"/>
      <c r="E329" s="159"/>
      <c r="F329" s="160"/>
      <c r="G329" s="199">
        <f>G327+G306+G231+G158+G78</f>
        <v>0</v>
      </c>
      <c r="H329" s="176"/>
    </row>
    <row r="330" spans="1:8" x14ac:dyDescent="0.2">
      <c r="A330" s="101"/>
      <c r="B330" s="101"/>
      <c r="C330" s="102"/>
      <c r="D330" s="103"/>
      <c r="E330" s="104"/>
      <c r="F330" s="105"/>
      <c r="G330" s="198"/>
      <c r="H330" s="106"/>
    </row>
    <row r="331" spans="1:8" x14ac:dyDescent="0.2">
      <c r="A331" s="107"/>
      <c r="B331" s="107"/>
      <c r="C331" s="102"/>
      <c r="D331" s="103"/>
      <c r="E331" s="104"/>
      <c r="F331" s="105"/>
      <c r="G331" s="198"/>
      <c r="H331" s="106"/>
    </row>
    <row r="332" spans="1:8" x14ac:dyDescent="0.2">
      <c r="C332" s="102"/>
      <c r="D332" s="103"/>
      <c r="E332" s="104"/>
      <c r="F332" s="105"/>
      <c r="G332" s="198"/>
      <c r="H332" s="106"/>
    </row>
    <row r="333" spans="1:8" x14ac:dyDescent="0.2">
      <c r="A333" s="108"/>
      <c r="B333" s="108"/>
      <c r="C333" s="102"/>
      <c r="D333" s="103"/>
      <c r="E333" s="104"/>
      <c r="F333" s="105"/>
      <c r="G333" s="198"/>
      <c r="H333" s="106"/>
    </row>
    <row r="334" spans="1:8" x14ac:dyDescent="0.2">
      <c r="A334" s="108"/>
      <c r="B334" s="109"/>
      <c r="C334" s="102"/>
      <c r="D334" s="103"/>
      <c r="E334" s="104"/>
      <c r="F334" s="105"/>
      <c r="G334" s="198"/>
      <c r="H334" s="106"/>
    </row>
    <row r="338" spans="1:5" x14ac:dyDescent="0.2">
      <c r="A338" s="38"/>
      <c r="B338" s="38"/>
      <c r="C338" s="38"/>
      <c r="D338" s="38"/>
      <c r="E338" s="38"/>
    </row>
    <row r="339" spans="1:5" x14ac:dyDescent="0.2">
      <c r="A339" s="38"/>
      <c r="B339" s="38"/>
      <c r="C339" s="38"/>
      <c r="D339" s="38"/>
      <c r="E339" s="38"/>
    </row>
  </sheetData>
  <sheetProtection algorithmName="SHA-512" hashValue="LpEc92mFPhR/Gm3NeUihIG7EatZZt5YB/0TLMZKagGBkTSNsMNgDTMOjA3OB+MYtfWfRkaVSHqHFe6WuZgvYlQ==" saltValue="28JotheTZJrofqwMIU0HxA==" spinCount="100000" sheet="1" objects="1" scenarios="1"/>
  <mergeCells count="1">
    <mergeCell ref="D7:G7"/>
  </mergeCells>
  <phoneticPr fontId="39" type="noConversion"/>
  <pageMargins left="0.59055118110236227" right="0.39370078740157483" top="0.59055118110236227" bottom="0.78740157480314965" header="0.51181102362204722" footer="0.51181102362204722"/>
  <pageSetup paperSize="9" scale="94" fitToHeight="20" orientation="landscape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Zeros="0" view="pageBreakPreview" zoomScaleNormal="100" zoomScaleSheetLayoutView="100" workbookViewId="0">
      <pane xSplit="7" ySplit="8" topLeftCell="H9" activePane="bottomRight" state="frozen"/>
      <selection activeCell="D18" sqref="D18"/>
      <selection pane="topRight" activeCell="D18" sqref="D18"/>
      <selection pane="bottomLeft" activeCell="D18" sqref="D18"/>
      <selection pane="bottomRight" activeCell="M23" sqref="M23"/>
    </sheetView>
  </sheetViews>
  <sheetFormatPr defaultColWidth="9.140625" defaultRowHeight="12.75" x14ac:dyDescent="0.2"/>
  <cols>
    <col min="1" max="1" width="15.7109375" style="38" customWidth="1"/>
    <col min="2" max="2" width="7.7109375" style="38" customWidth="1"/>
    <col min="3" max="3" width="61.5703125" style="38" customWidth="1"/>
    <col min="4" max="4" width="10.7109375" style="38" customWidth="1"/>
    <col min="5" max="5" width="6.42578125" style="38" customWidth="1"/>
    <col min="6" max="6" width="12.7109375" style="38" customWidth="1"/>
    <col min="7" max="7" width="14.7109375" style="189" customWidth="1"/>
    <col min="8" max="16384" width="9.140625" style="38"/>
  </cols>
  <sheetData>
    <row r="1" spans="1:7" ht="15.75" x14ac:dyDescent="0.2">
      <c r="A1" s="9">
        <f>Info!A8</f>
        <v>3</v>
      </c>
      <c r="B1" s="10" t="str">
        <f>Info!B8</f>
        <v>Vedlejší a ostatní rozpočtové náklady</v>
      </c>
    </row>
    <row r="3" spans="1:7" ht="15.75" x14ac:dyDescent="0.2">
      <c r="A3" s="10" t="s">
        <v>50</v>
      </c>
      <c r="B3" s="14" t="str">
        <f>Info!B2</f>
        <v>VD Dolní Beřkovice, oprava těsnění na pravém sektorovém jezu</v>
      </c>
      <c r="C3" s="126"/>
      <c r="D3" s="36"/>
      <c r="E3" s="127"/>
      <c r="F3" s="128"/>
    </row>
    <row r="4" spans="1:7" ht="15.75" x14ac:dyDescent="0.2">
      <c r="A4" s="125" t="s">
        <v>57</v>
      </c>
      <c r="B4" s="125"/>
      <c r="C4" s="126"/>
      <c r="D4" s="36"/>
      <c r="E4" s="127"/>
      <c r="F4" s="128"/>
    </row>
    <row r="5" spans="1:7" ht="13.5" thickBot="1" x14ac:dyDescent="0.25">
      <c r="A5" s="129"/>
      <c r="B5" s="129"/>
      <c r="C5" s="126"/>
      <c r="D5" s="36"/>
      <c r="E5" s="127"/>
      <c r="F5" s="128"/>
    </row>
    <row r="6" spans="1:7" ht="13.5" thickBot="1" x14ac:dyDescent="0.25">
      <c r="A6" s="161" t="s">
        <v>7</v>
      </c>
      <c r="B6" s="46" t="s">
        <v>13</v>
      </c>
      <c r="C6" s="171" t="s">
        <v>8</v>
      </c>
      <c r="D6" s="236"/>
      <c r="E6" s="237"/>
      <c r="F6" s="237"/>
      <c r="G6" s="238"/>
    </row>
    <row r="7" spans="1:7" ht="25.5" x14ac:dyDescent="0.2">
      <c r="A7" s="162"/>
      <c r="B7" s="130" t="s">
        <v>14</v>
      </c>
      <c r="C7" s="131"/>
      <c r="D7" s="46" t="s">
        <v>38</v>
      </c>
      <c r="E7" s="132" t="s">
        <v>11</v>
      </c>
      <c r="F7" s="133" t="s">
        <v>43</v>
      </c>
      <c r="G7" s="190" t="s">
        <v>9</v>
      </c>
    </row>
    <row r="8" spans="1:7" ht="13.5" thickBot="1" x14ac:dyDescent="0.25">
      <c r="A8" s="134"/>
      <c r="B8" s="135"/>
      <c r="C8" s="136"/>
      <c r="D8" s="137"/>
      <c r="E8" s="138"/>
      <c r="F8" s="139" t="s">
        <v>10</v>
      </c>
      <c r="G8" s="191"/>
    </row>
    <row r="9" spans="1:7" ht="13.5" thickBot="1" x14ac:dyDescent="0.25">
      <c r="A9" s="163" t="s">
        <v>151</v>
      </c>
      <c r="B9" s="166">
        <v>1</v>
      </c>
      <c r="C9" s="140" t="s">
        <v>42</v>
      </c>
      <c r="D9" s="144" t="s">
        <v>15</v>
      </c>
      <c r="E9" s="145">
        <v>1</v>
      </c>
      <c r="F9" s="223"/>
      <c r="G9" s="212">
        <f>F9*E9</f>
        <v>0</v>
      </c>
    </row>
    <row r="10" spans="1:7" ht="13.5" thickBot="1" x14ac:dyDescent="0.25">
      <c r="A10" s="162"/>
      <c r="B10" s="167"/>
      <c r="C10" s="141" t="str">
        <f>A9</f>
        <v>VRN</v>
      </c>
      <c r="D10" s="142" t="s">
        <v>0</v>
      </c>
      <c r="E10" s="143"/>
      <c r="F10" s="92"/>
      <c r="G10" s="194">
        <f>SUM(G9)</f>
        <v>0</v>
      </c>
    </row>
    <row r="11" spans="1:7" x14ac:dyDescent="0.2">
      <c r="A11" s="22"/>
      <c r="B11" s="168"/>
      <c r="C11" s="172"/>
      <c r="D11" s="144"/>
      <c r="E11" s="145"/>
      <c r="F11" s="146"/>
      <c r="G11" s="213"/>
    </row>
    <row r="12" spans="1:7" x14ac:dyDescent="0.2">
      <c r="A12" s="234" t="s">
        <v>154</v>
      </c>
      <c r="B12" s="169">
        <v>2</v>
      </c>
      <c r="C12" s="173" t="s">
        <v>16</v>
      </c>
      <c r="D12" s="62" t="s">
        <v>44</v>
      </c>
      <c r="E12" s="147">
        <v>1</v>
      </c>
      <c r="F12" s="224"/>
      <c r="G12" s="214">
        <f>F12*E12</f>
        <v>0</v>
      </c>
    </row>
    <row r="13" spans="1:7" ht="25.5" x14ac:dyDescent="0.2">
      <c r="A13" s="235"/>
      <c r="B13" s="169">
        <v>3</v>
      </c>
      <c r="C13" s="174" t="s">
        <v>156</v>
      </c>
      <c r="D13" s="148" t="s">
        <v>44</v>
      </c>
      <c r="E13" s="147">
        <v>1</v>
      </c>
      <c r="F13" s="224"/>
      <c r="G13" s="214">
        <f>E13*F13</f>
        <v>0</v>
      </c>
    </row>
    <row r="14" spans="1:7" ht="13.5" thickBot="1" x14ac:dyDescent="0.25">
      <c r="A14" s="162"/>
      <c r="B14" s="175"/>
      <c r="C14" s="149"/>
      <c r="D14" s="149"/>
      <c r="E14" s="149"/>
      <c r="F14" s="149"/>
      <c r="G14" s="215"/>
    </row>
    <row r="15" spans="1:7" ht="13.5" thickBot="1" x14ac:dyDescent="0.25">
      <c r="A15" s="134"/>
      <c r="B15" s="170"/>
      <c r="C15" s="141" t="str">
        <f>A12</f>
        <v>Ostatní náklady</v>
      </c>
      <c r="D15" s="142" t="s">
        <v>0</v>
      </c>
      <c r="E15" s="143"/>
      <c r="F15" s="92"/>
      <c r="G15" s="194">
        <f>SUM(G12:G14)</f>
        <v>0</v>
      </c>
    </row>
    <row r="16" spans="1:7" ht="13.5" thickBot="1" x14ac:dyDescent="0.25">
      <c r="A16" s="149"/>
      <c r="B16" s="36"/>
      <c r="C16" s="150"/>
      <c r="D16" s="36"/>
      <c r="E16" s="127"/>
      <c r="F16" s="128"/>
    </row>
    <row r="17" spans="1:7" ht="21" thickBot="1" x14ac:dyDescent="0.25">
      <c r="A17" s="156" t="s">
        <v>2</v>
      </c>
      <c r="B17" s="156"/>
      <c r="C17" s="164"/>
      <c r="D17" s="159"/>
      <c r="E17" s="165"/>
      <c r="F17" s="160"/>
      <c r="G17" s="199">
        <f>G10+G15</f>
        <v>0</v>
      </c>
    </row>
    <row r="18" spans="1:7" x14ac:dyDescent="0.2">
      <c r="B18" s="151"/>
      <c r="D18" s="36"/>
      <c r="E18" s="127"/>
      <c r="F18" s="128"/>
    </row>
    <row r="19" spans="1:7" x14ac:dyDescent="0.2">
      <c r="F19" s="128"/>
    </row>
    <row r="20" spans="1:7" x14ac:dyDescent="0.2">
      <c r="F20" s="128"/>
    </row>
  </sheetData>
  <sheetProtection algorithmName="SHA-512" hashValue="pOB7DKP71UZbAoZIc0zjSnVBVZ1Tlbtv6n0Ls6RksaWfSfSIpRabHLlJVnRIibYybqAkno9wZF+Nt36u0FzaMA==" saltValue="R4GuJLcLGwrvCajTaAaNtQ==" spinCount="100000" sheet="1" objects="1" scenarios="1"/>
  <mergeCells count="2">
    <mergeCell ref="A12:A13"/>
    <mergeCell ref="D6:G6"/>
  </mergeCells>
  <phoneticPr fontId="39" type="noConversion"/>
  <pageMargins left="0.59055118110236227" right="0.59055118110236227" top="0.78740157480314965" bottom="0.78740157480314965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Info</vt:lpstr>
      <vt:lpstr>1.Rekapitulace</vt:lpstr>
      <vt:lpstr>2.Položkový soupis prací</vt:lpstr>
      <vt:lpstr>3.Vedlejší a ostatní náklady</vt:lpstr>
      <vt:lpstr>List1</vt:lpstr>
      <vt:lpstr>'1.Rekapitulace'!Oblast_tisku</vt:lpstr>
      <vt:lpstr>'2.Položkový soupis prací'!Oblast_tisku</vt:lpstr>
      <vt:lpstr>'3.Vedlejší a ostatní náklady'!Oblast_tisku</vt:lpstr>
      <vt:lpstr>Info!Oblast_tisku</vt:lpstr>
    </vt:vector>
  </TitlesOfParts>
  <Company>PS PROFI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Fiala</dc:creator>
  <cp:lastModifiedBy>Alice Konečná</cp:lastModifiedBy>
  <cp:lastPrinted>2026-01-29T12:56:41Z</cp:lastPrinted>
  <dcterms:created xsi:type="dcterms:W3CDTF">2003-06-02T11:27:28Z</dcterms:created>
  <dcterms:modified xsi:type="dcterms:W3CDTF">2026-03-16T13:14:35Z</dcterms:modified>
</cp:coreProperties>
</file>