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0" sheetId="11" state="hidden" r:id="rId5"/>
    <sheet name="00 001 Naklady" sheetId="12" r:id="rId6"/>
    <sheet name="Rekapitulace Objekt SO03" sheetId="13" r:id="rId7"/>
    <sheet name="SO03 001 Pol" sheetId="14" r:id="rId8"/>
    <sheet name="Rekapitulace Objekt SO06" sheetId="15" r:id="rId9"/>
    <sheet name="SO06 002 Pol" sheetId="16" r:id="rId10"/>
    <sheet name="Rekapitulace Objekt SO07" sheetId="17" r:id="rId11"/>
    <sheet name="SO07 002 Pol" sheetId="18" r:id="rId12"/>
    <sheet name="Rekapitulace Objekt SO09" sheetId="19" r:id="rId13"/>
    <sheet name="SO09 001 Pol" sheetId="20" r:id="rId14"/>
  </sheets>
  <externalReferences>
    <externalReference r:id="rId15"/>
  </externalReferences>
  <definedNames>
    <definedName name="CelkemObjekty" localSheetId="1">Stavba!$I$29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'00 001 Naklady'!$A$1:$I$18</definedName>
    <definedName name="_xlnm.Print_Area" localSheetId="4">'Rekapitulace Objekt 00'!$A$1:$H$20</definedName>
    <definedName name="_xlnm.Print_Area" localSheetId="6">'Rekapitulace Objekt SO03'!$A$1:$H$20</definedName>
    <definedName name="_xlnm.Print_Area" localSheetId="8">'Rekapitulace Objekt SO06'!$A$1:$H$20</definedName>
    <definedName name="_xlnm.Print_Area" localSheetId="10">'Rekapitulace Objekt SO07'!$A$1:$H$20</definedName>
    <definedName name="_xlnm.Print_Area" localSheetId="12">'Rekapitulace Objekt SO09'!$A$1:$H$20</definedName>
    <definedName name="_xlnm.Print_Area" localSheetId="7">'SO03 001 Pol'!$A$1:$I$46</definedName>
    <definedName name="_xlnm.Print_Area" localSheetId="9">'SO06 002 Pol'!$A$1:$I$30</definedName>
    <definedName name="_xlnm.Print_Area" localSheetId="11">'SO07 002 Pol'!$A$1:$I$91</definedName>
    <definedName name="_xlnm.Print_Area" localSheetId="13">'SO09 001 Pol'!$A$1:$I$37</definedName>
    <definedName name="_xlnm.Print_Area" localSheetId="1">Stavba!$A$1:$J$32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8" i="1" l="1"/>
  <c r="J27" i="1"/>
  <c r="J26" i="1"/>
  <c r="J25" i="1"/>
  <c r="J23" i="1"/>
  <c r="H18" i="19"/>
  <c r="H19" i="19" s="1"/>
  <c r="G37" i="20"/>
  <c r="AK36" i="20"/>
  <c r="AL36" i="20"/>
  <c r="BA32" i="20"/>
  <c r="G9" i="20"/>
  <c r="F8" i="20" s="1"/>
  <c r="G12" i="20"/>
  <c r="F11" i="20" s="1"/>
  <c r="G14" i="20"/>
  <c r="F13" i="20" s="1"/>
  <c r="G19" i="20"/>
  <c r="F15" i="20" s="1"/>
  <c r="G21" i="20"/>
  <c r="G23" i="20"/>
  <c r="G25" i="20"/>
  <c r="F24" i="20" s="1"/>
  <c r="G28" i="20"/>
  <c r="G29" i="20"/>
  <c r="G31" i="20"/>
  <c r="G33" i="20"/>
  <c r="G35" i="20"/>
  <c r="F34" i="20" s="1"/>
  <c r="D19" i="19"/>
  <c r="B7" i="19"/>
  <c r="B6" i="19"/>
  <c r="C1" i="19"/>
  <c r="B1" i="19"/>
  <c r="H18" i="17"/>
  <c r="H19" i="17" s="1"/>
  <c r="G91" i="18"/>
  <c r="AK90" i="18"/>
  <c r="AL90" i="18"/>
  <c r="G11" i="18"/>
  <c r="F8" i="18" s="1"/>
  <c r="G13" i="18"/>
  <c r="G14" i="18"/>
  <c r="G16" i="18"/>
  <c r="G18" i="18"/>
  <c r="G20" i="18"/>
  <c r="G21" i="18"/>
  <c r="G22" i="18"/>
  <c r="G23" i="18"/>
  <c r="G24" i="18"/>
  <c r="G26" i="18"/>
  <c r="G27" i="18"/>
  <c r="G28" i="18"/>
  <c r="G29" i="18"/>
  <c r="G30" i="18"/>
  <c r="G31" i="18"/>
  <c r="G32" i="18"/>
  <c r="G33" i="18"/>
  <c r="G34" i="18"/>
  <c r="G35" i="18"/>
  <c r="G37" i="18"/>
  <c r="F39" i="18"/>
  <c r="G40" i="18"/>
  <c r="G41" i="18"/>
  <c r="G43" i="18"/>
  <c r="G46" i="18"/>
  <c r="F45" i="18" s="1"/>
  <c r="G48" i="18"/>
  <c r="G50" i="18"/>
  <c r="F51" i="18"/>
  <c r="G52" i="18"/>
  <c r="G55" i="18"/>
  <c r="F54" i="18" s="1"/>
  <c r="G56" i="18"/>
  <c r="G57" i="18"/>
  <c r="G60" i="18"/>
  <c r="F59" i="18" s="1"/>
  <c r="G61" i="18"/>
  <c r="G63" i="18"/>
  <c r="F62" i="18" s="1"/>
  <c r="G64" i="18"/>
  <c r="G65" i="18"/>
  <c r="G66" i="18"/>
  <c r="G70" i="18"/>
  <c r="F67" i="18" s="1"/>
  <c r="G73" i="18"/>
  <c r="G75" i="18"/>
  <c r="G77" i="18"/>
  <c r="G79" i="18"/>
  <c r="G81" i="18"/>
  <c r="G83" i="18"/>
  <c r="G85" i="18"/>
  <c r="G86" i="18"/>
  <c r="F71" i="18" s="1"/>
  <c r="G88" i="18"/>
  <c r="F87" i="18" s="1"/>
  <c r="D19" i="17"/>
  <c r="B7" i="17"/>
  <c r="B6" i="17"/>
  <c r="C1" i="17"/>
  <c r="B1" i="17"/>
  <c r="H18" i="15"/>
  <c r="G30" i="16"/>
  <c r="AK29" i="16"/>
  <c r="AL29" i="16"/>
  <c r="G11" i="16"/>
  <c r="F8" i="16" s="1"/>
  <c r="G13" i="16"/>
  <c r="G14" i="16"/>
  <c r="G15" i="16"/>
  <c r="G16" i="16"/>
  <c r="G17" i="16"/>
  <c r="G18" i="16"/>
  <c r="G19" i="16"/>
  <c r="G20" i="16"/>
  <c r="G21" i="16"/>
  <c r="G22" i="16"/>
  <c r="G24" i="16"/>
  <c r="G26" i="16"/>
  <c r="G28" i="16"/>
  <c r="H19" i="15"/>
  <c r="D19" i="15"/>
  <c r="B7" i="15"/>
  <c r="B6" i="15"/>
  <c r="C1" i="15"/>
  <c r="B1" i="15"/>
  <c r="H18" i="13"/>
  <c r="G46" i="14"/>
  <c r="AK45" i="14"/>
  <c r="AL45" i="14"/>
  <c r="G11" i="14"/>
  <c r="F8" i="14" s="1"/>
  <c r="G12" i="14"/>
  <c r="G13" i="14"/>
  <c r="G14" i="14"/>
  <c r="G15" i="14"/>
  <c r="G16" i="14"/>
  <c r="G17" i="14"/>
  <c r="G18" i="14"/>
  <c r="G19" i="14"/>
  <c r="G20" i="14"/>
  <c r="G21" i="14"/>
  <c r="G23" i="14"/>
  <c r="G25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1" i="14"/>
  <c r="G44" i="14"/>
  <c r="F43" i="14" s="1"/>
  <c r="H19" i="13"/>
  <c r="D19" i="13"/>
  <c r="B7" i="13"/>
  <c r="B6" i="13"/>
  <c r="C1" i="13"/>
  <c r="B1" i="13"/>
  <c r="H18" i="11"/>
  <c r="G18" i="12"/>
  <c r="AK17" i="12"/>
  <c r="AL17" i="12"/>
  <c r="BA13" i="12"/>
  <c r="G9" i="12"/>
  <c r="F8" i="12" s="1"/>
  <c r="G10" i="12"/>
  <c r="G11" i="12"/>
  <c r="G12" i="12"/>
  <c r="G14" i="12"/>
  <c r="G15" i="12"/>
  <c r="G16" i="12"/>
  <c r="H19" i="11"/>
  <c r="D19" i="11"/>
  <c r="B7" i="11"/>
  <c r="B6" i="11"/>
  <c r="C1" i="11"/>
  <c r="B1" i="11"/>
  <c r="B1" i="9"/>
  <c r="C1" i="9"/>
  <c r="B7" i="9"/>
  <c r="B6" i="9"/>
  <c r="J29" i="1" l="1"/>
  <c r="D8" i="1" s="1"/>
</calcChain>
</file>

<file path=xl/sharedStrings.xml><?xml version="1.0" encoding="utf-8"?>
<sst xmlns="http://schemas.openxmlformats.org/spreadsheetml/2006/main" count="814" uniqueCount="359">
  <si>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</si>
  <si>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</si>
  <si>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</si>
  <si>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</si>
  <si>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</si>
  <si>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</si>
  <si>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</si>
  <si>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</si>
  <si>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</si>
  <si>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</si>
  <si>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</si>
  <si>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</si>
  <si>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</si>
  <si>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</si>
  <si>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</si>
  <si>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</si>
  <si>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</si>
  <si>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</si>
  <si>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</si>
  <si>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</si>
  <si>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</si>
  <si>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</si>
  <si>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</si>
  <si>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</si>
  <si>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</si>
  <si>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</si>
  <si>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</si>
  <si>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</si>
  <si>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</si>
  <si>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</si>
  <si>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</si>
  <si>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</si>
  <si>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</si>
  <si>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</si>
  <si>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</si>
  <si>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</si>
  <si>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</si>
  <si>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</si>
  <si>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</si>
  <si>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</si>
  <si>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</si>
  <si>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</si>
  <si>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1406DPS</t>
  </si>
  <si>
    <t>Kopčany - Hodonín - SPPO na obou březích Moravy</t>
  </si>
  <si>
    <t>Ostatní a vedlejší náklady</t>
  </si>
  <si>
    <t>00</t>
  </si>
  <si>
    <t>Stavební objekt</t>
  </si>
  <si>
    <t>SO03</t>
  </si>
  <si>
    <t>Odtěžení nánosů z pravobřežní bermy Moravy mezi  M</t>
  </si>
  <si>
    <t>SO06</t>
  </si>
  <si>
    <t>Dočasné zvýšení filtrační stability PB hráze Morav</t>
  </si>
  <si>
    <t>SO07</t>
  </si>
  <si>
    <t>Zpevnění koruny PB hráze Moravy zakalením od Souto</t>
  </si>
  <si>
    <t>SO09</t>
  </si>
  <si>
    <t>Úprava spodní pevné betonové části bývalého vakové</t>
  </si>
  <si>
    <t>Celkem za stavbu</t>
  </si>
  <si>
    <t>Rozsah:</t>
  </si>
  <si>
    <t>Rekapitulace soupisů náležejících k objektu</t>
  </si>
  <si>
    <t>Soupis</t>
  </si>
  <si>
    <t>Cena (Kč)</t>
  </si>
  <si>
    <t>001</t>
  </si>
  <si>
    <t>Ostaní a vedlejší náklady</t>
  </si>
  <si>
    <t>Celkem objekt</t>
  </si>
  <si>
    <t>Soupis vedlejších a ostatních nákladů</t>
  </si>
  <si>
    <t>Ceník</t>
  </si>
  <si>
    <t>Cen. soustava</t>
  </si>
  <si>
    <t>Ceník, kapitola</t>
  </si>
  <si>
    <t>Poznámka uchazeče</t>
  </si>
  <si>
    <t>Díl:</t>
  </si>
  <si>
    <t>VN</t>
  </si>
  <si>
    <t>Vedlejší náklady</t>
  </si>
  <si>
    <t>VRN1</t>
  </si>
  <si>
    <t>Vytyčení stavby</t>
  </si>
  <si>
    <t>Soubor</t>
  </si>
  <si>
    <t>Vlastní</t>
  </si>
  <si>
    <t>VRN2</t>
  </si>
  <si>
    <t>Dokumentace skutečného provedení</t>
  </si>
  <si>
    <t>VRN3</t>
  </si>
  <si>
    <t>Dočasné dopravní značení</t>
  </si>
  <si>
    <t>VRN4</t>
  </si>
  <si>
    <t>Zařízení staveniště</t>
  </si>
  <si>
    <t>RTS</t>
  </si>
  <si>
    <t>Veškeré náklady spojené s vybudováním, provozem a odstraněním zařízení staveniště.</t>
  </si>
  <si>
    <t>VRN5</t>
  </si>
  <si>
    <t>Repasování příjezdových komunikací</t>
  </si>
  <si>
    <t>VRN6</t>
  </si>
  <si>
    <t>Zajištění fotodokumnetace příjezdových komunikací</t>
  </si>
  <si>
    <t>VRN7</t>
  </si>
  <si>
    <t>Geometrické plány na rozdělení pozemků či zřízení služebností</t>
  </si>
  <si>
    <t>Celkem za objekt</t>
  </si>
  <si>
    <t>Položkový soupis prací a dodávek</t>
  </si>
  <si>
    <t>1</t>
  </si>
  <si>
    <t>Zemní práce</t>
  </si>
  <si>
    <t>162 10 Vodorovné přemístění výkopku</t>
  </si>
  <si>
    <t>po suchu, bez ohledu na druh dopravního prostředku, bez naložení výkopku, avšak se složením bez rozhrnutí,</t>
  </si>
  <si>
    <t>162301102R00</t>
  </si>
  <si>
    <t>...z horniny 1 až 4, na vzdálenost přes 500  do 1 000 m</t>
  </si>
  <si>
    <t>m3</t>
  </si>
  <si>
    <t>800-1</t>
  </si>
  <si>
    <t>111101111R00</t>
  </si>
  <si>
    <t>Odstranění ruderálního porostu v rovině</t>
  </si>
  <si>
    <t>m2</t>
  </si>
  <si>
    <t>111201101R00</t>
  </si>
  <si>
    <t>Odstranění křovin i s kořeny na ploše do 1000 m2</t>
  </si>
  <si>
    <t>111201401R00</t>
  </si>
  <si>
    <t>Spálení křovin a stromů o průměru do 100 mm</t>
  </si>
  <si>
    <t>111201501R00</t>
  </si>
  <si>
    <t>Spálení větví stromů o průměru nad 100 mm</t>
  </si>
  <si>
    <t>kus</t>
  </si>
  <si>
    <t>112101101R00</t>
  </si>
  <si>
    <t>Kácení stromů listnatých o průměru kmene 10-30 cm</t>
  </si>
  <si>
    <t>112101102R00</t>
  </si>
  <si>
    <t>Kácení stromů listnatých o průměru kmene 30-50 cm</t>
  </si>
  <si>
    <t>112201101R00</t>
  </si>
  <si>
    <t>Odstranění pařezů pod úrovní, o průměru 10 - 30 cm</t>
  </si>
  <si>
    <t>112201102R00</t>
  </si>
  <si>
    <t>Odstranění pařezů pod úrovní, o průměru 30 - 50 cm</t>
  </si>
  <si>
    <t>112201103R00</t>
  </si>
  <si>
    <t>Odstranění pařezů pod úrovní, o průměru 50 - 70 cm</t>
  </si>
  <si>
    <t>122101104R00</t>
  </si>
  <si>
    <t>Odkopávky nezapažené v hor. 2 nad 10000 m3</t>
  </si>
  <si>
    <t>9971,03*0,8</t>
  </si>
  <si>
    <t>122201103R00</t>
  </si>
  <si>
    <t>Odkopávky nezapažené v hor. 3 do 10000 m3</t>
  </si>
  <si>
    <t>9971,03*0,2</t>
  </si>
  <si>
    <t>122201109R00</t>
  </si>
  <si>
    <t>Příplatek za lepivost - odkopávky v hor. 3</t>
  </si>
  <si>
    <t>1994,2060*0,3</t>
  </si>
  <si>
    <t>162201411R00</t>
  </si>
  <si>
    <t>Vod.přemístění kmenů listnatých, D 30 cm do 1000 m</t>
  </si>
  <si>
    <t>162201412R00</t>
  </si>
  <si>
    <t>Vod.přemístění kmenů listnatých, D 50 cm do 1000 m</t>
  </si>
  <si>
    <t>162301421R00</t>
  </si>
  <si>
    <t>Vodorovné přemístění pařezů  D 30 cm do 5000 m</t>
  </si>
  <si>
    <t>162301422R00</t>
  </si>
  <si>
    <t>Vodorovné přemístění pařezů  D 50 cm do 5000 m</t>
  </si>
  <si>
    <t>162301423R00</t>
  </si>
  <si>
    <t>Vodorovné přemístění pařezů  D 70 cm do 5000 m</t>
  </si>
  <si>
    <t>162301921R00</t>
  </si>
  <si>
    <t>Příplatek za dalších 5000m - pařezy D 30cm</t>
  </si>
  <si>
    <t>162301922R00</t>
  </si>
  <si>
    <t>Příplatek za dalších 5000m - pařezy D 50cm</t>
  </si>
  <si>
    <t>162301923R00</t>
  </si>
  <si>
    <t>Příplatek za dalších 5000m - pařezy D 70cm</t>
  </si>
  <si>
    <t>180401211R00</t>
  </si>
  <si>
    <t>Založení trávníku lučního výsevem v rovině</t>
  </si>
  <si>
    <t>180401212R00</t>
  </si>
  <si>
    <t>Založení trávníku lučního výsevem ve svahu do 1:2</t>
  </si>
  <si>
    <t>181101101R00</t>
  </si>
  <si>
    <t>Úprava pláně v zářezech v hor. 1-4, bez zhutnění</t>
  </si>
  <si>
    <t>182101101R00</t>
  </si>
  <si>
    <t>Svahování v zářezech v hor. 1 - 4</t>
  </si>
  <si>
    <t>00572472R</t>
  </si>
  <si>
    <t>směs travní luční, dlouhodobá</t>
  </si>
  <si>
    <t>kg</t>
  </si>
  <si>
    <t>SPCM</t>
  </si>
  <si>
    <t>1532,12*1,03*0,03</t>
  </si>
  <si>
    <t>4062,58*1,03*0,03</t>
  </si>
  <si>
    <t>99</t>
  </si>
  <si>
    <t>Staveništní přesun hmot</t>
  </si>
  <si>
    <t>998321011R00</t>
  </si>
  <si>
    <t>Přesun hmot pro hráze přehradní zemní a kamenité</t>
  </si>
  <si>
    <t>t</t>
  </si>
  <si>
    <t>002</t>
  </si>
  <si>
    <t>Doč. zvýšení filtr.í stab. PB hráze Moravy-změna A</t>
  </si>
  <si>
    <t>171 20 Uložení sypaniny na skládku nebo do násypů nezhut.</t>
  </si>
  <si>
    <t>nebo na skládku s rozprostřením sypaniny ve vrstvách a s hrubým urovnáním,</t>
  </si>
  <si>
    <t>171201101R00</t>
  </si>
  <si>
    <t>...do násypů nezhutněných</t>
  </si>
  <si>
    <t>5971,03</t>
  </si>
  <si>
    <t>111201102R00</t>
  </si>
  <si>
    <t>Odstranění křovin i s kořeny na ploše do 10000 m2</t>
  </si>
  <si>
    <t>181201102R00</t>
  </si>
  <si>
    <t>Úprava pláně v násypech v hor. 1-4, se zhutněním</t>
  </si>
  <si>
    <t>182201101R00</t>
  </si>
  <si>
    <t>Svahování násypů</t>
  </si>
  <si>
    <t>184802111R00</t>
  </si>
  <si>
    <t>Chem. odplevelení před založ. postřikem, v rovině</t>
  </si>
  <si>
    <t>184802211R00</t>
  </si>
  <si>
    <t>Chem. odplevelení před založ. postřikem, svah 1:2</t>
  </si>
  <si>
    <t>4990*1,03*0,03</t>
  </si>
  <si>
    <t>5440*1,03*0,03</t>
  </si>
  <si>
    <t>25234009.A</t>
  </si>
  <si>
    <t>Herbicid totální po 5 litrech</t>
  </si>
  <si>
    <t>l</t>
  </si>
  <si>
    <t>(0,499+0,544)*10,5</t>
  </si>
  <si>
    <t>Úsek od hájenky v ř.km 93,400 po Sk. hráz-změna A</t>
  </si>
  <si>
    <t>119 00-12 Úprava zeminy vápnem</t>
  </si>
  <si>
    <t>za účelem zlepšení mechanických vlastností,</t>
  </si>
  <si>
    <t>119001201R00</t>
  </si>
  <si>
    <t>...Úprava zemin vápnem, tl. vrstvy 15 - 30 cm</t>
  </si>
  <si>
    <t>5*1500*0,3</t>
  </si>
  <si>
    <t>111311000U00</t>
  </si>
  <si>
    <t>Sejmutí drnu tl 100mm s naložením na dopravní prostředek</t>
  </si>
  <si>
    <t>122101102R00</t>
  </si>
  <si>
    <t>Odkopávky nezapažené v hor. 2 do 1000 m3</t>
  </si>
  <si>
    <t>159,80*0,8</t>
  </si>
  <si>
    <t>122201102R00</t>
  </si>
  <si>
    <t>Odkopávky nezapažené v hor. 3 do 1000 m3</t>
  </si>
  <si>
    <t>159,80*0,2</t>
  </si>
  <si>
    <t>31,96*0,3</t>
  </si>
  <si>
    <t>130901121R00</t>
  </si>
  <si>
    <t>Bourání konstrukcí z betonu prostého</t>
  </si>
  <si>
    <t>131101102R00</t>
  </si>
  <si>
    <t>do 1000 m3, v hornině 1-2, hloubení ručně a strojně</t>
  </si>
  <si>
    <t>131201102R00</t>
  </si>
  <si>
    <t>do 1000 m3, v hornině 3, hloubení ručně a strojně</t>
  </si>
  <si>
    <t>131201109R00</t>
  </si>
  <si>
    <t xml:space="preserve">příplatek za lepivost, v hornině 3,  </t>
  </si>
  <si>
    <t>162401102R00</t>
  </si>
  <si>
    <t>Vodorovné přemístění výkopku z hor.1-4 do 2000 m</t>
  </si>
  <si>
    <t>127,84+31,96+19,046+4,762</t>
  </si>
  <si>
    <t>162701155R00</t>
  </si>
  <si>
    <t>Vodorovné přemístění výkopku z hor.5-7 do 10000 m</t>
  </si>
  <si>
    <t>162701159R00</t>
  </si>
  <si>
    <t>Příplatek k vod. přemístění hor.5-7 za další 1 km</t>
  </si>
  <si>
    <t>171101101R00</t>
  </si>
  <si>
    <t>Uložení sypaniny do násypů zhutněných na 95% PS</t>
  </si>
  <si>
    <t>174101101R00</t>
  </si>
  <si>
    <t>Zásyp jam, rýh, šachet se zhutněním</t>
  </si>
  <si>
    <t>181101102R00</t>
  </si>
  <si>
    <t>Úprava pláně v zářezech v hor. 1-4, se zhutněním</t>
  </si>
  <si>
    <t>00572473R</t>
  </si>
  <si>
    <t>směs travní luční,sušší a vlhčí podm.</t>
  </si>
  <si>
    <t>(6404+12314,08)*1,03*0,03</t>
  </si>
  <si>
    <t>58534710R</t>
  </si>
  <si>
    <t>Hydrat vápenný dolomitický  VJ  VL</t>
  </si>
  <si>
    <t>T</t>
  </si>
  <si>
    <t>5*1500*20/1000</t>
  </si>
  <si>
    <t>45</t>
  </si>
  <si>
    <t>Podkladní a vedlejší konstrukce</t>
  </si>
  <si>
    <t>452313121R00</t>
  </si>
  <si>
    <t>Bloky pro potrubí z betonu B 10</t>
  </si>
  <si>
    <t>457971112R00</t>
  </si>
  <si>
    <t>Zřízení vrstvy z geotextilie skl.do 1:5,š.do 7,5 m</t>
  </si>
  <si>
    <t>4,5*(3237-97)</t>
  </si>
  <si>
    <t>69370516R</t>
  </si>
  <si>
    <t>geotextilie POP; funkce separační, ochranná, výztužná, filtrační; plošná hmotnost 350 g/m2</t>
  </si>
  <si>
    <t>14130*1,02</t>
  </si>
  <si>
    <t>56</t>
  </si>
  <si>
    <t>Podkladní vrstvy komunikací a zpevněných ploch</t>
  </si>
  <si>
    <t>564831111R00</t>
  </si>
  <si>
    <t>Podklad ze štěrkodrti po zhutnění tloušťky 10 cm</t>
  </si>
  <si>
    <t>3,3*(3237-97)</t>
  </si>
  <si>
    <t>564861111R00</t>
  </si>
  <si>
    <t>Podklad ze štěrkodrti po zhutnění tloušťky 20 cm</t>
  </si>
  <si>
    <t>569903311R00</t>
  </si>
  <si>
    <t>Zřízení zemních krajnic se zhutněním</t>
  </si>
  <si>
    <t>57</t>
  </si>
  <si>
    <t>Kryty štěrkových a živičných komunikací</t>
  </si>
  <si>
    <t>571904111R00</t>
  </si>
  <si>
    <t>Posyp krytu kamenivem drceným do 20 kg/m2</t>
  </si>
  <si>
    <t>3*(3237-97)</t>
  </si>
  <si>
    <t>91</t>
  </si>
  <si>
    <t>Doplňující práce na komunikaci</t>
  </si>
  <si>
    <t>914311111U00</t>
  </si>
  <si>
    <t>Znač stan a ohran kilometr kam</t>
  </si>
  <si>
    <t>914311112U00</t>
  </si>
  <si>
    <t>Znač stan a ohran hektometr kam</t>
  </si>
  <si>
    <t>936941114R00</t>
  </si>
  <si>
    <t>Osazení doplňkových ocel. součástí do 100 kg</t>
  </si>
  <si>
    <t>74,35*3</t>
  </si>
  <si>
    <t>96</t>
  </si>
  <si>
    <t>Bourání konstrukcí</t>
  </si>
  <si>
    <t>966006121R00</t>
  </si>
  <si>
    <t>Odstranění značek obetonovaných, kilometrovníky</t>
  </si>
  <si>
    <t>966006122R00</t>
  </si>
  <si>
    <t>Odstranění značek obetonovaných, hektometrovníky</t>
  </si>
  <si>
    <t>97</t>
  </si>
  <si>
    <t>Prorážení otvorů</t>
  </si>
  <si>
    <t>979081111R00</t>
  </si>
  <si>
    <t>Odvoz suti a vybour. hmot na skládku do 1 km</t>
  </si>
  <si>
    <t>979081121R00</t>
  </si>
  <si>
    <t>Příplatek k odvozu za každý další 1 km</t>
  </si>
  <si>
    <t>979084216R00</t>
  </si>
  <si>
    <t>Vodorovná doprava vybour. hmot po suchu do 5 km</t>
  </si>
  <si>
    <t>979084219R00</t>
  </si>
  <si>
    <t>Příplatek k dopravě vybour.hmot za dalších 5 km</t>
  </si>
  <si>
    <t>998 22-2 Přesun hmot pozemních komunikací, kryt z kameniva</t>
  </si>
  <si>
    <t>vodorovně do 200 m</t>
  </si>
  <si>
    <t>998222011R00</t>
  </si>
  <si>
    <t>...Přesun hmot, pozemní komunikace, kryt z kameniva</t>
  </si>
  <si>
    <t>822-1</t>
  </si>
  <si>
    <t>767</t>
  </si>
  <si>
    <t>Konstrukce zámečnické</t>
  </si>
  <si>
    <t>767 99 Montáž ostatních atypických kovov. doplňků staveb</t>
  </si>
  <si>
    <t>767995105R00</t>
  </si>
  <si>
    <t>...Výroba a montáž kov. atypických konstr. do 100 kg</t>
  </si>
  <si>
    <t>800-767</t>
  </si>
  <si>
    <t>13260845R</t>
  </si>
  <si>
    <t>Drát válcovaný kruhový jakost 11375  D 8 mm</t>
  </si>
  <si>
    <t>3*0,04/1000</t>
  </si>
  <si>
    <t>13380510R</t>
  </si>
  <si>
    <t>Tyč průřezu I  80, střední, jakost oceli 11373</t>
  </si>
  <si>
    <t>3*25,39/1000</t>
  </si>
  <si>
    <t>13380615R</t>
  </si>
  <si>
    <t>Tyč průřezu I 100, střední, jakost oceli 11375</t>
  </si>
  <si>
    <t>3*(15,35+30,31)/1000</t>
  </si>
  <si>
    <t>136102030000R</t>
  </si>
  <si>
    <t>Plech hladký jakost 42531.0  4x1000x2000 mm</t>
  </si>
  <si>
    <t>3*(0,29+0,96)/1000</t>
  </si>
  <si>
    <t>13611224R</t>
  </si>
  <si>
    <t>Plech hladký jakost 11375.1  8x1000x2000 mm</t>
  </si>
  <si>
    <t>3*(0,41+0,64+0,16+0,64)/1000</t>
  </si>
  <si>
    <t>30903098R</t>
  </si>
  <si>
    <t>Šroub hrubý 02 1303 4D M20 x 80 mm ISO 4018-4.8</t>
  </si>
  <si>
    <t>1000 ks</t>
  </si>
  <si>
    <t>998767101R00</t>
  </si>
  <si>
    <t>Přesun hmot pro zámečnické konstr., výšky do 6 m</t>
  </si>
  <si>
    <t>783</t>
  </si>
  <si>
    <t>Nátěry</t>
  </si>
  <si>
    <t>783221122U00</t>
  </si>
  <si>
    <t>Nátěr syntet 1a+1z+2e</t>
  </si>
  <si>
    <t>2,829*3</t>
  </si>
  <si>
    <t>153111117RR1</t>
  </si>
  <si>
    <t>Ocel štětovnice řezání podélné pod úrovní hladiny vody, včetně příplatku za tekoucí vodu</t>
  </si>
  <si>
    <t>m</t>
  </si>
  <si>
    <t>62*2+21</t>
  </si>
  <si>
    <t>2</t>
  </si>
  <si>
    <t>Základy a zvláštní zakládání</t>
  </si>
  <si>
    <t>237941211RR1</t>
  </si>
  <si>
    <t>Vytažení štětovnic + odvoz na skládku do 500m</t>
  </si>
  <si>
    <t>3</t>
  </si>
  <si>
    <t>Svislé a kompletní konstrukce</t>
  </si>
  <si>
    <t>329311111R00</t>
  </si>
  <si>
    <t>Konstrukce ostatní z betonu prostého V4 T0 B12,5</t>
  </si>
  <si>
    <t>4</t>
  </si>
  <si>
    <t>Vodorovné konstrukce</t>
  </si>
  <si>
    <t>421 37 Výztuž předpínací desek</t>
  </si>
  <si>
    <t>Výztuž předpínací desek a trámů z předpjatého betonu</t>
  </si>
  <si>
    <t>421 37-8 zainjektování trubek cementovým mlékem nebo maltou</t>
  </si>
  <si>
    <t>421378114R00</t>
  </si>
  <si>
    <t>Zainjektování trubek DN do 90 mm</t>
  </si>
  <si>
    <t>821-1</t>
  </si>
  <si>
    <t>462 92 Zřízení záhozu z betonových bloků</t>
  </si>
  <si>
    <t>462921210R00</t>
  </si>
  <si>
    <t>Zřízení záhozu z beton. bloků do 200 kg, z terénu</t>
  </si>
  <si>
    <t>832-1</t>
  </si>
  <si>
    <t>2,3*62</t>
  </si>
  <si>
    <t>462929002R00</t>
  </si>
  <si>
    <t>Příplatek-urovnání ploch záhozu z bloků do 200 kg</t>
  </si>
  <si>
    <t>9</t>
  </si>
  <si>
    <t>Ostatní konstrukce, bourání</t>
  </si>
  <si>
    <t>960211251R00</t>
  </si>
  <si>
    <t>Bourání konstrukcí zděných z kamene nebo cihel</t>
  </si>
  <si>
    <t>Odstranění opevnění prolitého MC : 2,3*62</t>
  </si>
  <si>
    <t>Odstranění betonové části (slbě vyztužený beton svařovanou sítí, jádro bez výztuže) : 5*62+6*2</t>
  </si>
  <si>
    <t>979082312R00</t>
  </si>
  <si>
    <t>Vodorovná doprava suti a hmot po suchu do 500 m</t>
  </si>
  <si>
    <t>997006003RR1</t>
  </si>
  <si>
    <t>Drcení odpadu z betonu železového</t>
  </si>
  <si>
    <t>železobetonová suť : 322*2,85</t>
  </si>
  <si>
    <t>997006003RR2</t>
  </si>
  <si>
    <t>Zřízení + odstranění linky - drtička</t>
  </si>
  <si>
    <t>Veškeré náklady spojené se zřízením a odstraněním linky.</t>
  </si>
  <si>
    <t>997006003RR3</t>
  </si>
  <si>
    <t>Odstranění armatur včetně likovidace</t>
  </si>
  <si>
    <t>998323011R00</t>
  </si>
  <si>
    <t>Přesun hmot pro jezy a stupně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</si>
</sst>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#,##0.00\ _K_č"/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171" fontId="15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71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71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71" fontId="7" fillId="4" borderId="54" xfId="0" applyNumberFormat="1" applyFont="1" applyFill="1" applyBorder="1"/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72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/>
    <xf numFmtId="0" fontId="18" fillId="0" borderId="0" xfId="0" applyNumberFormat="1" applyFont="1" applyAlignment="1">
      <alignment wrapTex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6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6" fillId="0" borderId="41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2" fontId="0" fillId="4" borderId="42" xfId="0" applyNumberFormat="1" applyFill="1" applyBorder="1" applyAlignment="1">
      <alignment vertical="top" shrinkToFit="1"/>
    </xf>
    <xf numFmtId="172" fontId="16" fillId="0" borderId="41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16" fillId="5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0" fontId="0" fillId="4" borderId="43" xfId="0" applyFill="1" applyBorder="1" applyAlignment="1">
      <alignment vertical="top"/>
    </xf>
    <xf numFmtId="0" fontId="16" fillId="0" borderId="62" xfId="0" applyFont="1" applyBorder="1" applyAlignment="1">
      <alignment vertical="top"/>
    </xf>
    <xf numFmtId="4" fontId="0" fillId="4" borderId="63" xfId="0" applyNumberFormat="1" applyFill="1" applyBorder="1" applyAlignment="1">
      <alignment vertical="top" shrinkToFit="1"/>
    </xf>
    <xf numFmtId="4" fontId="16" fillId="0" borderId="64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0" fontId="0" fillId="4" borderId="32" xfId="0" applyNumberFormat="1" applyFill="1" applyBorder="1" applyAlignment="1">
      <alignment horizontal="left" vertical="top" wrapText="1"/>
    </xf>
    <xf numFmtId="172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16" fillId="0" borderId="23" xfId="0" applyFont="1" applyBorder="1" applyAlignment="1">
      <alignment vertical="top"/>
    </xf>
    <xf numFmtId="0" fontId="16" fillId="0" borderId="24" xfId="0" applyNumberFormat="1" applyFont="1" applyBorder="1" applyAlignment="1">
      <alignment vertical="top"/>
    </xf>
    <xf numFmtId="0" fontId="16" fillId="0" borderId="67" xfId="0" applyFont="1" applyBorder="1" applyAlignment="1">
      <alignment vertical="top" shrinkToFit="1"/>
    </xf>
    <xf numFmtId="172" fontId="16" fillId="0" borderId="67" xfId="0" applyNumberFormat="1" applyFont="1" applyBorder="1" applyAlignment="1">
      <alignment vertical="top" shrinkToFit="1"/>
    </xf>
    <xf numFmtId="4" fontId="16" fillId="5" borderId="67" xfId="0" applyNumberFormat="1" applyFont="1" applyFill="1" applyBorder="1" applyAlignment="1" applyProtection="1">
      <alignment vertical="top" shrinkToFit="1"/>
      <protection locked="0"/>
    </xf>
    <xf numFmtId="4" fontId="16" fillId="0" borderId="67" xfId="0" applyNumberFormat="1" applyFont="1" applyBorder="1" applyAlignment="1">
      <alignment vertical="top" shrinkToFit="1"/>
    </xf>
    <xf numFmtId="4" fontId="16" fillId="0" borderId="24" xfId="0" applyNumberFormat="1" applyFont="1" applyBorder="1" applyAlignment="1">
      <alignment vertical="top" shrinkToFit="1"/>
    </xf>
    <xf numFmtId="4" fontId="16" fillId="0" borderId="68" xfId="0" applyNumberFormat="1" applyFont="1" applyBorder="1" applyAlignment="1">
      <alignment vertical="top" shrinkToFit="1"/>
    </xf>
    <xf numFmtId="0" fontId="14" fillId="4" borderId="69" xfId="0" applyFont="1" applyFill="1" applyBorder="1" applyAlignment="1">
      <alignment vertical="top"/>
    </xf>
    <xf numFmtId="49" fontId="14" fillId="4" borderId="70" xfId="0" applyNumberFormat="1" applyFont="1" applyFill="1" applyBorder="1" applyAlignment="1">
      <alignment vertical="top"/>
    </xf>
    <xf numFmtId="0" fontId="14" fillId="4" borderId="70" xfId="0" applyFont="1" applyFill="1" applyBorder="1" applyAlignment="1">
      <alignment vertical="top"/>
    </xf>
    <xf numFmtId="4" fontId="14" fillId="4" borderId="71" xfId="0" applyNumberFormat="1" applyFont="1" applyFill="1" applyBorder="1" applyAlignment="1">
      <alignment vertical="top"/>
    </xf>
    <xf numFmtId="0" fontId="0" fillId="4" borderId="42" xfId="0" applyNumberFormat="1" applyFill="1" applyBorder="1" applyAlignment="1">
      <alignment horizontal="left" vertical="top" wrapText="1"/>
    </xf>
    <xf numFmtId="0" fontId="16" fillId="0" borderId="41" xfId="0" applyNumberFormat="1" applyFont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0" fontId="16" fillId="0" borderId="6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14" fillId="4" borderId="70" xfId="0" applyNumberFormat="1" applyFont="1" applyFill="1" applyBorder="1" applyAlignment="1">
      <alignment horizontal="left" vertical="top" wrapText="1"/>
    </xf>
    <xf numFmtId="0" fontId="16" fillId="0" borderId="61" xfId="0" applyNumberFormat="1" applyFont="1" applyBorder="1" applyAlignment="1">
      <alignment vertical="top" wrapText="1"/>
    </xf>
    <xf numFmtId="0" fontId="16" fillId="0" borderId="37" xfId="0" applyNumberFormat="1" applyFont="1" applyBorder="1" applyAlignment="1">
      <alignment vertical="top" wrapText="1"/>
    </xf>
    <xf numFmtId="0" fontId="16" fillId="0" borderId="59" xfId="0" applyNumberFormat="1" applyFont="1" applyBorder="1" applyAlignment="1">
      <alignment vertical="top" wrapText="1" shrinkToFit="1"/>
    </xf>
    <xf numFmtId="0" fontId="19" fillId="0" borderId="41" xfId="0" applyNumberFormat="1" applyFont="1" applyBorder="1" applyAlignment="1">
      <alignment vertical="top" wrapText="1" shrinkToFit="1"/>
    </xf>
    <xf numFmtId="172" fontId="16" fillId="0" borderId="59" xfId="0" applyNumberFormat="1" applyFont="1" applyBorder="1" applyAlignment="1">
      <alignment vertical="top" wrapText="1" shrinkToFit="1"/>
    </xf>
    <xf numFmtId="172" fontId="19" fillId="0" borderId="41" xfId="0" applyNumberFormat="1" applyFont="1" applyBorder="1" applyAlignment="1">
      <alignment vertical="top" wrapText="1" shrinkToFit="1"/>
    </xf>
    <xf numFmtId="4" fontId="16" fillId="0" borderId="59" xfId="0" applyNumberFormat="1" applyFont="1" applyBorder="1" applyAlignment="1">
      <alignment vertical="top" wrapText="1" shrinkToFit="1"/>
    </xf>
    <xf numFmtId="4" fontId="16" fillId="0" borderId="60" xfId="0" applyNumberFormat="1" applyFont="1" applyBorder="1" applyAlignment="1">
      <alignment vertical="top" wrapText="1" shrinkToFit="1"/>
    </xf>
    <xf numFmtId="4" fontId="16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172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0" fontId="16" fillId="0" borderId="61" xfId="0" applyNumberFormat="1" applyFont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0" fontId="19" fillId="0" borderId="41" xfId="0" quotePrefix="1" applyNumberFormat="1" applyFont="1" applyBorder="1" applyAlignment="1">
      <alignment horizontal="left" vertical="top" wrapText="1"/>
    </xf>
    <xf numFmtId="0" fontId="19" fillId="0" borderId="67" xfId="0" applyNumberFormat="1" applyFont="1" applyBorder="1" applyAlignment="1">
      <alignment vertical="top" wrapText="1" shrinkToFit="1"/>
    </xf>
    <xf numFmtId="172" fontId="19" fillId="0" borderId="67" xfId="0" applyNumberFormat="1" applyFont="1" applyBorder="1" applyAlignment="1">
      <alignment vertical="top" wrapText="1" shrinkToFit="1"/>
    </xf>
    <xf numFmtId="0" fontId="14" fillId="4" borderId="69" xfId="0" applyFont="1" applyFill="1" applyBorder="1"/>
    <xf numFmtId="49" fontId="14" fillId="4" borderId="70" xfId="0" applyNumberFormat="1" applyFont="1" applyFill="1" applyBorder="1"/>
    <xf numFmtId="0" fontId="14" fillId="4" borderId="70" xfId="0" applyFont="1" applyFill="1" applyBorder="1"/>
    <xf numFmtId="4" fontId="14" fillId="4" borderId="71" xfId="0" applyNumberFormat="1" applyFont="1" applyFill="1" applyBorder="1"/>
    <xf numFmtId="0" fontId="19" fillId="0" borderId="67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70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41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39" width="0" hidden="1" customWidth="1"/>
  </cols>
  <sheetData>
    <row r="1" spans="1:60" ht="16.5" thickBot="1" x14ac:dyDescent="0.25">
      <c r="A1" s="95" t="s">
        <v>90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49</v>
      </c>
      <c r="C3" s="161" t="s">
        <v>50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47" t="s">
        <v>33</v>
      </c>
      <c r="B4" s="148" t="s">
        <v>163</v>
      </c>
      <c r="C4" s="162" t="s">
        <v>164</v>
      </c>
      <c r="D4" s="149"/>
      <c r="E4" s="149"/>
      <c r="F4" s="149"/>
      <c r="G4" s="15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84" t="s">
        <v>40</v>
      </c>
      <c r="H6" s="185" t="s">
        <v>64</v>
      </c>
      <c r="I6" s="163" t="s">
        <v>65</v>
      </c>
      <c r="J6" s="54"/>
    </row>
    <row r="7" spans="1:60" x14ac:dyDescent="0.2">
      <c r="A7" s="186"/>
      <c r="B7" s="187" t="s">
        <v>66</v>
      </c>
      <c r="C7" s="188" t="s">
        <v>67</v>
      </c>
      <c r="D7" s="188"/>
      <c r="E7" s="189"/>
      <c r="F7" s="190"/>
      <c r="G7" s="190"/>
      <c r="H7" s="191"/>
      <c r="I7" s="192"/>
      <c r="J7" s="54"/>
    </row>
    <row r="8" spans="1:60" x14ac:dyDescent="0.2">
      <c r="A8" s="180" t="s">
        <v>68</v>
      </c>
      <c r="B8" s="164" t="s">
        <v>91</v>
      </c>
      <c r="C8" s="205" t="s">
        <v>92</v>
      </c>
      <c r="D8" s="166"/>
      <c r="E8" s="169"/>
      <c r="F8" s="172">
        <f>SUM(G9:G28)</f>
        <v>0</v>
      </c>
      <c r="G8" s="173"/>
      <c r="H8" s="174"/>
      <c r="I8" s="182"/>
      <c r="J8" s="54"/>
    </row>
    <row r="9" spans="1:60" outlineLevel="1" x14ac:dyDescent="0.2">
      <c r="A9" s="181"/>
      <c r="B9" s="211" t="s">
        <v>165</v>
      </c>
      <c r="C9" s="225"/>
      <c r="D9" s="213"/>
      <c r="E9" s="215"/>
      <c r="F9" s="217"/>
      <c r="G9" s="218"/>
      <c r="H9" s="177"/>
      <c r="I9" s="183"/>
      <c r="J9" s="157"/>
      <c r="K9" s="158">
        <v>1</v>
      </c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81"/>
      <c r="B10" s="212" t="s">
        <v>166</v>
      </c>
      <c r="C10" s="226"/>
      <c r="D10" s="222"/>
      <c r="E10" s="223"/>
      <c r="F10" s="224"/>
      <c r="G10" s="219"/>
      <c r="H10" s="177"/>
      <c r="I10" s="183"/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81">
        <v>1</v>
      </c>
      <c r="B11" s="165" t="s">
        <v>167</v>
      </c>
      <c r="C11" s="206" t="s">
        <v>168</v>
      </c>
      <c r="D11" s="167" t="s">
        <v>97</v>
      </c>
      <c r="E11" s="170">
        <v>5971.03</v>
      </c>
      <c r="F11" s="175"/>
      <c r="G11" s="176">
        <f>E11*F11</f>
        <v>0</v>
      </c>
      <c r="H11" s="177" t="s">
        <v>98</v>
      </c>
      <c r="I11" s="183" t="s">
        <v>81</v>
      </c>
      <c r="J11" s="157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81"/>
      <c r="B12" s="165"/>
      <c r="C12" s="227" t="s">
        <v>169</v>
      </c>
      <c r="D12" s="214"/>
      <c r="E12" s="216">
        <v>5971.03</v>
      </c>
      <c r="F12" s="176"/>
      <c r="G12" s="176"/>
      <c r="H12" s="177"/>
      <c r="I12" s="183"/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81">
        <v>2</v>
      </c>
      <c r="B13" s="165" t="s">
        <v>99</v>
      </c>
      <c r="C13" s="206" t="s">
        <v>100</v>
      </c>
      <c r="D13" s="167" t="s">
        <v>101</v>
      </c>
      <c r="E13" s="170">
        <v>8300</v>
      </c>
      <c r="F13" s="175"/>
      <c r="G13" s="176">
        <f>E13*F13</f>
        <v>0</v>
      </c>
      <c r="H13" s="177"/>
      <c r="I13" s="183" t="s">
        <v>81</v>
      </c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81">
        <v>3</v>
      </c>
      <c r="B14" s="165" t="s">
        <v>170</v>
      </c>
      <c r="C14" s="206" t="s">
        <v>171</v>
      </c>
      <c r="D14" s="167" t="s">
        <v>101</v>
      </c>
      <c r="E14" s="170">
        <v>1592</v>
      </c>
      <c r="F14" s="175"/>
      <c r="G14" s="176">
        <f>E14*F14</f>
        <v>0</v>
      </c>
      <c r="H14" s="177"/>
      <c r="I14" s="183" t="s">
        <v>81</v>
      </c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81">
        <v>4</v>
      </c>
      <c r="B15" s="165" t="s">
        <v>104</v>
      </c>
      <c r="C15" s="206" t="s">
        <v>105</v>
      </c>
      <c r="D15" s="167" t="s">
        <v>101</v>
      </c>
      <c r="E15" s="170">
        <v>1592</v>
      </c>
      <c r="F15" s="175"/>
      <c r="G15" s="176">
        <f>E15*F15</f>
        <v>0</v>
      </c>
      <c r="H15" s="177"/>
      <c r="I15" s="183" t="s">
        <v>81</v>
      </c>
      <c r="J15" s="157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outlineLevel="1" x14ac:dyDescent="0.2">
      <c r="A16" s="181">
        <v>5</v>
      </c>
      <c r="B16" s="165" t="s">
        <v>144</v>
      </c>
      <c r="C16" s="206" t="s">
        <v>145</v>
      </c>
      <c r="D16" s="167" t="s">
        <v>101</v>
      </c>
      <c r="E16" s="170">
        <v>4990</v>
      </c>
      <c r="F16" s="175"/>
      <c r="G16" s="176">
        <f>E16*F16</f>
        <v>0</v>
      </c>
      <c r="H16" s="177"/>
      <c r="I16" s="183" t="s">
        <v>81</v>
      </c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81">
        <v>6</v>
      </c>
      <c r="B17" s="165" t="s">
        <v>146</v>
      </c>
      <c r="C17" s="206" t="s">
        <v>147</v>
      </c>
      <c r="D17" s="167" t="s">
        <v>101</v>
      </c>
      <c r="E17" s="170">
        <v>5440</v>
      </c>
      <c r="F17" s="175"/>
      <c r="G17" s="176">
        <f>E17*F17</f>
        <v>0</v>
      </c>
      <c r="H17" s="177"/>
      <c r="I17" s="183" t="s">
        <v>81</v>
      </c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81">
        <v>7</v>
      </c>
      <c r="B18" s="165" t="s">
        <v>172</v>
      </c>
      <c r="C18" s="206" t="s">
        <v>173</v>
      </c>
      <c r="D18" s="167" t="s">
        <v>101</v>
      </c>
      <c r="E18" s="170">
        <v>4990</v>
      </c>
      <c r="F18" s="175"/>
      <c r="G18" s="176">
        <f>E18*F18</f>
        <v>0</v>
      </c>
      <c r="H18" s="177"/>
      <c r="I18" s="183" t="s">
        <v>81</v>
      </c>
      <c r="J18" s="157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81">
        <v>8</v>
      </c>
      <c r="B19" s="165" t="s">
        <v>174</v>
      </c>
      <c r="C19" s="206" t="s">
        <v>175</v>
      </c>
      <c r="D19" s="167" t="s">
        <v>101</v>
      </c>
      <c r="E19" s="170">
        <v>5440</v>
      </c>
      <c r="F19" s="175"/>
      <c r="G19" s="176">
        <f>E19*F19</f>
        <v>0</v>
      </c>
      <c r="H19" s="177"/>
      <c r="I19" s="183" t="s">
        <v>81</v>
      </c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81">
        <v>9</v>
      </c>
      <c r="B20" s="165" t="s">
        <v>176</v>
      </c>
      <c r="C20" s="206" t="s">
        <v>177</v>
      </c>
      <c r="D20" s="167" t="s">
        <v>101</v>
      </c>
      <c r="E20" s="170">
        <v>4990</v>
      </c>
      <c r="F20" s="175"/>
      <c r="G20" s="176">
        <f>E20*F20</f>
        <v>0</v>
      </c>
      <c r="H20" s="177"/>
      <c r="I20" s="183" t="s">
        <v>81</v>
      </c>
      <c r="J20" s="157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81">
        <v>10</v>
      </c>
      <c r="B21" s="165" t="s">
        <v>178</v>
      </c>
      <c r="C21" s="206" t="s">
        <v>179</v>
      </c>
      <c r="D21" s="167" t="s">
        <v>101</v>
      </c>
      <c r="E21" s="170">
        <v>5440</v>
      </c>
      <c r="F21" s="175"/>
      <c r="G21" s="176">
        <f>E21*F21</f>
        <v>0</v>
      </c>
      <c r="H21" s="177"/>
      <c r="I21" s="183" t="s">
        <v>81</v>
      </c>
      <c r="J21" s="157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81">
        <v>11</v>
      </c>
      <c r="B22" s="165" t="s">
        <v>152</v>
      </c>
      <c r="C22" s="206" t="s">
        <v>153</v>
      </c>
      <c r="D22" s="167" t="s">
        <v>154</v>
      </c>
      <c r="E22" s="170">
        <v>154.191</v>
      </c>
      <c r="F22" s="175"/>
      <c r="G22" s="176">
        <f>E22*F22</f>
        <v>0</v>
      </c>
      <c r="H22" s="177" t="s">
        <v>155</v>
      </c>
      <c r="I22" s="183" t="s">
        <v>81</v>
      </c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81"/>
      <c r="B23" s="165"/>
      <c r="C23" s="227" t="s">
        <v>180</v>
      </c>
      <c r="D23" s="214"/>
      <c r="E23" s="216">
        <v>154.191</v>
      </c>
      <c r="F23" s="176"/>
      <c r="G23" s="176"/>
      <c r="H23" s="177"/>
      <c r="I23" s="183"/>
      <c r="J23" s="157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81">
        <v>12</v>
      </c>
      <c r="B24" s="165" t="s">
        <v>152</v>
      </c>
      <c r="C24" s="206" t="s">
        <v>153</v>
      </c>
      <c r="D24" s="167" t="s">
        <v>154</v>
      </c>
      <c r="E24" s="170">
        <v>168.096</v>
      </c>
      <c r="F24" s="175"/>
      <c r="G24" s="176">
        <f>E24*F24</f>
        <v>0</v>
      </c>
      <c r="H24" s="177" t="s">
        <v>155</v>
      </c>
      <c r="I24" s="183" t="s">
        <v>81</v>
      </c>
      <c r="J24" s="157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81"/>
      <c r="B25" s="165"/>
      <c r="C25" s="227" t="s">
        <v>181</v>
      </c>
      <c r="D25" s="214"/>
      <c r="E25" s="216">
        <v>168.096</v>
      </c>
      <c r="F25" s="176"/>
      <c r="G25" s="176"/>
      <c r="H25" s="177"/>
      <c r="I25" s="183"/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81">
        <v>13</v>
      </c>
      <c r="B26" s="165" t="s">
        <v>182</v>
      </c>
      <c r="C26" s="206" t="s">
        <v>183</v>
      </c>
      <c r="D26" s="167" t="s">
        <v>184</v>
      </c>
      <c r="E26" s="170">
        <v>10.951499999999999</v>
      </c>
      <c r="F26" s="175"/>
      <c r="G26" s="176">
        <f>E26*F26</f>
        <v>0</v>
      </c>
      <c r="H26" s="177" t="s">
        <v>155</v>
      </c>
      <c r="I26" s="183" t="s">
        <v>81</v>
      </c>
      <c r="J26" s="157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81"/>
      <c r="B27" s="165"/>
      <c r="C27" s="227" t="s">
        <v>185</v>
      </c>
      <c r="D27" s="214"/>
      <c r="E27" s="216">
        <v>10.95</v>
      </c>
      <c r="F27" s="176"/>
      <c r="G27" s="176"/>
      <c r="H27" s="177"/>
      <c r="I27" s="183"/>
      <c r="J27" s="157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ht="13.5" outlineLevel="1" thickBot="1" x14ac:dyDescent="0.25">
      <c r="A28" s="193">
        <v>14</v>
      </c>
      <c r="B28" s="194" t="s">
        <v>160</v>
      </c>
      <c r="C28" s="208" t="s">
        <v>161</v>
      </c>
      <c r="D28" s="195" t="s">
        <v>162</v>
      </c>
      <c r="E28" s="196">
        <v>0.41283999999999998</v>
      </c>
      <c r="F28" s="197"/>
      <c r="G28" s="198">
        <f>E28*F28</f>
        <v>0</v>
      </c>
      <c r="H28" s="199"/>
      <c r="I28" s="200" t="s">
        <v>81</v>
      </c>
      <c r="J28" s="157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ht="12.75" hidden="1" customHeight="1" x14ac:dyDescent="0.2">
      <c r="A29" s="54"/>
      <c r="B29" s="61"/>
      <c r="C29" s="209"/>
      <c r="D29" s="54"/>
      <c r="E29" s="54"/>
      <c r="F29" s="54"/>
      <c r="G29" s="54"/>
      <c r="H29" s="54"/>
      <c r="I29" s="54"/>
      <c r="J29" s="54"/>
      <c r="AK29">
        <f>SUM(AK1:AK28)</f>
        <v>0</v>
      </c>
      <c r="AL29">
        <f>SUM(AL1:AL28)</f>
        <v>0</v>
      </c>
    </row>
    <row r="30" spans="1:60" ht="12.75" hidden="1" customHeight="1" x14ac:dyDescent="0.2">
      <c r="A30" s="201"/>
      <c r="B30" s="202" t="s">
        <v>89</v>
      </c>
      <c r="C30" s="210"/>
      <c r="D30" s="203"/>
      <c r="E30" s="203"/>
      <c r="F30" s="203"/>
      <c r="G30" s="204">
        <f>F8</f>
        <v>0</v>
      </c>
      <c r="H30" s="54"/>
      <c r="I30" s="54"/>
      <c r="J30" s="54"/>
    </row>
    <row r="31" spans="1:60" ht="12.75" customHeight="1" x14ac:dyDescent="0.2">
      <c r="A31" s="54"/>
      <c r="B31" s="61"/>
      <c r="C31" s="62"/>
      <c r="D31" s="54"/>
      <c r="E31" s="54"/>
      <c r="F31" s="54"/>
      <c r="G31" s="54"/>
      <c r="H31" s="54"/>
      <c r="I31" s="54"/>
      <c r="J31" s="54"/>
    </row>
    <row r="32" spans="1:60" ht="12.75" customHeight="1" x14ac:dyDescent="0.2">
      <c r="A32" s="54"/>
      <c r="B32" s="61"/>
      <c r="C32" s="62"/>
      <c r="D32" s="54"/>
      <c r="E32" s="54"/>
      <c r="F32" s="54"/>
      <c r="G32" s="54"/>
      <c r="H32" s="54"/>
      <c r="I32" s="54"/>
      <c r="J32" s="54"/>
    </row>
    <row r="33" spans="1:10" ht="12.75" customHeight="1" x14ac:dyDescent="0.2">
      <c r="A33" s="54"/>
      <c r="B33" s="61"/>
      <c r="C33" s="62"/>
      <c r="D33" s="54"/>
      <c r="E33" s="54"/>
      <c r="F33" s="54"/>
      <c r="G33" s="54"/>
      <c r="H33" s="54"/>
      <c r="I33" s="54"/>
      <c r="J33" s="54"/>
    </row>
    <row r="34" spans="1:10" ht="12.75" customHeight="1" x14ac:dyDescent="0.2">
      <c r="A34" s="54"/>
      <c r="B34" s="61"/>
      <c r="C34" s="62"/>
      <c r="D34" s="54"/>
      <c r="E34" s="54"/>
      <c r="F34" s="54"/>
      <c r="G34" s="54"/>
      <c r="H34" s="54"/>
      <c r="I34" s="54"/>
      <c r="J34" s="54"/>
    </row>
    <row r="35" spans="1:10" ht="12.75" customHeight="1" x14ac:dyDescent="0.2">
      <c r="A35" s="54"/>
      <c r="B35" s="61"/>
      <c r="C35" s="62"/>
      <c r="D35" s="54"/>
      <c r="E35" s="54"/>
      <c r="F35" s="54"/>
      <c r="G35" s="54"/>
      <c r="H35" s="54"/>
      <c r="I35" s="54"/>
      <c r="J35" s="54"/>
    </row>
    <row r="36" spans="1:10" ht="12.75" customHeight="1" x14ac:dyDescent="0.2">
      <c r="A36" s="54"/>
      <c r="B36" s="61"/>
      <c r="C36" s="62"/>
      <c r="D36" s="54"/>
      <c r="E36" s="54"/>
      <c r="F36" s="54"/>
      <c r="G36" s="54"/>
      <c r="H36" s="54"/>
      <c r="I36" s="54"/>
      <c r="J36" s="54"/>
    </row>
    <row r="37" spans="1:10" ht="12.75" customHeight="1" x14ac:dyDescent="0.2">
      <c r="A37" s="54"/>
      <c r="B37" s="61"/>
      <c r="C37" s="62"/>
      <c r="D37" s="54"/>
      <c r="E37" s="54"/>
      <c r="F37" s="54"/>
      <c r="G37" s="54"/>
      <c r="H37" s="54"/>
      <c r="I37" s="54"/>
      <c r="J37" s="54"/>
    </row>
    <row r="38" spans="1:10" ht="12.75" customHeight="1" x14ac:dyDescent="0.2">
      <c r="A38" s="54"/>
      <c r="B38" s="61"/>
      <c r="C38" s="62"/>
      <c r="D38" s="54"/>
      <c r="E38" s="54"/>
      <c r="F38" s="54"/>
      <c r="G38" s="54"/>
      <c r="H38" s="54"/>
      <c r="I38" s="54"/>
      <c r="J38" s="54"/>
    </row>
    <row r="39" spans="1:10" ht="12.75" customHeight="1" x14ac:dyDescent="0.2">
      <c r="A39" s="54"/>
      <c r="B39" s="61"/>
      <c r="C39" s="62"/>
      <c r="D39" s="54"/>
      <c r="E39" s="54"/>
      <c r="F39" s="54"/>
      <c r="G39" s="54"/>
      <c r="H39" s="54"/>
      <c r="I39" s="54"/>
      <c r="J39" s="54"/>
    </row>
    <row r="40" spans="1:10" ht="12.75" customHeight="1" x14ac:dyDescent="0.2">
      <c r="A40" s="54"/>
      <c r="B40" s="61"/>
      <c r="C40" s="62"/>
      <c r="D40" s="54"/>
      <c r="E40" s="54"/>
      <c r="F40" s="54"/>
      <c r="G40" s="54"/>
      <c r="H40" s="54"/>
      <c r="I40" s="54"/>
      <c r="J40" s="54"/>
    </row>
    <row r="41" spans="1:10" ht="12.75" customHeight="1" x14ac:dyDescent="0.2">
      <c r="A41" s="54"/>
      <c r="B41" s="61"/>
      <c r="C41" s="62"/>
      <c r="D41" s="54"/>
      <c r="E41" s="54"/>
      <c r="F41" s="54"/>
      <c r="G41" s="54"/>
      <c r="H41" s="54"/>
      <c r="I41" s="54"/>
      <c r="J41" s="54"/>
    </row>
    <row r="42" spans="1:10" ht="12.75" customHeight="1" x14ac:dyDescent="0.2">
      <c r="A42" s="54"/>
      <c r="B42" s="61"/>
      <c r="C42" s="62"/>
      <c r="D42" s="54"/>
      <c r="E42" s="54"/>
      <c r="F42" s="54"/>
      <c r="G42" s="54"/>
      <c r="H42" s="54"/>
      <c r="I42" s="54"/>
      <c r="J42" s="54"/>
    </row>
    <row r="43" spans="1:10" ht="12.75" customHeight="1" x14ac:dyDescent="0.2">
      <c r="A43" s="54"/>
      <c r="B43" s="61"/>
      <c r="C43" s="62"/>
      <c r="D43" s="54"/>
      <c r="E43" s="54"/>
      <c r="F43" s="54"/>
      <c r="G43" s="54"/>
      <c r="H43" s="54"/>
      <c r="I43" s="54"/>
      <c r="J43" s="54"/>
    </row>
    <row r="44" spans="1:10" ht="12.75" customHeight="1" x14ac:dyDescent="0.2">
      <c r="A44" s="54"/>
      <c r="B44" s="61"/>
      <c r="C44" s="62"/>
      <c r="D44" s="54"/>
      <c r="E44" s="54"/>
      <c r="F44" s="54"/>
      <c r="G44" s="54"/>
      <c r="H44" s="54"/>
      <c r="I44" s="54"/>
      <c r="J44" s="54"/>
    </row>
    <row r="45" spans="1:10" ht="12.75" customHeight="1" x14ac:dyDescent="0.2">
      <c r="A45" s="54"/>
      <c r="B45" s="61"/>
      <c r="C45" s="62"/>
      <c r="D45" s="54"/>
      <c r="E45" s="54"/>
      <c r="F45" s="54"/>
      <c r="G45" s="54"/>
      <c r="H45" s="54"/>
      <c r="I45" s="54"/>
      <c r="J45" s="54"/>
    </row>
    <row r="46" spans="1:10" ht="12.75" customHeight="1" x14ac:dyDescent="0.2">
      <c r="A46" s="54"/>
      <c r="B46" s="61"/>
      <c r="C46" s="62"/>
      <c r="D46" s="54"/>
      <c r="E46" s="54"/>
      <c r="F46" s="54"/>
      <c r="G46" s="54"/>
      <c r="H46" s="54"/>
      <c r="I46" s="54"/>
      <c r="J46" s="54"/>
    </row>
    <row r="47" spans="1:10" ht="12.75" customHeight="1" x14ac:dyDescent="0.2">
      <c r="A47" s="54"/>
      <c r="B47" s="61"/>
      <c r="C47" s="62"/>
      <c r="D47" s="54"/>
      <c r="E47" s="54"/>
      <c r="F47" s="54"/>
      <c r="G47" s="54"/>
      <c r="H47" s="54"/>
      <c r="I47" s="54"/>
      <c r="J47" s="54"/>
    </row>
    <row r="48" spans="1:10" ht="12.75" customHeight="1" x14ac:dyDescent="0.2">
      <c r="A48" s="54"/>
      <c r="B48" s="61"/>
      <c r="C48" s="62"/>
      <c r="D48" s="54"/>
      <c r="E48" s="54"/>
      <c r="F48" s="54"/>
      <c r="G48" s="54"/>
      <c r="H48" s="54"/>
      <c r="I48" s="54"/>
      <c r="J48" s="54"/>
    </row>
    <row r="49" spans="1:10" ht="12.75" customHeight="1" x14ac:dyDescent="0.2">
      <c r="A49" s="54"/>
      <c r="B49" s="61"/>
      <c r="C49" s="62"/>
      <c r="D49" s="54"/>
      <c r="E49" s="54"/>
      <c r="F49" s="54"/>
      <c r="G49" s="54"/>
      <c r="H49" s="54"/>
      <c r="I49" s="54"/>
      <c r="J49" s="54"/>
    </row>
    <row r="50" spans="1:10" ht="12.75" customHeight="1" x14ac:dyDescent="0.2">
      <c r="A50" s="54"/>
      <c r="B50" s="61"/>
      <c r="C50" s="62"/>
      <c r="D50" s="54"/>
      <c r="E50" s="54"/>
      <c r="F50" s="54"/>
      <c r="G50" s="54"/>
      <c r="H50" s="54"/>
      <c r="I50" s="54"/>
      <c r="J50" s="54"/>
    </row>
  </sheetData>
  <sheetProtection password="918B" sheet="1"/>
  <mergeCells count="8">
    <mergeCell ref="B9:G9"/>
    <mergeCell ref="B10:G10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</cols>
  <sheetData>
    <row r="1" spans="1:10" ht="13.5" customHeight="1" thickTop="1" x14ac:dyDescent="0.2">
      <c r="A1" s="23" t="s">
        <v>1</v>
      </c>
      <c r="B1" s="28" t="str">
        <f>Stavba!CisloStavby</f>
        <v>1406DPS</v>
      </c>
      <c r="C1" s="31" t="str">
        <f>Stavba!NazevStavby</f>
        <v>Kopčany - Hodonín - SPPO na obou březích Moravy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29</v>
      </c>
      <c r="B2" s="126" t="s">
        <v>51</v>
      </c>
      <c r="C2" s="127" t="s">
        <v>52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SO07</v>
      </c>
      <c r="H6" s="35"/>
    </row>
    <row r="7" spans="1:10" ht="15.75" customHeight="1" x14ac:dyDescent="0.25">
      <c r="B7" s="93" t="str">
        <f>C2</f>
        <v>Zpevnění koruny PB hráze Moravy zakalením od Souto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56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28" t="s">
        <v>57</v>
      </c>
      <c r="B16" s="129"/>
      <c r="C16" s="129"/>
      <c r="D16" s="129"/>
      <c r="E16" s="129"/>
      <c r="F16" s="129"/>
      <c r="G16" s="129"/>
      <c r="H16" s="130"/>
      <c r="I16" s="32"/>
      <c r="J16" s="32"/>
    </row>
    <row r="17" spans="1:10" ht="12.75" customHeight="1" x14ac:dyDescent="0.2">
      <c r="A17" s="136" t="s">
        <v>58</v>
      </c>
      <c r="B17" s="137"/>
      <c r="C17" s="138"/>
      <c r="D17" s="138"/>
      <c r="E17" s="138"/>
      <c r="F17" s="138"/>
      <c r="G17" s="139"/>
      <c r="H17" s="140" t="s">
        <v>59</v>
      </c>
      <c r="I17" s="32"/>
      <c r="J17" s="32"/>
    </row>
    <row r="18" spans="1:10" ht="12.75" customHeight="1" x14ac:dyDescent="0.2">
      <c r="A18" s="134" t="s">
        <v>163</v>
      </c>
      <c r="B18" s="132" t="s">
        <v>186</v>
      </c>
      <c r="C18" s="131"/>
      <c r="D18" s="131"/>
      <c r="E18" s="131"/>
      <c r="F18" s="131"/>
      <c r="G18" s="133"/>
      <c r="H18" s="135">
        <f>'SO07 002 Pol'!G91</f>
        <v>0</v>
      </c>
      <c r="I18" s="32"/>
      <c r="J18" s="32"/>
    </row>
    <row r="19" spans="1:10" ht="12.75" customHeight="1" thickBot="1" x14ac:dyDescent="0.25">
      <c r="A19" s="141"/>
      <c r="B19" s="142" t="s">
        <v>62</v>
      </c>
      <c r="C19" s="143"/>
      <c r="D19" s="144" t="str">
        <f>B2</f>
        <v>SO07</v>
      </c>
      <c r="E19" s="143"/>
      <c r="F19" s="143"/>
      <c r="G19" s="145"/>
      <c r="H19" s="146">
        <f>SUM(H18:H18)</f>
        <v>0</v>
      </c>
      <c r="I19" s="32"/>
      <c r="J19" s="32"/>
    </row>
    <row r="20" spans="1:10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10" ht="12.75" customHeight="1" x14ac:dyDescent="0.2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0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0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0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0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0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0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0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0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0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0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0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91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39" width="0" hidden="1" customWidth="1"/>
  </cols>
  <sheetData>
    <row r="1" spans="1:60" ht="16.5" thickBot="1" x14ac:dyDescent="0.25">
      <c r="A1" s="95" t="s">
        <v>90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51</v>
      </c>
      <c r="C3" s="161" t="s">
        <v>52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47" t="s">
        <v>33</v>
      </c>
      <c r="B4" s="148" t="s">
        <v>163</v>
      </c>
      <c r="C4" s="162" t="s">
        <v>186</v>
      </c>
      <c r="D4" s="149"/>
      <c r="E4" s="149"/>
      <c r="F4" s="149"/>
      <c r="G4" s="15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84" t="s">
        <v>40</v>
      </c>
      <c r="H6" s="185" t="s">
        <v>64</v>
      </c>
      <c r="I6" s="163" t="s">
        <v>65</v>
      </c>
      <c r="J6" s="54"/>
    </row>
    <row r="7" spans="1:60" x14ac:dyDescent="0.2">
      <c r="A7" s="186"/>
      <c r="B7" s="187" t="s">
        <v>66</v>
      </c>
      <c r="C7" s="188" t="s">
        <v>67</v>
      </c>
      <c r="D7" s="188"/>
      <c r="E7" s="189"/>
      <c r="F7" s="190"/>
      <c r="G7" s="190"/>
      <c r="H7" s="191"/>
      <c r="I7" s="192"/>
      <c r="J7" s="54"/>
    </row>
    <row r="8" spans="1:60" x14ac:dyDescent="0.2">
      <c r="A8" s="180" t="s">
        <v>68</v>
      </c>
      <c r="B8" s="164" t="s">
        <v>91</v>
      </c>
      <c r="C8" s="205" t="s">
        <v>92</v>
      </c>
      <c r="D8" s="166"/>
      <c r="E8" s="169"/>
      <c r="F8" s="172">
        <f>SUM(G9:G38)</f>
        <v>0</v>
      </c>
      <c r="G8" s="173"/>
      <c r="H8" s="174"/>
      <c r="I8" s="182"/>
      <c r="J8" s="54"/>
    </row>
    <row r="9" spans="1:60" outlineLevel="1" x14ac:dyDescent="0.2">
      <c r="A9" s="181"/>
      <c r="B9" s="211" t="s">
        <v>187</v>
      </c>
      <c r="C9" s="225"/>
      <c r="D9" s="213"/>
      <c r="E9" s="215"/>
      <c r="F9" s="217"/>
      <c r="G9" s="218"/>
      <c r="H9" s="177"/>
      <c r="I9" s="183"/>
      <c r="J9" s="157"/>
      <c r="K9" s="158">
        <v>1</v>
      </c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81"/>
      <c r="B10" s="212" t="s">
        <v>188</v>
      </c>
      <c r="C10" s="226"/>
      <c r="D10" s="222"/>
      <c r="E10" s="223"/>
      <c r="F10" s="224"/>
      <c r="G10" s="219"/>
      <c r="H10" s="177"/>
      <c r="I10" s="183"/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81">
        <v>1</v>
      </c>
      <c r="B11" s="165" t="s">
        <v>189</v>
      </c>
      <c r="C11" s="206" t="s">
        <v>190</v>
      </c>
      <c r="D11" s="167" t="s">
        <v>97</v>
      </c>
      <c r="E11" s="170">
        <v>2250</v>
      </c>
      <c r="F11" s="175"/>
      <c r="G11" s="176">
        <f>E11*F11</f>
        <v>0</v>
      </c>
      <c r="H11" s="177" t="s">
        <v>98</v>
      </c>
      <c r="I11" s="183" t="s">
        <v>81</v>
      </c>
      <c r="J11" s="157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81"/>
      <c r="B12" s="165"/>
      <c r="C12" s="227" t="s">
        <v>191</v>
      </c>
      <c r="D12" s="214"/>
      <c r="E12" s="216">
        <v>2250</v>
      </c>
      <c r="F12" s="176"/>
      <c r="G12" s="176"/>
      <c r="H12" s="177"/>
      <c r="I12" s="183"/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81">
        <v>2</v>
      </c>
      <c r="B13" s="165" t="s">
        <v>192</v>
      </c>
      <c r="C13" s="206" t="s">
        <v>193</v>
      </c>
      <c r="D13" s="167" t="s">
        <v>101</v>
      </c>
      <c r="E13" s="170">
        <v>20669.5</v>
      </c>
      <c r="F13" s="175"/>
      <c r="G13" s="176">
        <f>E13*F13</f>
        <v>0</v>
      </c>
      <c r="H13" s="177"/>
      <c r="I13" s="183" t="s">
        <v>74</v>
      </c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81">
        <v>3</v>
      </c>
      <c r="B14" s="165" t="s">
        <v>194</v>
      </c>
      <c r="C14" s="206" t="s">
        <v>195</v>
      </c>
      <c r="D14" s="167" t="s">
        <v>97</v>
      </c>
      <c r="E14" s="170">
        <v>127.84</v>
      </c>
      <c r="F14" s="175"/>
      <c r="G14" s="176">
        <f>E14*F14</f>
        <v>0</v>
      </c>
      <c r="H14" s="177"/>
      <c r="I14" s="183" t="s">
        <v>81</v>
      </c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81"/>
      <c r="B15" s="165"/>
      <c r="C15" s="227" t="s">
        <v>196</v>
      </c>
      <c r="D15" s="214"/>
      <c r="E15" s="216">
        <v>127.84</v>
      </c>
      <c r="F15" s="176"/>
      <c r="G15" s="176"/>
      <c r="H15" s="177"/>
      <c r="I15" s="183"/>
      <c r="J15" s="157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outlineLevel="1" x14ac:dyDescent="0.2">
      <c r="A16" s="181">
        <v>4</v>
      </c>
      <c r="B16" s="165" t="s">
        <v>197</v>
      </c>
      <c r="C16" s="206" t="s">
        <v>198</v>
      </c>
      <c r="D16" s="167" t="s">
        <v>97</v>
      </c>
      <c r="E16" s="170">
        <v>31.96</v>
      </c>
      <c r="F16" s="175"/>
      <c r="G16" s="176">
        <f>E16*F16</f>
        <v>0</v>
      </c>
      <c r="H16" s="177"/>
      <c r="I16" s="183" t="s">
        <v>81</v>
      </c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81"/>
      <c r="B17" s="165"/>
      <c r="C17" s="227" t="s">
        <v>199</v>
      </c>
      <c r="D17" s="214"/>
      <c r="E17" s="216">
        <v>31.96</v>
      </c>
      <c r="F17" s="176"/>
      <c r="G17" s="176"/>
      <c r="H17" s="177"/>
      <c r="I17" s="183"/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81">
        <v>5</v>
      </c>
      <c r="B18" s="165" t="s">
        <v>125</v>
      </c>
      <c r="C18" s="206" t="s">
        <v>126</v>
      </c>
      <c r="D18" s="167" t="s">
        <v>97</v>
      </c>
      <c r="E18" s="170">
        <v>9.5879999999999992</v>
      </c>
      <c r="F18" s="175"/>
      <c r="G18" s="176">
        <f>E18*F18</f>
        <v>0</v>
      </c>
      <c r="H18" s="177"/>
      <c r="I18" s="183" t="s">
        <v>81</v>
      </c>
      <c r="J18" s="157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81"/>
      <c r="B19" s="165"/>
      <c r="C19" s="227" t="s">
        <v>200</v>
      </c>
      <c r="D19" s="214"/>
      <c r="E19" s="216">
        <v>9.59</v>
      </c>
      <c r="F19" s="176"/>
      <c r="G19" s="176"/>
      <c r="H19" s="177"/>
      <c r="I19" s="183"/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81">
        <v>6</v>
      </c>
      <c r="B20" s="165" t="s">
        <v>201</v>
      </c>
      <c r="C20" s="206" t="s">
        <v>202</v>
      </c>
      <c r="D20" s="167" t="s">
        <v>97</v>
      </c>
      <c r="E20" s="170">
        <v>1.536</v>
      </c>
      <c r="F20" s="175"/>
      <c r="G20" s="176">
        <f>E20*F20</f>
        <v>0</v>
      </c>
      <c r="H20" s="177"/>
      <c r="I20" s="183" t="s">
        <v>81</v>
      </c>
      <c r="J20" s="157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81">
        <v>7</v>
      </c>
      <c r="B21" s="165" t="s">
        <v>203</v>
      </c>
      <c r="C21" s="206" t="s">
        <v>204</v>
      </c>
      <c r="D21" s="167" t="s">
        <v>97</v>
      </c>
      <c r="E21" s="170">
        <v>19.045999999999999</v>
      </c>
      <c r="F21" s="175"/>
      <c r="G21" s="176">
        <f>E21*F21</f>
        <v>0</v>
      </c>
      <c r="H21" s="177"/>
      <c r="I21" s="183" t="s">
        <v>81</v>
      </c>
      <c r="J21" s="157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81">
        <v>8</v>
      </c>
      <c r="B22" s="165" t="s">
        <v>205</v>
      </c>
      <c r="C22" s="206" t="s">
        <v>206</v>
      </c>
      <c r="D22" s="167" t="s">
        <v>97</v>
      </c>
      <c r="E22" s="170">
        <v>4.7619999999999996</v>
      </c>
      <c r="F22" s="175"/>
      <c r="G22" s="176">
        <f>E22*F22</f>
        <v>0</v>
      </c>
      <c r="H22" s="177"/>
      <c r="I22" s="183" t="s">
        <v>81</v>
      </c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81">
        <v>9</v>
      </c>
      <c r="B23" s="165" t="s">
        <v>207</v>
      </c>
      <c r="C23" s="206" t="s">
        <v>208</v>
      </c>
      <c r="D23" s="167" t="s">
        <v>97</v>
      </c>
      <c r="E23" s="170">
        <v>1.4279999999999999</v>
      </c>
      <c r="F23" s="175"/>
      <c r="G23" s="176">
        <f>E23*F23</f>
        <v>0</v>
      </c>
      <c r="H23" s="177"/>
      <c r="I23" s="183" t="s">
        <v>81</v>
      </c>
      <c r="J23" s="157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81">
        <v>10</v>
      </c>
      <c r="B24" s="165" t="s">
        <v>209</v>
      </c>
      <c r="C24" s="206" t="s">
        <v>210</v>
      </c>
      <c r="D24" s="167" t="s">
        <v>97</v>
      </c>
      <c r="E24" s="170">
        <v>183.608</v>
      </c>
      <c r="F24" s="175"/>
      <c r="G24" s="176">
        <f>E24*F24</f>
        <v>0</v>
      </c>
      <c r="H24" s="177"/>
      <c r="I24" s="183" t="s">
        <v>81</v>
      </c>
      <c r="J24" s="157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81"/>
      <c r="B25" s="165"/>
      <c r="C25" s="227" t="s">
        <v>211</v>
      </c>
      <c r="D25" s="214"/>
      <c r="E25" s="216">
        <v>183.61</v>
      </c>
      <c r="F25" s="176"/>
      <c r="G25" s="176"/>
      <c r="H25" s="177"/>
      <c r="I25" s="183"/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81">
        <v>11</v>
      </c>
      <c r="B26" s="165" t="s">
        <v>212</v>
      </c>
      <c r="C26" s="206" t="s">
        <v>213</v>
      </c>
      <c r="D26" s="167" t="s">
        <v>97</v>
      </c>
      <c r="E26" s="170">
        <v>1.536</v>
      </c>
      <c r="F26" s="175"/>
      <c r="G26" s="176">
        <f>E26*F26</f>
        <v>0</v>
      </c>
      <c r="H26" s="177"/>
      <c r="I26" s="183" t="s">
        <v>81</v>
      </c>
      <c r="J26" s="157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81">
        <v>12</v>
      </c>
      <c r="B27" s="165" t="s">
        <v>214</v>
      </c>
      <c r="C27" s="206" t="s">
        <v>215</v>
      </c>
      <c r="D27" s="167" t="s">
        <v>97</v>
      </c>
      <c r="E27" s="170">
        <v>15.36</v>
      </c>
      <c r="F27" s="175"/>
      <c r="G27" s="176">
        <f>E27*F27</f>
        <v>0</v>
      </c>
      <c r="H27" s="177"/>
      <c r="I27" s="183" t="s">
        <v>81</v>
      </c>
      <c r="J27" s="157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outlineLevel="1" x14ac:dyDescent="0.2">
      <c r="A28" s="181">
        <v>13</v>
      </c>
      <c r="B28" s="165" t="s">
        <v>216</v>
      </c>
      <c r="C28" s="206" t="s">
        <v>217</v>
      </c>
      <c r="D28" s="167" t="s">
        <v>97</v>
      </c>
      <c r="E28" s="170">
        <v>5425.2</v>
      </c>
      <c r="F28" s="175"/>
      <c r="G28" s="176">
        <f>E28*F28</f>
        <v>0</v>
      </c>
      <c r="H28" s="177"/>
      <c r="I28" s="183" t="s">
        <v>81</v>
      </c>
      <c r="J28" s="157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81">
        <v>14</v>
      </c>
      <c r="B29" s="165" t="s">
        <v>218</v>
      </c>
      <c r="C29" s="206" t="s">
        <v>219</v>
      </c>
      <c r="D29" s="167" t="s">
        <v>97</v>
      </c>
      <c r="E29" s="170">
        <v>48.39</v>
      </c>
      <c r="F29" s="175"/>
      <c r="G29" s="176">
        <f>E29*F29</f>
        <v>0</v>
      </c>
      <c r="H29" s="177"/>
      <c r="I29" s="183" t="s">
        <v>81</v>
      </c>
      <c r="J29" s="157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81">
        <v>15</v>
      </c>
      <c r="B30" s="165" t="s">
        <v>144</v>
      </c>
      <c r="C30" s="206" t="s">
        <v>145</v>
      </c>
      <c r="D30" s="167" t="s">
        <v>101</v>
      </c>
      <c r="E30" s="170">
        <v>6404</v>
      </c>
      <c r="F30" s="175"/>
      <c r="G30" s="176">
        <f>E30*F30</f>
        <v>0</v>
      </c>
      <c r="H30" s="177"/>
      <c r="I30" s="183" t="s">
        <v>81</v>
      </c>
      <c r="J30" s="157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81">
        <v>16</v>
      </c>
      <c r="B31" s="165" t="s">
        <v>146</v>
      </c>
      <c r="C31" s="206" t="s">
        <v>147</v>
      </c>
      <c r="D31" s="167" t="s">
        <v>101</v>
      </c>
      <c r="E31" s="170">
        <v>12314.08</v>
      </c>
      <c r="F31" s="175"/>
      <c r="G31" s="176">
        <f>E31*F31</f>
        <v>0</v>
      </c>
      <c r="H31" s="177"/>
      <c r="I31" s="183" t="s">
        <v>81</v>
      </c>
      <c r="J31" s="157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81">
        <v>17</v>
      </c>
      <c r="B32" s="165" t="s">
        <v>220</v>
      </c>
      <c r="C32" s="206" t="s">
        <v>221</v>
      </c>
      <c r="D32" s="167" t="s">
        <v>101</v>
      </c>
      <c r="E32" s="170">
        <v>2645.55</v>
      </c>
      <c r="F32" s="175"/>
      <c r="G32" s="176">
        <f>E32*F32</f>
        <v>0</v>
      </c>
      <c r="H32" s="177"/>
      <c r="I32" s="183" t="s">
        <v>81</v>
      </c>
      <c r="J32" s="157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81">
        <v>18</v>
      </c>
      <c r="B33" s="165" t="s">
        <v>172</v>
      </c>
      <c r="C33" s="206" t="s">
        <v>173</v>
      </c>
      <c r="D33" s="167" t="s">
        <v>101</v>
      </c>
      <c r="E33" s="170">
        <v>17903.38</v>
      </c>
      <c r="F33" s="175"/>
      <c r="G33" s="176">
        <f>E33*F33</f>
        <v>0</v>
      </c>
      <c r="H33" s="177"/>
      <c r="I33" s="183" t="s">
        <v>81</v>
      </c>
      <c r="J33" s="157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outlineLevel="1" x14ac:dyDescent="0.2">
      <c r="A34" s="181">
        <v>19</v>
      </c>
      <c r="B34" s="165" t="s">
        <v>174</v>
      </c>
      <c r="C34" s="206" t="s">
        <v>175</v>
      </c>
      <c r="D34" s="167" t="s">
        <v>101</v>
      </c>
      <c r="E34" s="170">
        <v>12314.08</v>
      </c>
      <c r="F34" s="175"/>
      <c r="G34" s="176">
        <f>E34*F34</f>
        <v>0</v>
      </c>
      <c r="H34" s="177"/>
      <c r="I34" s="183" t="s">
        <v>81</v>
      </c>
      <c r="J34" s="157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outlineLevel="1" x14ac:dyDescent="0.2">
      <c r="A35" s="181">
        <v>20</v>
      </c>
      <c r="B35" s="165" t="s">
        <v>222</v>
      </c>
      <c r="C35" s="206" t="s">
        <v>223</v>
      </c>
      <c r="D35" s="167" t="s">
        <v>154</v>
      </c>
      <c r="E35" s="170">
        <v>578.38869999999997</v>
      </c>
      <c r="F35" s="175"/>
      <c r="G35" s="176">
        <f>E35*F35</f>
        <v>0</v>
      </c>
      <c r="H35" s="177" t="s">
        <v>155</v>
      </c>
      <c r="I35" s="183" t="s">
        <v>81</v>
      </c>
      <c r="J35" s="157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81"/>
      <c r="B36" s="165"/>
      <c r="C36" s="227" t="s">
        <v>224</v>
      </c>
      <c r="D36" s="214"/>
      <c r="E36" s="216">
        <v>578.38869999999997</v>
      </c>
      <c r="F36" s="176"/>
      <c r="G36" s="176"/>
      <c r="H36" s="177"/>
      <c r="I36" s="183"/>
      <c r="J36" s="157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81">
        <v>21</v>
      </c>
      <c r="B37" s="165" t="s">
        <v>225</v>
      </c>
      <c r="C37" s="206" t="s">
        <v>226</v>
      </c>
      <c r="D37" s="167" t="s">
        <v>227</v>
      </c>
      <c r="E37" s="170">
        <v>150</v>
      </c>
      <c r="F37" s="175"/>
      <c r="G37" s="176">
        <f>E37*F37</f>
        <v>0</v>
      </c>
      <c r="H37" s="177" t="s">
        <v>155</v>
      </c>
      <c r="I37" s="183" t="s">
        <v>81</v>
      </c>
      <c r="J37" s="157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outlineLevel="1" x14ac:dyDescent="0.2">
      <c r="A38" s="181"/>
      <c r="B38" s="165"/>
      <c r="C38" s="227" t="s">
        <v>228</v>
      </c>
      <c r="D38" s="214"/>
      <c r="E38" s="216">
        <v>150</v>
      </c>
      <c r="F38" s="176"/>
      <c r="G38" s="176"/>
      <c r="H38" s="177"/>
      <c r="I38" s="183"/>
      <c r="J38" s="157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x14ac:dyDescent="0.2">
      <c r="A39" s="180" t="s">
        <v>68</v>
      </c>
      <c r="B39" s="164" t="s">
        <v>229</v>
      </c>
      <c r="C39" s="205" t="s">
        <v>230</v>
      </c>
      <c r="D39" s="166"/>
      <c r="E39" s="169"/>
      <c r="F39" s="220">
        <f>SUM(G40:G44)</f>
        <v>0</v>
      </c>
      <c r="G39" s="221"/>
      <c r="H39" s="174"/>
      <c r="I39" s="182"/>
      <c r="J39" s="54"/>
    </row>
    <row r="40" spans="1:60" outlineLevel="1" x14ac:dyDescent="0.2">
      <c r="A40" s="181">
        <v>22</v>
      </c>
      <c r="B40" s="165" t="s">
        <v>231</v>
      </c>
      <c r="C40" s="206" t="s">
        <v>232</v>
      </c>
      <c r="D40" s="167" t="s">
        <v>97</v>
      </c>
      <c r="E40" s="170">
        <v>0.76800000000000002</v>
      </c>
      <c r="F40" s="175"/>
      <c r="G40" s="176">
        <f>E40*F40</f>
        <v>0</v>
      </c>
      <c r="H40" s="177"/>
      <c r="I40" s="183" t="s">
        <v>81</v>
      </c>
      <c r="J40" s="157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outlineLevel="1" x14ac:dyDescent="0.2">
      <c r="A41" s="181">
        <v>23</v>
      </c>
      <c r="B41" s="165" t="s">
        <v>233</v>
      </c>
      <c r="C41" s="206" t="s">
        <v>234</v>
      </c>
      <c r="D41" s="167" t="s">
        <v>101</v>
      </c>
      <c r="E41" s="170">
        <v>14130</v>
      </c>
      <c r="F41" s="175"/>
      <c r="G41" s="176">
        <f>E41*F41</f>
        <v>0</v>
      </c>
      <c r="H41" s="177"/>
      <c r="I41" s="183" t="s">
        <v>81</v>
      </c>
      <c r="J41" s="157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outlineLevel="1" x14ac:dyDescent="0.2">
      <c r="A42" s="181"/>
      <c r="B42" s="165"/>
      <c r="C42" s="227" t="s">
        <v>235</v>
      </c>
      <c r="D42" s="214"/>
      <c r="E42" s="216">
        <v>14130</v>
      </c>
      <c r="F42" s="176"/>
      <c r="G42" s="176"/>
      <c r="H42" s="177"/>
      <c r="I42" s="183"/>
      <c r="J42" s="157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ht="22.5" outlineLevel="1" x14ac:dyDescent="0.2">
      <c r="A43" s="181">
        <v>24</v>
      </c>
      <c r="B43" s="165" t="s">
        <v>236</v>
      </c>
      <c r="C43" s="206" t="s">
        <v>237</v>
      </c>
      <c r="D43" s="167" t="s">
        <v>101</v>
      </c>
      <c r="E43" s="170">
        <v>14412.6</v>
      </c>
      <c r="F43" s="175"/>
      <c r="G43" s="176">
        <f>E43*F43</f>
        <v>0</v>
      </c>
      <c r="H43" s="177" t="s">
        <v>155</v>
      </c>
      <c r="I43" s="183" t="s">
        <v>81</v>
      </c>
      <c r="J43" s="157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81"/>
      <c r="B44" s="165"/>
      <c r="C44" s="227" t="s">
        <v>238</v>
      </c>
      <c r="D44" s="214"/>
      <c r="E44" s="216">
        <v>14412.6</v>
      </c>
      <c r="F44" s="176"/>
      <c r="G44" s="176"/>
      <c r="H44" s="177"/>
      <c r="I44" s="183"/>
      <c r="J44" s="157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x14ac:dyDescent="0.2">
      <c r="A45" s="180" t="s">
        <v>68</v>
      </c>
      <c r="B45" s="164" t="s">
        <v>239</v>
      </c>
      <c r="C45" s="205" t="s">
        <v>240</v>
      </c>
      <c r="D45" s="166"/>
      <c r="E45" s="169"/>
      <c r="F45" s="220">
        <f>SUM(G46:G50)</f>
        <v>0</v>
      </c>
      <c r="G45" s="221"/>
      <c r="H45" s="174"/>
      <c r="I45" s="182"/>
      <c r="J45" s="54"/>
    </row>
    <row r="46" spans="1:60" outlineLevel="1" x14ac:dyDescent="0.2">
      <c r="A46" s="181">
        <v>25</v>
      </c>
      <c r="B46" s="165" t="s">
        <v>241</v>
      </c>
      <c r="C46" s="206" t="s">
        <v>242</v>
      </c>
      <c r="D46" s="167" t="s">
        <v>101</v>
      </c>
      <c r="E46" s="170">
        <v>10362</v>
      </c>
      <c r="F46" s="175"/>
      <c r="G46" s="176">
        <f>E46*F46</f>
        <v>0</v>
      </c>
      <c r="H46" s="177"/>
      <c r="I46" s="183" t="s">
        <v>81</v>
      </c>
      <c r="J46" s="157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81"/>
      <c r="B47" s="165"/>
      <c r="C47" s="227" t="s">
        <v>243</v>
      </c>
      <c r="D47" s="214"/>
      <c r="E47" s="216">
        <v>10362</v>
      </c>
      <c r="F47" s="176"/>
      <c r="G47" s="176"/>
      <c r="H47" s="177"/>
      <c r="I47" s="183"/>
      <c r="J47" s="157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outlineLevel="1" x14ac:dyDescent="0.2">
      <c r="A48" s="181">
        <v>26</v>
      </c>
      <c r="B48" s="165" t="s">
        <v>244</v>
      </c>
      <c r="C48" s="206" t="s">
        <v>245</v>
      </c>
      <c r="D48" s="167" t="s">
        <v>101</v>
      </c>
      <c r="E48" s="170">
        <v>10362</v>
      </c>
      <c r="F48" s="175"/>
      <c r="G48" s="176">
        <f>E48*F48</f>
        <v>0</v>
      </c>
      <c r="H48" s="177"/>
      <c r="I48" s="183" t="s">
        <v>81</v>
      </c>
      <c r="J48" s="157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</row>
    <row r="49" spans="1:60" outlineLevel="1" x14ac:dyDescent="0.2">
      <c r="A49" s="181"/>
      <c r="B49" s="165"/>
      <c r="C49" s="227" t="s">
        <v>243</v>
      </c>
      <c r="D49" s="214"/>
      <c r="E49" s="216">
        <v>10362</v>
      </c>
      <c r="F49" s="176"/>
      <c r="G49" s="176"/>
      <c r="H49" s="177"/>
      <c r="I49" s="183"/>
      <c r="J49" s="157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outlineLevel="1" x14ac:dyDescent="0.2">
      <c r="A50" s="181">
        <v>27</v>
      </c>
      <c r="B50" s="165" t="s">
        <v>246</v>
      </c>
      <c r="C50" s="206" t="s">
        <v>247</v>
      </c>
      <c r="D50" s="167" t="s">
        <v>97</v>
      </c>
      <c r="E50" s="170">
        <v>2261.67</v>
      </c>
      <c r="F50" s="175"/>
      <c r="G50" s="176">
        <f>E50*F50</f>
        <v>0</v>
      </c>
      <c r="H50" s="177"/>
      <c r="I50" s="183" t="s">
        <v>81</v>
      </c>
      <c r="J50" s="157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</row>
    <row r="51" spans="1:60" x14ac:dyDescent="0.2">
      <c r="A51" s="180" t="s">
        <v>68</v>
      </c>
      <c r="B51" s="164" t="s">
        <v>248</v>
      </c>
      <c r="C51" s="205" t="s">
        <v>249</v>
      </c>
      <c r="D51" s="166"/>
      <c r="E51" s="169"/>
      <c r="F51" s="220">
        <f>SUM(G52:G53)</f>
        <v>0</v>
      </c>
      <c r="G51" s="221"/>
      <c r="H51" s="174"/>
      <c r="I51" s="182"/>
    </row>
    <row r="52" spans="1:60" outlineLevel="1" x14ac:dyDescent="0.2">
      <c r="A52" s="181">
        <v>28</v>
      </c>
      <c r="B52" s="165" t="s">
        <v>250</v>
      </c>
      <c r="C52" s="206" t="s">
        <v>251</v>
      </c>
      <c r="D52" s="167" t="s">
        <v>101</v>
      </c>
      <c r="E52" s="170">
        <v>9420</v>
      </c>
      <c r="F52" s="175"/>
      <c r="G52" s="176">
        <f>E52*F52</f>
        <v>0</v>
      </c>
      <c r="H52" s="177"/>
      <c r="I52" s="183" t="s">
        <v>81</v>
      </c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outlineLevel="1" x14ac:dyDescent="0.2">
      <c r="A53" s="181"/>
      <c r="B53" s="165"/>
      <c r="C53" s="227" t="s">
        <v>252</v>
      </c>
      <c r="D53" s="214"/>
      <c r="E53" s="216">
        <v>9420</v>
      </c>
      <c r="F53" s="176"/>
      <c r="G53" s="176"/>
      <c r="H53" s="177"/>
      <c r="I53" s="183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</row>
    <row r="54" spans="1:60" x14ac:dyDescent="0.2">
      <c r="A54" s="180" t="s">
        <v>68</v>
      </c>
      <c r="B54" s="164" t="s">
        <v>253</v>
      </c>
      <c r="C54" s="205" t="s">
        <v>254</v>
      </c>
      <c r="D54" s="166"/>
      <c r="E54" s="169"/>
      <c r="F54" s="220">
        <f>SUM(G55:G58)</f>
        <v>0</v>
      </c>
      <c r="G54" s="221"/>
      <c r="H54" s="174"/>
      <c r="I54" s="182"/>
    </row>
    <row r="55" spans="1:60" outlineLevel="1" x14ac:dyDescent="0.2">
      <c r="A55" s="181">
        <v>29</v>
      </c>
      <c r="B55" s="165" t="s">
        <v>255</v>
      </c>
      <c r="C55" s="206" t="s">
        <v>256</v>
      </c>
      <c r="D55" s="167" t="s">
        <v>108</v>
      </c>
      <c r="E55" s="170">
        <v>3</v>
      </c>
      <c r="F55" s="175"/>
      <c r="G55" s="176">
        <f>E55*F55</f>
        <v>0</v>
      </c>
      <c r="H55" s="177"/>
      <c r="I55" s="183" t="s">
        <v>74</v>
      </c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</row>
    <row r="56" spans="1:60" outlineLevel="1" x14ac:dyDescent="0.2">
      <c r="A56" s="181">
        <v>30</v>
      </c>
      <c r="B56" s="165" t="s">
        <v>257</v>
      </c>
      <c r="C56" s="206" t="s">
        <v>258</v>
      </c>
      <c r="D56" s="167" t="s">
        <v>108</v>
      </c>
      <c r="E56" s="170">
        <v>9</v>
      </c>
      <c r="F56" s="175"/>
      <c r="G56" s="176">
        <f>E56*F56</f>
        <v>0</v>
      </c>
      <c r="H56" s="177"/>
      <c r="I56" s="183" t="s">
        <v>74</v>
      </c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outlineLevel="1" x14ac:dyDescent="0.2">
      <c r="A57" s="181">
        <v>31</v>
      </c>
      <c r="B57" s="165" t="s">
        <v>259</v>
      </c>
      <c r="C57" s="206" t="s">
        <v>260</v>
      </c>
      <c r="D57" s="167" t="s">
        <v>154</v>
      </c>
      <c r="E57" s="170">
        <v>223.05</v>
      </c>
      <c r="F57" s="175"/>
      <c r="G57" s="176">
        <f>E57*F57</f>
        <v>0</v>
      </c>
      <c r="H57" s="177"/>
      <c r="I57" s="183" t="s">
        <v>81</v>
      </c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</row>
    <row r="58" spans="1:60" outlineLevel="1" x14ac:dyDescent="0.2">
      <c r="A58" s="181"/>
      <c r="B58" s="165"/>
      <c r="C58" s="227" t="s">
        <v>261</v>
      </c>
      <c r="D58" s="214"/>
      <c r="E58" s="216">
        <v>223.05</v>
      </c>
      <c r="F58" s="176"/>
      <c r="G58" s="176"/>
      <c r="H58" s="177"/>
      <c r="I58" s="183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</row>
    <row r="59" spans="1:60" x14ac:dyDescent="0.2">
      <c r="A59" s="180" t="s">
        <v>68</v>
      </c>
      <c r="B59" s="164" t="s">
        <v>262</v>
      </c>
      <c r="C59" s="205" t="s">
        <v>263</v>
      </c>
      <c r="D59" s="166"/>
      <c r="E59" s="169"/>
      <c r="F59" s="220">
        <f>SUM(G60:G61)</f>
        <v>0</v>
      </c>
      <c r="G59" s="221"/>
      <c r="H59" s="174"/>
      <c r="I59" s="182"/>
    </row>
    <row r="60" spans="1:60" outlineLevel="1" x14ac:dyDescent="0.2">
      <c r="A60" s="181">
        <v>32</v>
      </c>
      <c r="B60" s="165" t="s">
        <v>264</v>
      </c>
      <c r="C60" s="206" t="s">
        <v>265</v>
      </c>
      <c r="D60" s="167" t="s">
        <v>108</v>
      </c>
      <c r="E60" s="170">
        <v>3</v>
      </c>
      <c r="F60" s="175"/>
      <c r="G60" s="176">
        <f>E60*F60</f>
        <v>0</v>
      </c>
      <c r="H60" s="177"/>
      <c r="I60" s="183" t="s">
        <v>81</v>
      </c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8"/>
      <c r="BB60" s="158"/>
      <c r="BC60" s="158"/>
      <c r="BD60" s="158"/>
      <c r="BE60" s="158"/>
      <c r="BF60" s="158"/>
      <c r="BG60" s="158"/>
      <c r="BH60" s="158"/>
    </row>
    <row r="61" spans="1:60" outlineLevel="1" x14ac:dyDescent="0.2">
      <c r="A61" s="181">
        <v>33</v>
      </c>
      <c r="B61" s="165" t="s">
        <v>266</v>
      </c>
      <c r="C61" s="206" t="s">
        <v>267</v>
      </c>
      <c r="D61" s="167" t="s">
        <v>108</v>
      </c>
      <c r="E61" s="170">
        <v>26</v>
      </c>
      <c r="F61" s="175"/>
      <c r="G61" s="176">
        <f>E61*F61</f>
        <v>0</v>
      </c>
      <c r="H61" s="177"/>
      <c r="I61" s="183" t="s">
        <v>81</v>
      </c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</row>
    <row r="62" spans="1:60" x14ac:dyDescent="0.2">
      <c r="A62" s="180" t="s">
        <v>68</v>
      </c>
      <c r="B62" s="164" t="s">
        <v>268</v>
      </c>
      <c r="C62" s="205" t="s">
        <v>269</v>
      </c>
      <c r="D62" s="166"/>
      <c r="E62" s="169"/>
      <c r="F62" s="220">
        <f>SUM(G63:G66)</f>
        <v>0</v>
      </c>
      <c r="G62" s="221"/>
      <c r="H62" s="174"/>
      <c r="I62" s="182"/>
    </row>
    <row r="63" spans="1:60" outlineLevel="1" x14ac:dyDescent="0.2">
      <c r="A63" s="181">
        <v>34</v>
      </c>
      <c r="B63" s="165" t="s">
        <v>270</v>
      </c>
      <c r="C63" s="206" t="s">
        <v>271</v>
      </c>
      <c r="D63" s="167" t="s">
        <v>162</v>
      </c>
      <c r="E63" s="170">
        <v>11</v>
      </c>
      <c r="F63" s="175"/>
      <c r="G63" s="176">
        <f>E63*F63</f>
        <v>0</v>
      </c>
      <c r="H63" s="177"/>
      <c r="I63" s="183" t="s">
        <v>81</v>
      </c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</row>
    <row r="64" spans="1:60" outlineLevel="1" x14ac:dyDescent="0.2">
      <c r="A64" s="181">
        <v>35</v>
      </c>
      <c r="B64" s="165" t="s">
        <v>272</v>
      </c>
      <c r="C64" s="206" t="s">
        <v>273</v>
      </c>
      <c r="D64" s="167" t="s">
        <v>162</v>
      </c>
      <c r="E64" s="170">
        <v>209</v>
      </c>
      <c r="F64" s="175"/>
      <c r="G64" s="176">
        <f>E64*F64</f>
        <v>0</v>
      </c>
      <c r="H64" s="177"/>
      <c r="I64" s="183" t="s">
        <v>81</v>
      </c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</row>
    <row r="65" spans="1:60" outlineLevel="1" x14ac:dyDescent="0.2">
      <c r="A65" s="181">
        <v>36</v>
      </c>
      <c r="B65" s="165" t="s">
        <v>274</v>
      </c>
      <c r="C65" s="206" t="s">
        <v>275</v>
      </c>
      <c r="D65" s="167" t="s">
        <v>162</v>
      </c>
      <c r="E65" s="170">
        <v>11</v>
      </c>
      <c r="F65" s="175"/>
      <c r="G65" s="176">
        <f>E65*F65</f>
        <v>0</v>
      </c>
      <c r="H65" s="177"/>
      <c r="I65" s="183" t="s">
        <v>81</v>
      </c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8"/>
      <c r="AY65" s="158"/>
      <c r="AZ65" s="158"/>
      <c r="BA65" s="158"/>
      <c r="BB65" s="158"/>
      <c r="BC65" s="158"/>
      <c r="BD65" s="158"/>
      <c r="BE65" s="158"/>
      <c r="BF65" s="158"/>
      <c r="BG65" s="158"/>
      <c r="BH65" s="158"/>
    </row>
    <row r="66" spans="1:60" outlineLevel="1" x14ac:dyDescent="0.2">
      <c r="A66" s="181">
        <v>37</v>
      </c>
      <c r="B66" s="165" t="s">
        <v>276</v>
      </c>
      <c r="C66" s="206" t="s">
        <v>277</v>
      </c>
      <c r="D66" s="167" t="s">
        <v>162</v>
      </c>
      <c r="E66" s="170">
        <v>33</v>
      </c>
      <c r="F66" s="175"/>
      <c r="G66" s="176">
        <f>E66*F66</f>
        <v>0</v>
      </c>
      <c r="H66" s="177"/>
      <c r="I66" s="183" t="s">
        <v>81</v>
      </c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/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</row>
    <row r="67" spans="1:60" x14ac:dyDescent="0.2">
      <c r="A67" s="180" t="s">
        <v>68</v>
      </c>
      <c r="B67" s="164" t="s">
        <v>158</v>
      </c>
      <c r="C67" s="205" t="s">
        <v>159</v>
      </c>
      <c r="D67" s="166"/>
      <c r="E67" s="169"/>
      <c r="F67" s="220">
        <f>SUM(G68:G70)</f>
        <v>0</v>
      </c>
      <c r="G67" s="221"/>
      <c r="H67" s="174"/>
      <c r="I67" s="182"/>
    </row>
    <row r="68" spans="1:60" outlineLevel="1" x14ac:dyDescent="0.2">
      <c r="A68" s="181"/>
      <c r="B68" s="211" t="s">
        <v>278</v>
      </c>
      <c r="C68" s="225"/>
      <c r="D68" s="213"/>
      <c r="E68" s="215"/>
      <c r="F68" s="217"/>
      <c r="G68" s="218"/>
      <c r="H68" s="177"/>
      <c r="I68" s="183"/>
      <c r="J68" s="158"/>
      <c r="K68" s="158">
        <v>1</v>
      </c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58"/>
      <c r="BD68" s="158"/>
      <c r="BE68" s="158"/>
      <c r="BF68" s="158"/>
      <c r="BG68" s="158"/>
      <c r="BH68" s="158"/>
    </row>
    <row r="69" spans="1:60" outlineLevel="1" x14ac:dyDescent="0.2">
      <c r="A69" s="181"/>
      <c r="B69" s="212" t="s">
        <v>279</v>
      </c>
      <c r="C69" s="226"/>
      <c r="D69" s="222"/>
      <c r="E69" s="223"/>
      <c r="F69" s="224"/>
      <c r="G69" s="219"/>
      <c r="H69" s="177"/>
      <c r="I69" s="183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58"/>
      <c r="BD69" s="158"/>
      <c r="BE69" s="158"/>
      <c r="BF69" s="158"/>
      <c r="BG69" s="158"/>
      <c r="BH69" s="158"/>
    </row>
    <row r="70" spans="1:60" outlineLevel="1" x14ac:dyDescent="0.2">
      <c r="A70" s="181">
        <v>38</v>
      </c>
      <c r="B70" s="165" t="s">
        <v>280</v>
      </c>
      <c r="C70" s="206" t="s">
        <v>281</v>
      </c>
      <c r="D70" s="167" t="s">
        <v>162</v>
      </c>
      <c r="E70" s="170">
        <v>3265.19</v>
      </c>
      <c r="F70" s="175"/>
      <c r="G70" s="176">
        <f>E70*F70</f>
        <v>0</v>
      </c>
      <c r="H70" s="177" t="s">
        <v>282</v>
      </c>
      <c r="I70" s="183" t="s">
        <v>81</v>
      </c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158"/>
      <c r="AN70" s="158"/>
      <c r="AO70" s="158"/>
      <c r="AP70" s="158"/>
      <c r="AQ70" s="158"/>
      <c r="AR70" s="158"/>
      <c r="AS70" s="158"/>
      <c r="AT70" s="158"/>
      <c r="AU70" s="158"/>
      <c r="AV70" s="158"/>
      <c r="AW70" s="158"/>
      <c r="AX70" s="158"/>
      <c r="AY70" s="158"/>
      <c r="AZ70" s="158"/>
      <c r="BA70" s="158"/>
      <c r="BB70" s="158"/>
      <c r="BC70" s="158"/>
      <c r="BD70" s="158"/>
      <c r="BE70" s="158"/>
      <c r="BF70" s="158"/>
      <c r="BG70" s="158"/>
      <c r="BH70" s="158"/>
    </row>
    <row r="71" spans="1:60" x14ac:dyDescent="0.2">
      <c r="A71" s="180" t="s">
        <v>68</v>
      </c>
      <c r="B71" s="164" t="s">
        <v>283</v>
      </c>
      <c r="C71" s="205" t="s">
        <v>284</v>
      </c>
      <c r="D71" s="166"/>
      <c r="E71" s="169"/>
      <c r="F71" s="220">
        <f>SUM(G72:G86)</f>
        <v>0</v>
      </c>
      <c r="G71" s="221"/>
      <c r="H71" s="174"/>
      <c r="I71" s="182"/>
    </row>
    <row r="72" spans="1:60" outlineLevel="1" x14ac:dyDescent="0.2">
      <c r="A72" s="181"/>
      <c r="B72" s="211" t="s">
        <v>285</v>
      </c>
      <c r="C72" s="225"/>
      <c r="D72" s="213"/>
      <c r="E72" s="215"/>
      <c r="F72" s="217"/>
      <c r="G72" s="218"/>
      <c r="H72" s="177"/>
      <c r="I72" s="183"/>
      <c r="J72" s="158"/>
      <c r="K72" s="158">
        <v>1</v>
      </c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</row>
    <row r="73" spans="1:60" outlineLevel="1" x14ac:dyDescent="0.2">
      <c r="A73" s="181">
        <v>39</v>
      </c>
      <c r="B73" s="165" t="s">
        <v>286</v>
      </c>
      <c r="C73" s="206" t="s">
        <v>287</v>
      </c>
      <c r="D73" s="167" t="s">
        <v>154</v>
      </c>
      <c r="E73" s="170">
        <v>223.05</v>
      </c>
      <c r="F73" s="175"/>
      <c r="G73" s="176">
        <f>E73*F73</f>
        <v>0</v>
      </c>
      <c r="H73" s="177" t="s">
        <v>288</v>
      </c>
      <c r="I73" s="183" t="s">
        <v>81</v>
      </c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158"/>
      <c r="AD73" s="158"/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8"/>
      <c r="AT73" s="158"/>
      <c r="AU73" s="158"/>
      <c r="AV73" s="158"/>
      <c r="AW73" s="158"/>
      <c r="AX73" s="158"/>
      <c r="AY73" s="158"/>
      <c r="AZ73" s="158"/>
      <c r="BA73" s="158"/>
      <c r="BB73" s="158"/>
      <c r="BC73" s="158"/>
      <c r="BD73" s="158"/>
      <c r="BE73" s="158"/>
      <c r="BF73" s="158"/>
      <c r="BG73" s="158"/>
      <c r="BH73" s="158"/>
    </row>
    <row r="74" spans="1:60" outlineLevel="1" x14ac:dyDescent="0.2">
      <c r="A74" s="181"/>
      <c r="B74" s="165"/>
      <c r="C74" s="227" t="s">
        <v>261</v>
      </c>
      <c r="D74" s="214"/>
      <c r="E74" s="216">
        <v>223.05</v>
      </c>
      <c r="F74" s="176"/>
      <c r="G74" s="176"/>
      <c r="H74" s="177"/>
      <c r="I74" s="183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</row>
    <row r="75" spans="1:60" outlineLevel="1" x14ac:dyDescent="0.2">
      <c r="A75" s="181">
        <v>40</v>
      </c>
      <c r="B75" s="165" t="s">
        <v>289</v>
      </c>
      <c r="C75" s="206" t="s">
        <v>290</v>
      </c>
      <c r="D75" s="167" t="s">
        <v>227</v>
      </c>
      <c r="E75" s="170">
        <v>1.2E-4</v>
      </c>
      <c r="F75" s="175"/>
      <c r="G75" s="176">
        <f>E75*F75</f>
        <v>0</v>
      </c>
      <c r="H75" s="177" t="s">
        <v>155</v>
      </c>
      <c r="I75" s="183" t="s">
        <v>81</v>
      </c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</row>
    <row r="76" spans="1:60" outlineLevel="1" x14ac:dyDescent="0.2">
      <c r="A76" s="181"/>
      <c r="B76" s="165"/>
      <c r="C76" s="227" t="s">
        <v>291</v>
      </c>
      <c r="D76" s="214"/>
      <c r="E76" s="216">
        <v>1E-4</v>
      </c>
      <c r="F76" s="176"/>
      <c r="G76" s="176"/>
      <c r="H76" s="177"/>
      <c r="I76" s="183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8"/>
      <c r="AT76" s="158"/>
      <c r="AU76" s="158"/>
      <c r="AV76" s="158"/>
      <c r="AW76" s="158"/>
      <c r="AX76" s="158"/>
      <c r="AY76" s="158"/>
      <c r="AZ76" s="158"/>
      <c r="BA76" s="158"/>
      <c r="BB76" s="158"/>
      <c r="BC76" s="158"/>
      <c r="BD76" s="158"/>
      <c r="BE76" s="158"/>
      <c r="BF76" s="158"/>
      <c r="BG76" s="158"/>
      <c r="BH76" s="158"/>
    </row>
    <row r="77" spans="1:60" outlineLevel="1" x14ac:dyDescent="0.2">
      <c r="A77" s="181">
        <v>41</v>
      </c>
      <c r="B77" s="165" t="s">
        <v>292</v>
      </c>
      <c r="C77" s="206" t="s">
        <v>293</v>
      </c>
      <c r="D77" s="167" t="s">
        <v>227</v>
      </c>
      <c r="E77" s="170">
        <v>7.6170000000000002E-2</v>
      </c>
      <c r="F77" s="175"/>
      <c r="G77" s="176">
        <f>E77*F77</f>
        <v>0</v>
      </c>
      <c r="H77" s="177" t="s">
        <v>155</v>
      </c>
      <c r="I77" s="183" t="s">
        <v>81</v>
      </c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/>
      <c r="AQ77" s="158"/>
      <c r="AR77" s="158"/>
      <c r="AS77" s="158"/>
      <c r="AT77" s="158"/>
      <c r="AU77" s="158"/>
      <c r="AV77" s="158"/>
      <c r="AW77" s="158"/>
      <c r="AX77" s="158"/>
      <c r="AY77" s="158"/>
      <c r="AZ77" s="158"/>
      <c r="BA77" s="158"/>
      <c r="BB77" s="158"/>
      <c r="BC77" s="158"/>
      <c r="BD77" s="158"/>
      <c r="BE77" s="158"/>
      <c r="BF77" s="158"/>
      <c r="BG77" s="158"/>
      <c r="BH77" s="158"/>
    </row>
    <row r="78" spans="1:60" outlineLevel="1" x14ac:dyDescent="0.2">
      <c r="A78" s="181"/>
      <c r="B78" s="165"/>
      <c r="C78" s="227" t="s">
        <v>294</v>
      </c>
      <c r="D78" s="214"/>
      <c r="E78" s="216">
        <v>7.6200000000000004E-2</v>
      </c>
      <c r="F78" s="176"/>
      <c r="G78" s="176"/>
      <c r="H78" s="177"/>
      <c r="I78" s="183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8"/>
      <c r="BF78" s="158"/>
      <c r="BG78" s="158"/>
      <c r="BH78" s="158"/>
    </row>
    <row r="79" spans="1:60" outlineLevel="1" x14ac:dyDescent="0.2">
      <c r="A79" s="181">
        <v>42</v>
      </c>
      <c r="B79" s="165" t="s">
        <v>295</v>
      </c>
      <c r="C79" s="206" t="s">
        <v>296</v>
      </c>
      <c r="D79" s="167" t="s">
        <v>227</v>
      </c>
      <c r="E79" s="170">
        <v>0.13697999999999999</v>
      </c>
      <c r="F79" s="175"/>
      <c r="G79" s="176">
        <f>E79*F79</f>
        <v>0</v>
      </c>
      <c r="H79" s="177" t="s">
        <v>155</v>
      </c>
      <c r="I79" s="183" t="s">
        <v>81</v>
      </c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8"/>
      <c r="BB79" s="158"/>
      <c r="BC79" s="158"/>
      <c r="BD79" s="158"/>
      <c r="BE79" s="158"/>
      <c r="BF79" s="158"/>
      <c r="BG79" s="158"/>
      <c r="BH79" s="158"/>
    </row>
    <row r="80" spans="1:60" outlineLevel="1" x14ac:dyDescent="0.2">
      <c r="A80" s="181"/>
      <c r="B80" s="165"/>
      <c r="C80" s="227" t="s">
        <v>297</v>
      </c>
      <c r="D80" s="214"/>
      <c r="E80" s="216">
        <v>0.13700000000000001</v>
      </c>
      <c r="F80" s="176"/>
      <c r="G80" s="176"/>
      <c r="H80" s="177"/>
      <c r="I80" s="183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8"/>
      <c r="BD80" s="158"/>
      <c r="BE80" s="158"/>
      <c r="BF80" s="158"/>
      <c r="BG80" s="158"/>
      <c r="BH80" s="158"/>
    </row>
    <row r="81" spans="1:60" outlineLevel="1" x14ac:dyDescent="0.2">
      <c r="A81" s="181">
        <v>43</v>
      </c>
      <c r="B81" s="165" t="s">
        <v>298</v>
      </c>
      <c r="C81" s="206" t="s">
        <v>299</v>
      </c>
      <c r="D81" s="167" t="s">
        <v>154</v>
      </c>
      <c r="E81" s="170">
        <v>3.7499999999999999E-3</v>
      </c>
      <c r="F81" s="175"/>
      <c r="G81" s="176">
        <f>E81*F81</f>
        <v>0</v>
      </c>
      <c r="H81" s="177" t="s">
        <v>155</v>
      </c>
      <c r="I81" s="183" t="s">
        <v>81</v>
      </c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158"/>
      <c r="AR81" s="158"/>
      <c r="AS81" s="158"/>
      <c r="AT81" s="158"/>
      <c r="AU81" s="158"/>
      <c r="AV81" s="158"/>
      <c r="AW81" s="158"/>
      <c r="AX81" s="158"/>
      <c r="AY81" s="158"/>
      <c r="AZ81" s="158"/>
      <c r="BA81" s="158"/>
      <c r="BB81" s="158"/>
      <c r="BC81" s="158"/>
      <c r="BD81" s="158"/>
      <c r="BE81" s="158"/>
      <c r="BF81" s="158"/>
      <c r="BG81" s="158"/>
      <c r="BH81" s="158"/>
    </row>
    <row r="82" spans="1:60" outlineLevel="1" x14ac:dyDescent="0.2">
      <c r="A82" s="181"/>
      <c r="B82" s="165"/>
      <c r="C82" s="227" t="s">
        <v>300</v>
      </c>
      <c r="D82" s="214"/>
      <c r="E82" s="216">
        <v>3.8E-3</v>
      </c>
      <c r="F82" s="176"/>
      <c r="G82" s="176"/>
      <c r="H82" s="177"/>
      <c r="I82" s="183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58"/>
      <c r="AF82" s="158"/>
      <c r="AG82" s="158"/>
      <c r="AH82" s="158"/>
      <c r="AI82" s="158"/>
      <c r="AJ82" s="158"/>
      <c r="AK82" s="158"/>
      <c r="AL82" s="158"/>
      <c r="AM82" s="158"/>
      <c r="AN82" s="158"/>
      <c r="AO82" s="158"/>
      <c r="AP82" s="158"/>
      <c r="AQ82" s="158"/>
      <c r="AR82" s="158"/>
      <c r="AS82" s="158"/>
      <c r="AT82" s="158"/>
      <c r="AU82" s="158"/>
      <c r="AV82" s="158"/>
      <c r="AW82" s="158"/>
      <c r="AX82" s="158"/>
      <c r="AY82" s="158"/>
      <c r="AZ82" s="158"/>
      <c r="BA82" s="158"/>
      <c r="BB82" s="158"/>
      <c r="BC82" s="158"/>
      <c r="BD82" s="158"/>
      <c r="BE82" s="158"/>
      <c r="BF82" s="158"/>
      <c r="BG82" s="158"/>
      <c r="BH82" s="158"/>
    </row>
    <row r="83" spans="1:60" outlineLevel="1" x14ac:dyDescent="0.2">
      <c r="A83" s="181">
        <v>44</v>
      </c>
      <c r="B83" s="165" t="s">
        <v>301</v>
      </c>
      <c r="C83" s="206" t="s">
        <v>302</v>
      </c>
      <c r="D83" s="167" t="s">
        <v>227</v>
      </c>
      <c r="E83" s="170">
        <v>5.5500000000000002E-3</v>
      </c>
      <c r="F83" s="175"/>
      <c r="G83" s="176">
        <f>E83*F83</f>
        <v>0</v>
      </c>
      <c r="H83" s="177" t="s">
        <v>155</v>
      </c>
      <c r="I83" s="183" t="s">
        <v>81</v>
      </c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8"/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8"/>
      <c r="AZ83" s="158"/>
      <c r="BA83" s="158"/>
      <c r="BB83" s="158"/>
      <c r="BC83" s="158"/>
      <c r="BD83" s="158"/>
      <c r="BE83" s="158"/>
      <c r="BF83" s="158"/>
      <c r="BG83" s="158"/>
      <c r="BH83" s="158"/>
    </row>
    <row r="84" spans="1:60" outlineLevel="1" x14ac:dyDescent="0.2">
      <c r="A84" s="181"/>
      <c r="B84" s="165"/>
      <c r="C84" s="227" t="s">
        <v>303</v>
      </c>
      <c r="D84" s="214"/>
      <c r="E84" s="216">
        <v>5.5999999999999999E-3</v>
      </c>
      <c r="F84" s="176"/>
      <c r="G84" s="176"/>
      <c r="H84" s="177"/>
      <c r="I84" s="183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8"/>
      <c r="AC84" s="158"/>
      <c r="AD84" s="158"/>
      <c r="AE84" s="158"/>
      <c r="AF84" s="158"/>
      <c r="AG84" s="158"/>
      <c r="AH84" s="158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8"/>
      <c r="AU84" s="158"/>
      <c r="AV84" s="158"/>
      <c r="AW84" s="158"/>
      <c r="AX84" s="158"/>
      <c r="AY84" s="158"/>
      <c r="AZ84" s="158"/>
      <c r="BA84" s="158"/>
      <c r="BB84" s="158"/>
      <c r="BC84" s="158"/>
      <c r="BD84" s="158"/>
      <c r="BE84" s="158"/>
      <c r="BF84" s="158"/>
      <c r="BG84" s="158"/>
      <c r="BH84" s="158"/>
    </row>
    <row r="85" spans="1:60" outlineLevel="1" x14ac:dyDescent="0.2">
      <c r="A85" s="181">
        <v>45</v>
      </c>
      <c r="B85" s="165" t="s">
        <v>304</v>
      </c>
      <c r="C85" s="206" t="s">
        <v>305</v>
      </c>
      <c r="D85" s="167" t="s">
        <v>306</v>
      </c>
      <c r="E85" s="170">
        <v>3.0000000000000001E-3</v>
      </c>
      <c r="F85" s="175"/>
      <c r="G85" s="176">
        <f>E85*F85</f>
        <v>0</v>
      </c>
      <c r="H85" s="177" t="s">
        <v>155</v>
      </c>
      <c r="I85" s="183" t="s">
        <v>81</v>
      </c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  <c r="AF85" s="158"/>
      <c r="AG85" s="158"/>
      <c r="AH85" s="158"/>
      <c r="AI85" s="158"/>
      <c r="AJ85" s="158"/>
      <c r="AK85" s="158"/>
      <c r="AL85" s="158"/>
      <c r="AM85" s="158"/>
      <c r="AN85" s="158"/>
      <c r="AO85" s="158"/>
      <c r="AP85" s="158"/>
      <c r="AQ85" s="158"/>
      <c r="AR85" s="158"/>
      <c r="AS85" s="158"/>
      <c r="AT85" s="158"/>
      <c r="AU85" s="158"/>
      <c r="AV85" s="158"/>
      <c r="AW85" s="158"/>
      <c r="AX85" s="158"/>
      <c r="AY85" s="158"/>
      <c r="AZ85" s="158"/>
      <c r="BA85" s="158"/>
      <c r="BB85" s="158"/>
      <c r="BC85" s="158"/>
      <c r="BD85" s="158"/>
      <c r="BE85" s="158"/>
      <c r="BF85" s="158"/>
      <c r="BG85" s="158"/>
      <c r="BH85" s="158"/>
    </row>
    <row r="86" spans="1:60" outlineLevel="1" x14ac:dyDescent="0.2">
      <c r="A86" s="181">
        <v>46</v>
      </c>
      <c r="B86" s="165" t="s">
        <v>307</v>
      </c>
      <c r="C86" s="206" t="s">
        <v>308</v>
      </c>
      <c r="D86" s="167" t="s">
        <v>162</v>
      </c>
      <c r="E86" s="170">
        <v>0.23071</v>
      </c>
      <c r="F86" s="175"/>
      <c r="G86" s="176">
        <f>E86*F86</f>
        <v>0</v>
      </c>
      <c r="H86" s="177"/>
      <c r="I86" s="183" t="s">
        <v>81</v>
      </c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/>
      <c r="AQ86" s="158"/>
      <c r="AR86" s="158"/>
      <c r="AS86" s="158"/>
      <c r="AT86" s="158"/>
      <c r="AU86" s="158"/>
      <c r="AV86" s="158"/>
      <c r="AW86" s="158"/>
      <c r="AX86" s="158"/>
      <c r="AY86" s="158"/>
      <c r="AZ86" s="158"/>
      <c r="BA86" s="158"/>
      <c r="BB86" s="158"/>
      <c r="BC86" s="158"/>
      <c r="BD86" s="158"/>
      <c r="BE86" s="158"/>
      <c r="BF86" s="158"/>
      <c r="BG86" s="158"/>
      <c r="BH86" s="158"/>
    </row>
    <row r="87" spans="1:60" x14ac:dyDescent="0.2">
      <c r="A87" s="180" t="s">
        <v>68</v>
      </c>
      <c r="B87" s="164" t="s">
        <v>309</v>
      </c>
      <c r="C87" s="205" t="s">
        <v>310</v>
      </c>
      <c r="D87" s="166"/>
      <c r="E87" s="169"/>
      <c r="F87" s="220">
        <f>SUM(G88:G89)</f>
        <v>0</v>
      </c>
      <c r="G87" s="221"/>
      <c r="H87" s="174"/>
      <c r="I87" s="182"/>
    </row>
    <row r="88" spans="1:60" outlineLevel="1" x14ac:dyDescent="0.2">
      <c r="A88" s="181">
        <v>47</v>
      </c>
      <c r="B88" s="165" t="s">
        <v>311</v>
      </c>
      <c r="C88" s="206" t="s">
        <v>312</v>
      </c>
      <c r="D88" s="167" t="s">
        <v>101</v>
      </c>
      <c r="E88" s="170">
        <v>8.4870000000000001</v>
      </c>
      <c r="F88" s="175"/>
      <c r="G88" s="176">
        <f>E88*F88</f>
        <v>0</v>
      </c>
      <c r="H88" s="177"/>
      <c r="I88" s="183" t="s">
        <v>74</v>
      </c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58"/>
      <c r="AH88" s="158"/>
      <c r="AI88" s="158"/>
      <c r="AJ88" s="158"/>
      <c r="AK88" s="158"/>
      <c r="AL88" s="158"/>
      <c r="AM88" s="158"/>
      <c r="AN88" s="158"/>
      <c r="AO88" s="158"/>
      <c r="AP88" s="158"/>
      <c r="AQ88" s="158"/>
      <c r="AR88" s="158"/>
      <c r="AS88" s="158"/>
      <c r="AT88" s="158"/>
      <c r="AU88" s="158"/>
      <c r="AV88" s="158"/>
      <c r="AW88" s="158"/>
      <c r="AX88" s="158"/>
      <c r="AY88" s="158"/>
      <c r="AZ88" s="158"/>
      <c r="BA88" s="158"/>
      <c r="BB88" s="158"/>
      <c r="BC88" s="158"/>
      <c r="BD88" s="158"/>
      <c r="BE88" s="158"/>
      <c r="BF88" s="158"/>
      <c r="BG88" s="158"/>
      <c r="BH88" s="158"/>
    </row>
    <row r="89" spans="1:60" ht="13.5" outlineLevel="1" thickBot="1" x14ac:dyDescent="0.25">
      <c r="A89" s="193"/>
      <c r="B89" s="194"/>
      <c r="C89" s="234" t="s">
        <v>313</v>
      </c>
      <c r="D89" s="228"/>
      <c r="E89" s="229">
        <v>8.4870000000000001</v>
      </c>
      <c r="F89" s="198"/>
      <c r="G89" s="198"/>
      <c r="H89" s="199"/>
      <c r="I89" s="200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8"/>
      <c r="AJ89" s="158"/>
      <c r="AK89" s="158"/>
      <c r="AL89" s="158"/>
      <c r="AM89" s="158"/>
      <c r="AN89" s="158"/>
      <c r="AO89" s="158"/>
      <c r="AP89" s="158"/>
      <c r="AQ89" s="158"/>
      <c r="AR89" s="158"/>
      <c r="AS89" s="158"/>
      <c r="AT89" s="158"/>
      <c r="AU89" s="158"/>
      <c r="AV89" s="158"/>
      <c r="AW89" s="158"/>
      <c r="AX89" s="158"/>
      <c r="AY89" s="158"/>
      <c r="AZ89" s="158"/>
      <c r="BA89" s="158"/>
      <c r="BB89" s="158"/>
      <c r="BC89" s="158"/>
      <c r="BD89" s="158"/>
      <c r="BE89" s="158"/>
      <c r="BF89" s="158"/>
      <c r="BG89" s="158"/>
      <c r="BH89" s="158"/>
    </row>
    <row r="90" spans="1:60" hidden="1" x14ac:dyDescent="0.2">
      <c r="C90" s="235"/>
      <c r="AK90">
        <f>SUM(AK1:AK89)</f>
        <v>0</v>
      </c>
      <c r="AL90">
        <f>SUM(AL1:AL89)</f>
        <v>0</v>
      </c>
    </row>
    <row r="91" spans="1:60" ht="13.5" hidden="1" thickBot="1" x14ac:dyDescent="0.25">
      <c r="A91" s="230"/>
      <c r="B91" s="231" t="s">
        <v>89</v>
      </c>
      <c r="C91" s="236"/>
      <c r="D91" s="232"/>
      <c r="E91" s="232"/>
      <c r="F91" s="232"/>
      <c r="G91" s="233">
        <f>F8+F39+F45+F51+F54+F59+F62+F67+F71+F87</f>
        <v>0</v>
      </c>
    </row>
  </sheetData>
  <sheetProtection password="918B" sheet="1"/>
  <mergeCells count="20">
    <mergeCell ref="B72:G72"/>
    <mergeCell ref="F87:G87"/>
    <mergeCell ref="F59:G59"/>
    <mergeCell ref="F62:G62"/>
    <mergeCell ref="F67:G67"/>
    <mergeCell ref="B68:G68"/>
    <mergeCell ref="B69:G69"/>
    <mergeCell ref="F71:G71"/>
    <mergeCell ref="B9:G9"/>
    <mergeCell ref="B10:G10"/>
    <mergeCell ref="F39:G39"/>
    <mergeCell ref="F45:G45"/>
    <mergeCell ref="F51:G51"/>
    <mergeCell ref="F54:G54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</cols>
  <sheetData>
    <row r="1" spans="1:10" ht="13.5" customHeight="1" thickTop="1" x14ac:dyDescent="0.2">
      <c r="A1" s="23" t="s">
        <v>1</v>
      </c>
      <c r="B1" s="28" t="str">
        <f>Stavba!CisloStavby</f>
        <v>1406DPS</v>
      </c>
      <c r="C1" s="31" t="str">
        <f>Stavba!NazevStavby</f>
        <v>Kopčany - Hodonín - SPPO na obou březích Moravy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29</v>
      </c>
      <c r="B2" s="126" t="s">
        <v>53</v>
      </c>
      <c r="C2" s="127" t="s">
        <v>54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SO09</v>
      </c>
      <c r="H6" s="35"/>
    </row>
    <row r="7" spans="1:10" ht="15.75" customHeight="1" x14ac:dyDescent="0.25">
      <c r="B7" s="93" t="str">
        <f>C2</f>
        <v>Úprava spodní pevné betonové části bývalého vakové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56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28" t="s">
        <v>57</v>
      </c>
      <c r="B16" s="129"/>
      <c r="C16" s="129"/>
      <c r="D16" s="129"/>
      <c r="E16" s="129"/>
      <c r="F16" s="129"/>
      <c r="G16" s="129"/>
      <c r="H16" s="130"/>
      <c r="I16" s="32"/>
      <c r="J16" s="32"/>
    </row>
    <row r="17" spans="1:10" ht="12.75" customHeight="1" x14ac:dyDescent="0.2">
      <c r="A17" s="136" t="s">
        <v>58</v>
      </c>
      <c r="B17" s="137"/>
      <c r="C17" s="138"/>
      <c r="D17" s="138"/>
      <c r="E17" s="138"/>
      <c r="F17" s="138"/>
      <c r="G17" s="139"/>
      <c r="H17" s="140" t="s">
        <v>59</v>
      </c>
      <c r="I17" s="32"/>
      <c r="J17" s="32"/>
    </row>
    <row r="18" spans="1:10" ht="12.75" customHeight="1" x14ac:dyDescent="0.2">
      <c r="A18" s="134" t="s">
        <v>60</v>
      </c>
      <c r="B18" s="132" t="s">
        <v>54</v>
      </c>
      <c r="C18" s="131"/>
      <c r="D18" s="131"/>
      <c r="E18" s="131"/>
      <c r="F18" s="131"/>
      <c r="G18" s="133"/>
      <c r="H18" s="135">
        <f>'SO09 001 Pol'!G37</f>
        <v>0</v>
      </c>
      <c r="I18" s="32"/>
      <c r="J18" s="32"/>
    </row>
    <row r="19" spans="1:10" ht="12.75" customHeight="1" thickBot="1" x14ac:dyDescent="0.25">
      <c r="A19" s="141"/>
      <c r="B19" s="142" t="s">
        <v>62</v>
      </c>
      <c r="C19" s="143"/>
      <c r="D19" s="144" t="str">
        <f>B2</f>
        <v>SO09</v>
      </c>
      <c r="E19" s="143"/>
      <c r="F19" s="143"/>
      <c r="G19" s="145"/>
      <c r="H19" s="146">
        <f>SUM(H18:H18)</f>
        <v>0</v>
      </c>
      <c r="I19" s="32"/>
      <c r="J19" s="32"/>
    </row>
    <row r="20" spans="1:10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10" ht="12.75" customHeight="1" x14ac:dyDescent="0.2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0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0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0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0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0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0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0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0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0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0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0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39" width="0" hidden="1" customWidth="1"/>
    <col min="53" max="53" width="98.85546875" customWidth="1"/>
  </cols>
  <sheetData>
    <row r="1" spans="1:60" ht="16.5" thickBot="1" x14ac:dyDescent="0.25">
      <c r="A1" s="95" t="s">
        <v>90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53</v>
      </c>
      <c r="C3" s="161" t="s">
        <v>54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47" t="s">
        <v>33</v>
      </c>
      <c r="B4" s="148" t="s">
        <v>60</v>
      </c>
      <c r="C4" s="162" t="s">
        <v>54</v>
      </c>
      <c r="D4" s="149"/>
      <c r="E4" s="149"/>
      <c r="F4" s="149"/>
      <c r="G4" s="15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84" t="s">
        <v>40</v>
      </c>
      <c r="H6" s="185" t="s">
        <v>64</v>
      </c>
      <c r="I6" s="163" t="s">
        <v>65</v>
      </c>
      <c r="J6" s="54"/>
    </row>
    <row r="7" spans="1:60" x14ac:dyDescent="0.2">
      <c r="A7" s="186"/>
      <c r="B7" s="187" t="s">
        <v>66</v>
      </c>
      <c r="C7" s="188" t="s">
        <v>67</v>
      </c>
      <c r="D7" s="188"/>
      <c r="E7" s="189"/>
      <c r="F7" s="190"/>
      <c r="G7" s="190"/>
      <c r="H7" s="191"/>
      <c r="I7" s="192"/>
      <c r="J7" s="54"/>
    </row>
    <row r="8" spans="1:60" x14ac:dyDescent="0.2">
      <c r="A8" s="180" t="s">
        <v>68</v>
      </c>
      <c r="B8" s="164" t="s">
        <v>91</v>
      </c>
      <c r="C8" s="205" t="s">
        <v>92</v>
      </c>
      <c r="D8" s="166"/>
      <c r="E8" s="169"/>
      <c r="F8" s="172">
        <f>SUM(G9:G10)</f>
        <v>0</v>
      </c>
      <c r="G8" s="173"/>
      <c r="H8" s="174"/>
      <c r="I8" s="182"/>
      <c r="J8" s="54"/>
    </row>
    <row r="9" spans="1:60" ht="22.5" outlineLevel="1" x14ac:dyDescent="0.2">
      <c r="A9" s="181">
        <v>1</v>
      </c>
      <c r="B9" s="165" t="s">
        <v>314</v>
      </c>
      <c r="C9" s="206" t="s">
        <v>315</v>
      </c>
      <c r="D9" s="167" t="s">
        <v>316</v>
      </c>
      <c r="E9" s="170">
        <v>145</v>
      </c>
      <c r="F9" s="175"/>
      <c r="G9" s="176">
        <f>E9*F9</f>
        <v>0</v>
      </c>
      <c r="H9" s="177"/>
      <c r="I9" s="183" t="s">
        <v>74</v>
      </c>
      <c r="J9" s="157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81"/>
      <c r="B10" s="165"/>
      <c r="C10" s="227" t="s">
        <v>317</v>
      </c>
      <c r="D10" s="214"/>
      <c r="E10" s="216">
        <v>145</v>
      </c>
      <c r="F10" s="176"/>
      <c r="G10" s="176"/>
      <c r="H10" s="177"/>
      <c r="I10" s="183"/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x14ac:dyDescent="0.2">
      <c r="A11" s="180" t="s">
        <v>68</v>
      </c>
      <c r="B11" s="164" t="s">
        <v>318</v>
      </c>
      <c r="C11" s="205" t="s">
        <v>319</v>
      </c>
      <c r="D11" s="166"/>
      <c r="E11" s="169"/>
      <c r="F11" s="220">
        <f>SUM(G12:G12)</f>
        <v>0</v>
      </c>
      <c r="G11" s="221"/>
      <c r="H11" s="174"/>
      <c r="I11" s="182"/>
      <c r="J11" s="54"/>
    </row>
    <row r="12" spans="1:60" outlineLevel="1" x14ac:dyDescent="0.2">
      <c r="A12" s="181">
        <v>2</v>
      </c>
      <c r="B12" s="165" t="s">
        <v>320</v>
      </c>
      <c r="C12" s="206" t="s">
        <v>321</v>
      </c>
      <c r="D12" s="167" t="s">
        <v>101</v>
      </c>
      <c r="E12" s="170">
        <v>62</v>
      </c>
      <c r="F12" s="175"/>
      <c r="G12" s="176">
        <f>E12*F12</f>
        <v>0</v>
      </c>
      <c r="H12" s="177"/>
      <c r="I12" s="183" t="s">
        <v>74</v>
      </c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x14ac:dyDescent="0.2">
      <c r="A13" s="180" t="s">
        <v>68</v>
      </c>
      <c r="B13" s="164" t="s">
        <v>322</v>
      </c>
      <c r="C13" s="205" t="s">
        <v>323</v>
      </c>
      <c r="D13" s="166"/>
      <c r="E13" s="169"/>
      <c r="F13" s="220">
        <f>SUM(G14:G14)</f>
        <v>0</v>
      </c>
      <c r="G13" s="221"/>
      <c r="H13" s="174"/>
      <c r="I13" s="182"/>
      <c r="J13" s="54"/>
    </row>
    <row r="14" spans="1:60" outlineLevel="1" x14ac:dyDescent="0.2">
      <c r="A14" s="181">
        <v>3</v>
      </c>
      <c r="B14" s="165" t="s">
        <v>324</v>
      </c>
      <c r="C14" s="206" t="s">
        <v>325</v>
      </c>
      <c r="D14" s="167" t="s">
        <v>97</v>
      </c>
      <c r="E14" s="170">
        <v>5</v>
      </c>
      <c r="F14" s="175"/>
      <c r="G14" s="176">
        <f>E14*F14</f>
        <v>0</v>
      </c>
      <c r="H14" s="177"/>
      <c r="I14" s="183" t="s">
        <v>81</v>
      </c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x14ac:dyDescent="0.2">
      <c r="A15" s="180" t="s">
        <v>68</v>
      </c>
      <c r="B15" s="164" t="s">
        <v>326</v>
      </c>
      <c r="C15" s="205" t="s">
        <v>327</v>
      </c>
      <c r="D15" s="166"/>
      <c r="E15" s="169"/>
      <c r="F15" s="220">
        <f>SUM(G16:G23)</f>
        <v>0</v>
      </c>
      <c r="G15" s="221"/>
      <c r="H15" s="174"/>
      <c r="I15" s="182"/>
      <c r="J15" s="54"/>
    </row>
    <row r="16" spans="1:60" outlineLevel="1" x14ac:dyDescent="0.2">
      <c r="A16" s="181"/>
      <c r="B16" s="211" t="s">
        <v>328</v>
      </c>
      <c r="C16" s="225"/>
      <c r="D16" s="213"/>
      <c r="E16" s="215"/>
      <c r="F16" s="217"/>
      <c r="G16" s="218"/>
      <c r="H16" s="177"/>
      <c r="I16" s="183"/>
      <c r="J16" s="157"/>
      <c r="K16" s="158">
        <v>1</v>
      </c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81"/>
      <c r="B17" s="212" t="s">
        <v>329</v>
      </c>
      <c r="C17" s="226"/>
      <c r="D17" s="222"/>
      <c r="E17" s="223"/>
      <c r="F17" s="224"/>
      <c r="G17" s="219"/>
      <c r="H17" s="177"/>
      <c r="I17" s="183"/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81"/>
      <c r="B18" s="212" t="s">
        <v>330</v>
      </c>
      <c r="C18" s="226"/>
      <c r="D18" s="222"/>
      <c r="E18" s="223"/>
      <c r="F18" s="224"/>
      <c r="G18" s="219"/>
      <c r="H18" s="177"/>
      <c r="I18" s="183"/>
      <c r="J18" s="157"/>
      <c r="K18" s="158">
        <v>2</v>
      </c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81">
        <v>4</v>
      </c>
      <c r="B19" s="165" t="s">
        <v>331</v>
      </c>
      <c r="C19" s="206" t="s">
        <v>332</v>
      </c>
      <c r="D19" s="167" t="s">
        <v>316</v>
      </c>
      <c r="E19" s="170">
        <v>12.5</v>
      </c>
      <c r="F19" s="175"/>
      <c r="G19" s="176">
        <f>E19*F19</f>
        <v>0</v>
      </c>
      <c r="H19" s="177" t="s">
        <v>333</v>
      </c>
      <c r="I19" s="183" t="s">
        <v>81</v>
      </c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81"/>
      <c r="B20" s="212" t="s">
        <v>334</v>
      </c>
      <c r="C20" s="226"/>
      <c r="D20" s="222"/>
      <c r="E20" s="223"/>
      <c r="F20" s="224"/>
      <c r="G20" s="219"/>
      <c r="H20" s="177"/>
      <c r="I20" s="183"/>
      <c r="J20" s="157"/>
      <c r="K20" s="158">
        <v>1</v>
      </c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81">
        <v>5</v>
      </c>
      <c r="B21" s="165" t="s">
        <v>335</v>
      </c>
      <c r="C21" s="206" t="s">
        <v>336</v>
      </c>
      <c r="D21" s="167" t="s">
        <v>97</v>
      </c>
      <c r="E21" s="170">
        <v>142.6</v>
      </c>
      <c r="F21" s="175"/>
      <c r="G21" s="176">
        <f>E21*F21</f>
        <v>0</v>
      </c>
      <c r="H21" s="177" t="s">
        <v>337</v>
      </c>
      <c r="I21" s="183" t="s">
        <v>81</v>
      </c>
      <c r="J21" s="157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81"/>
      <c r="B22" s="165"/>
      <c r="C22" s="227" t="s">
        <v>338</v>
      </c>
      <c r="D22" s="214"/>
      <c r="E22" s="216">
        <v>142.6</v>
      </c>
      <c r="F22" s="176"/>
      <c r="G22" s="176"/>
      <c r="H22" s="177"/>
      <c r="I22" s="183"/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81">
        <v>6</v>
      </c>
      <c r="B23" s="165" t="s">
        <v>339</v>
      </c>
      <c r="C23" s="206" t="s">
        <v>340</v>
      </c>
      <c r="D23" s="167" t="s">
        <v>101</v>
      </c>
      <c r="E23" s="170">
        <v>300</v>
      </c>
      <c r="F23" s="175"/>
      <c r="G23" s="176">
        <f>E23*F23</f>
        <v>0</v>
      </c>
      <c r="H23" s="177" t="s">
        <v>337</v>
      </c>
      <c r="I23" s="183" t="s">
        <v>81</v>
      </c>
      <c r="J23" s="157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x14ac:dyDescent="0.2">
      <c r="A24" s="180" t="s">
        <v>68</v>
      </c>
      <c r="B24" s="164" t="s">
        <v>341</v>
      </c>
      <c r="C24" s="205" t="s">
        <v>342</v>
      </c>
      <c r="D24" s="166"/>
      <c r="E24" s="169"/>
      <c r="F24" s="220">
        <f>SUM(G25:G33)</f>
        <v>0</v>
      </c>
      <c r="G24" s="221"/>
      <c r="H24" s="174"/>
      <c r="I24" s="182"/>
      <c r="J24" s="54"/>
    </row>
    <row r="25" spans="1:60" outlineLevel="1" x14ac:dyDescent="0.2">
      <c r="A25" s="181">
        <v>7</v>
      </c>
      <c r="B25" s="165" t="s">
        <v>343</v>
      </c>
      <c r="C25" s="206" t="s">
        <v>344</v>
      </c>
      <c r="D25" s="167" t="s">
        <v>97</v>
      </c>
      <c r="E25" s="170">
        <v>464.6</v>
      </c>
      <c r="F25" s="175"/>
      <c r="G25" s="176">
        <f>E25*F25</f>
        <v>0</v>
      </c>
      <c r="H25" s="177"/>
      <c r="I25" s="183" t="s">
        <v>81</v>
      </c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81"/>
      <c r="B26" s="165"/>
      <c r="C26" s="227" t="s">
        <v>345</v>
      </c>
      <c r="D26" s="214"/>
      <c r="E26" s="216">
        <v>142.6</v>
      </c>
      <c r="F26" s="176"/>
      <c r="G26" s="176"/>
      <c r="H26" s="177"/>
      <c r="I26" s="183"/>
      <c r="J26" s="157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ht="22.5" outlineLevel="1" x14ac:dyDescent="0.2">
      <c r="A27" s="181"/>
      <c r="B27" s="165"/>
      <c r="C27" s="227" t="s">
        <v>346</v>
      </c>
      <c r="D27" s="214"/>
      <c r="E27" s="216">
        <v>322</v>
      </c>
      <c r="F27" s="176"/>
      <c r="G27" s="176"/>
      <c r="H27" s="177"/>
      <c r="I27" s="183"/>
      <c r="J27" s="157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outlineLevel="1" x14ac:dyDescent="0.2">
      <c r="A28" s="181">
        <v>8</v>
      </c>
      <c r="B28" s="165" t="s">
        <v>347</v>
      </c>
      <c r="C28" s="206" t="s">
        <v>348</v>
      </c>
      <c r="D28" s="167" t="s">
        <v>162</v>
      </c>
      <c r="E28" s="170">
        <v>917.7</v>
      </c>
      <c r="F28" s="175"/>
      <c r="G28" s="176">
        <f>E28*F28</f>
        <v>0</v>
      </c>
      <c r="H28" s="177"/>
      <c r="I28" s="183" t="s">
        <v>81</v>
      </c>
      <c r="J28" s="157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81">
        <v>9</v>
      </c>
      <c r="B29" s="165" t="s">
        <v>349</v>
      </c>
      <c r="C29" s="206" t="s">
        <v>350</v>
      </c>
      <c r="D29" s="167" t="s">
        <v>162</v>
      </c>
      <c r="E29" s="170">
        <v>917.7</v>
      </c>
      <c r="F29" s="175"/>
      <c r="G29" s="176">
        <f>E29*F29</f>
        <v>0</v>
      </c>
      <c r="H29" s="177"/>
      <c r="I29" s="183" t="s">
        <v>74</v>
      </c>
      <c r="J29" s="157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81"/>
      <c r="B30" s="165"/>
      <c r="C30" s="227" t="s">
        <v>351</v>
      </c>
      <c r="D30" s="214"/>
      <c r="E30" s="216">
        <v>917.7</v>
      </c>
      <c r="F30" s="176"/>
      <c r="G30" s="176"/>
      <c r="H30" s="177"/>
      <c r="I30" s="183"/>
      <c r="J30" s="157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81">
        <v>10</v>
      </c>
      <c r="B31" s="165" t="s">
        <v>352</v>
      </c>
      <c r="C31" s="206" t="s">
        <v>353</v>
      </c>
      <c r="D31" s="167" t="s">
        <v>73</v>
      </c>
      <c r="E31" s="170">
        <v>1</v>
      </c>
      <c r="F31" s="175"/>
      <c r="G31" s="176">
        <f>E31*F31</f>
        <v>0</v>
      </c>
      <c r="H31" s="177"/>
      <c r="I31" s="183" t="s">
        <v>74</v>
      </c>
      <c r="J31" s="157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81"/>
      <c r="B32" s="165"/>
      <c r="C32" s="207" t="s">
        <v>354</v>
      </c>
      <c r="D32" s="168"/>
      <c r="E32" s="171"/>
      <c r="F32" s="178"/>
      <c r="G32" s="179"/>
      <c r="H32" s="177"/>
      <c r="I32" s="183"/>
      <c r="J32" s="157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9" t="str">
        <f>C32</f>
        <v>Veškeré náklady spojené se zřízením a odstraněním linky.</v>
      </c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81">
        <v>11</v>
      </c>
      <c r="B33" s="165" t="s">
        <v>355</v>
      </c>
      <c r="C33" s="206" t="s">
        <v>356</v>
      </c>
      <c r="D33" s="167" t="s">
        <v>154</v>
      </c>
      <c r="E33" s="170">
        <v>578</v>
      </c>
      <c r="F33" s="175"/>
      <c r="G33" s="176">
        <f>E33*F33</f>
        <v>0</v>
      </c>
      <c r="H33" s="177"/>
      <c r="I33" s="183" t="s">
        <v>74</v>
      </c>
      <c r="J33" s="157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x14ac:dyDescent="0.2">
      <c r="A34" s="180" t="s">
        <v>68</v>
      </c>
      <c r="B34" s="164" t="s">
        <v>158</v>
      </c>
      <c r="C34" s="205" t="s">
        <v>159</v>
      </c>
      <c r="D34" s="166"/>
      <c r="E34" s="169"/>
      <c r="F34" s="220">
        <f>SUM(G35:G35)</f>
        <v>0</v>
      </c>
      <c r="G34" s="221"/>
      <c r="H34" s="174"/>
      <c r="I34" s="182"/>
      <c r="J34" s="54"/>
    </row>
    <row r="35" spans="1:60" ht="13.5" outlineLevel="1" thickBot="1" x14ac:dyDescent="0.25">
      <c r="A35" s="193">
        <v>12</v>
      </c>
      <c r="B35" s="194" t="s">
        <v>357</v>
      </c>
      <c r="C35" s="208" t="s">
        <v>358</v>
      </c>
      <c r="D35" s="195" t="s">
        <v>162</v>
      </c>
      <c r="E35" s="196">
        <v>13.970420000000001</v>
      </c>
      <c r="F35" s="197"/>
      <c r="G35" s="198">
        <f>E35*F35</f>
        <v>0</v>
      </c>
      <c r="H35" s="199"/>
      <c r="I35" s="200" t="s">
        <v>81</v>
      </c>
      <c r="J35" s="157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ht="12.75" hidden="1" customHeight="1" x14ac:dyDescent="0.2">
      <c r="A36" s="54"/>
      <c r="B36" s="61"/>
      <c r="C36" s="209"/>
      <c r="D36" s="54"/>
      <c r="E36" s="54"/>
      <c r="F36" s="54"/>
      <c r="G36" s="54"/>
      <c r="H36" s="54"/>
      <c r="I36" s="54"/>
      <c r="J36" s="54"/>
      <c r="AK36">
        <f>SUM(AK1:AK35)</f>
        <v>0</v>
      </c>
      <c r="AL36">
        <f>SUM(AL1:AL35)</f>
        <v>0</v>
      </c>
    </row>
    <row r="37" spans="1:60" ht="12.75" hidden="1" customHeight="1" x14ac:dyDescent="0.2">
      <c r="A37" s="201"/>
      <c r="B37" s="202" t="s">
        <v>89</v>
      </c>
      <c r="C37" s="210"/>
      <c r="D37" s="203"/>
      <c r="E37" s="203"/>
      <c r="F37" s="203"/>
      <c r="G37" s="204">
        <f>F8+F11+F13+F15+F24+F34</f>
        <v>0</v>
      </c>
      <c r="H37" s="54"/>
      <c r="I37" s="54"/>
      <c r="J37" s="54"/>
    </row>
    <row r="38" spans="1:60" ht="12.75" customHeight="1" x14ac:dyDescent="0.2">
      <c r="A38" s="54"/>
      <c r="B38" s="61"/>
      <c r="C38" s="62"/>
      <c r="D38" s="54"/>
      <c r="E38" s="54"/>
      <c r="F38" s="54"/>
      <c r="G38" s="54"/>
      <c r="H38" s="54"/>
      <c r="I38" s="54"/>
      <c r="J38" s="54"/>
    </row>
    <row r="39" spans="1:60" ht="12.75" customHeight="1" x14ac:dyDescent="0.2">
      <c r="A39" s="54"/>
      <c r="B39" s="61"/>
      <c r="C39" s="62"/>
      <c r="D39" s="54"/>
      <c r="E39" s="54"/>
      <c r="F39" s="54"/>
      <c r="G39" s="54"/>
      <c r="H39" s="54"/>
      <c r="I39" s="54"/>
      <c r="J39" s="54"/>
    </row>
    <row r="40" spans="1:60" ht="12.75" customHeight="1" x14ac:dyDescent="0.2">
      <c r="A40" s="54"/>
      <c r="B40" s="61"/>
      <c r="C40" s="62"/>
      <c r="D40" s="54"/>
      <c r="E40" s="54"/>
      <c r="F40" s="54"/>
      <c r="G40" s="54"/>
      <c r="H40" s="54"/>
      <c r="I40" s="54"/>
      <c r="J40" s="54"/>
    </row>
    <row r="41" spans="1:60" ht="12.75" customHeight="1" x14ac:dyDescent="0.2">
      <c r="A41" s="54"/>
      <c r="B41" s="61"/>
      <c r="C41" s="62"/>
      <c r="D41" s="54"/>
      <c r="E41" s="54"/>
      <c r="F41" s="54"/>
      <c r="G41" s="54"/>
      <c r="H41" s="54"/>
      <c r="I41" s="54"/>
      <c r="J41" s="54"/>
    </row>
    <row r="42" spans="1:60" ht="12.75" customHeight="1" x14ac:dyDescent="0.2">
      <c r="A42" s="54"/>
      <c r="B42" s="61"/>
      <c r="C42" s="62"/>
      <c r="D42" s="54"/>
      <c r="E42" s="54"/>
      <c r="F42" s="54"/>
      <c r="G42" s="54"/>
      <c r="H42" s="54"/>
      <c r="I42" s="54"/>
      <c r="J42" s="54"/>
    </row>
    <row r="43" spans="1:60" ht="12.75" customHeight="1" x14ac:dyDescent="0.2">
      <c r="A43" s="54"/>
      <c r="B43" s="61"/>
      <c r="C43" s="62"/>
      <c r="D43" s="54"/>
      <c r="E43" s="54"/>
      <c r="F43" s="54"/>
      <c r="G43" s="54"/>
      <c r="H43" s="54"/>
      <c r="I43" s="54"/>
      <c r="J43" s="54"/>
    </row>
    <row r="44" spans="1:60" ht="12.75" customHeight="1" x14ac:dyDescent="0.2">
      <c r="A44" s="54"/>
      <c r="B44" s="61"/>
      <c r="C44" s="62"/>
      <c r="D44" s="54"/>
      <c r="E44" s="54"/>
      <c r="F44" s="54"/>
      <c r="G44" s="54"/>
      <c r="H44" s="54"/>
      <c r="I44" s="54"/>
      <c r="J44" s="54"/>
    </row>
    <row r="45" spans="1:60" ht="12.75" customHeight="1" x14ac:dyDescent="0.2">
      <c r="A45" s="54"/>
      <c r="B45" s="61"/>
      <c r="C45" s="62"/>
      <c r="D45" s="54"/>
      <c r="E45" s="54"/>
      <c r="F45" s="54"/>
      <c r="G45" s="54"/>
      <c r="H45" s="54"/>
      <c r="I45" s="54"/>
      <c r="J45" s="54"/>
    </row>
    <row r="46" spans="1:60" ht="12.75" customHeight="1" x14ac:dyDescent="0.2">
      <c r="A46" s="54"/>
      <c r="B46" s="61"/>
      <c r="C46" s="62"/>
      <c r="D46" s="54"/>
      <c r="E46" s="54"/>
      <c r="F46" s="54"/>
      <c r="G46" s="54"/>
      <c r="H46" s="54"/>
      <c r="I46" s="54"/>
      <c r="J46" s="54"/>
    </row>
    <row r="47" spans="1:60" ht="12.75" customHeight="1" x14ac:dyDescent="0.2">
      <c r="A47" s="54"/>
      <c r="B47" s="61"/>
      <c r="C47" s="62"/>
      <c r="D47" s="54"/>
      <c r="E47" s="54"/>
      <c r="F47" s="54"/>
      <c r="G47" s="54"/>
      <c r="H47" s="54"/>
      <c r="I47" s="54"/>
      <c r="J47" s="54"/>
    </row>
    <row r="48" spans="1:60" ht="12.75" customHeight="1" x14ac:dyDescent="0.2">
      <c r="A48" s="54"/>
      <c r="B48" s="61"/>
      <c r="C48" s="62"/>
      <c r="D48" s="54"/>
      <c r="E48" s="54"/>
      <c r="F48" s="54"/>
      <c r="G48" s="54"/>
      <c r="H48" s="54"/>
      <c r="I48" s="54"/>
      <c r="J48" s="54"/>
    </row>
    <row r="49" spans="1:10" ht="12.75" customHeight="1" x14ac:dyDescent="0.2">
      <c r="A49" s="54"/>
      <c r="B49" s="61"/>
      <c r="C49" s="62"/>
      <c r="D49" s="54"/>
      <c r="E49" s="54"/>
      <c r="F49" s="54"/>
      <c r="G49" s="54"/>
      <c r="H49" s="54"/>
      <c r="I49" s="54"/>
      <c r="J49" s="54"/>
    </row>
    <row r="50" spans="1:10" ht="12.75" customHeight="1" x14ac:dyDescent="0.2">
      <c r="A50" s="54"/>
      <c r="B50" s="61"/>
      <c r="C50" s="62"/>
      <c r="D50" s="54"/>
      <c r="E50" s="54"/>
      <c r="F50" s="54"/>
      <c r="G50" s="54"/>
      <c r="H50" s="54"/>
      <c r="I50" s="54"/>
      <c r="J50" s="54"/>
    </row>
  </sheetData>
  <sheetProtection password="918B" sheet="1"/>
  <mergeCells count="16">
    <mergeCell ref="B20:G20"/>
    <mergeCell ref="F24:G24"/>
    <mergeCell ref="C32:G32"/>
    <mergeCell ref="F34:G34"/>
    <mergeCell ref="F11:G11"/>
    <mergeCell ref="F13:G13"/>
    <mergeCell ref="F15:G15"/>
    <mergeCell ref="B16:G16"/>
    <mergeCell ref="B17:G17"/>
    <mergeCell ref="B18:G18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N29"/>
  <sheetViews>
    <sheetView showGridLines="0" topLeftCell="B1" zoomScaleNormal="100" zoomScaleSheetLayoutView="75" workbookViewId="0">
      <selection activeCell="H23" sqref="H23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5" width="10.7109375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42</v>
      </c>
      <c r="F5" s="10"/>
      <c r="G5" s="11"/>
      <c r="I5" s="11"/>
    </row>
    <row r="6" spans="1:14" ht="13.5" customHeight="1" x14ac:dyDescent="0.25">
      <c r="B6" s="10"/>
      <c r="C6" s="37"/>
      <c r="D6" s="103" t="s">
        <v>43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 t="s">
        <v>27</v>
      </c>
      <c r="D8" s="47">
        <f>J29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0" ht="12" customHeight="1" x14ac:dyDescent="0.2">
      <c r="C17" s="13"/>
      <c r="D17" s="12"/>
      <c r="H17" s="13"/>
      <c r="J17" s="52"/>
    </row>
    <row r="18" spans="1:10" ht="12" customHeight="1" x14ac:dyDescent="0.2">
      <c r="J18" s="52"/>
    </row>
    <row r="19" spans="1:10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0" x14ac:dyDescent="0.2">
      <c r="A21" s="104"/>
      <c r="B21" s="105" t="s">
        <v>20</v>
      </c>
      <c r="C21" s="106"/>
      <c r="D21" s="106"/>
      <c r="E21" s="107"/>
      <c r="F21" s="108"/>
      <c r="G21" s="108"/>
      <c r="H21" s="112" t="s">
        <v>21</v>
      </c>
      <c r="I21" s="113" t="s">
        <v>22</v>
      </c>
      <c r="J21" s="114" t="s">
        <v>23</v>
      </c>
    </row>
    <row r="22" spans="1:10" x14ac:dyDescent="0.2">
      <c r="A22" s="109"/>
      <c r="B22" s="109" t="s">
        <v>44</v>
      </c>
      <c r="C22" s="110"/>
      <c r="D22" s="110"/>
      <c r="E22" s="110"/>
      <c r="F22" s="110"/>
      <c r="G22" s="111"/>
      <c r="H22" s="115"/>
      <c r="I22" s="116">
        <v>1</v>
      </c>
      <c r="J22" s="117"/>
    </row>
    <row r="23" spans="1:10" x14ac:dyDescent="0.2">
      <c r="A23" s="109"/>
      <c r="B23" s="109" t="s">
        <v>45</v>
      </c>
      <c r="C23" s="110" t="s">
        <v>44</v>
      </c>
      <c r="D23" s="110"/>
      <c r="E23" s="110"/>
      <c r="F23" s="110"/>
      <c r="G23" s="111"/>
      <c r="H23" s="115"/>
      <c r="I23" s="116">
        <v>1</v>
      </c>
      <c r="J23" s="117">
        <f>'Rekapitulace Objekt 00'!H19</f>
        <v>0</v>
      </c>
    </row>
    <row r="24" spans="1:10" x14ac:dyDescent="0.2">
      <c r="A24" s="109"/>
      <c r="B24" s="109" t="s">
        <v>46</v>
      </c>
      <c r="C24" s="110"/>
      <c r="D24" s="110"/>
      <c r="E24" s="110"/>
      <c r="F24" s="110"/>
      <c r="G24" s="111"/>
      <c r="H24" s="115"/>
      <c r="I24" s="116">
        <v>4</v>
      </c>
      <c r="J24" s="117"/>
    </row>
    <row r="25" spans="1:10" x14ac:dyDescent="0.2">
      <c r="A25" s="109"/>
      <c r="B25" s="109" t="s">
        <v>47</v>
      </c>
      <c r="C25" s="110" t="s">
        <v>48</v>
      </c>
      <c r="D25" s="110"/>
      <c r="E25" s="110"/>
      <c r="F25" s="110"/>
      <c r="G25" s="111"/>
      <c r="H25" s="115"/>
      <c r="I25" s="116">
        <v>1</v>
      </c>
      <c r="J25" s="117">
        <f>'Rekapitulace Objekt SO03'!H19</f>
        <v>0</v>
      </c>
    </row>
    <row r="26" spans="1:10" x14ac:dyDescent="0.2">
      <c r="A26" s="109"/>
      <c r="B26" s="109" t="s">
        <v>49</v>
      </c>
      <c r="C26" s="110" t="s">
        <v>50</v>
      </c>
      <c r="D26" s="110"/>
      <c r="E26" s="110"/>
      <c r="F26" s="110"/>
      <c r="G26" s="111"/>
      <c r="H26" s="115"/>
      <c r="I26" s="116">
        <v>1</v>
      </c>
      <c r="J26" s="117">
        <f>'Rekapitulace Objekt SO06'!H19</f>
        <v>0</v>
      </c>
    </row>
    <row r="27" spans="1:10" x14ac:dyDescent="0.2">
      <c r="A27" s="109"/>
      <c r="B27" s="109" t="s">
        <v>51</v>
      </c>
      <c r="C27" s="110" t="s">
        <v>52</v>
      </c>
      <c r="D27" s="110"/>
      <c r="E27" s="110"/>
      <c r="F27" s="110"/>
      <c r="G27" s="111"/>
      <c r="H27" s="115"/>
      <c r="I27" s="116">
        <v>1</v>
      </c>
      <c r="J27" s="117">
        <f>'Rekapitulace Objekt SO07'!H19</f>
        <v>0</v>
      </c>
    </row>
    <row r="28" spans="1:10" x14ac:dyDescent="0.2">
      <c r="A28" s="109"/>
      <c r="B28" s="109" t="s">
        <v>53</v>
      </c>
      <c r="C28" s="110" t="s">
        <v>54</v>
      </c>
      <c r="D28" s="110"/>
      <c r="E28" s="110"/>
      <c r="F28" s="110"/>
      <c r="G28" s="111"/>
      <c r="H28" s="115"/>
      <c r="I28" s="116">
        <v>1</v>
      </c>
      <c r="J28" s="117">
        <f>'Rekapitulace Objekt SO09'!H19</f>
        <v>0</v>
      </c>
    </row>
    <row r="29" spans="1:10" ht="25.5" customHeight="1" x14ac:dyDescent="0.25">
      <c r="A29" s="119"/>
      <c r="B29" s="120" t="s">
        <v>55</v>
      </c>
      <c r="C29" s="121"/>
      <c r="D29" s="121"/>
      <c r="E29" s="121"/>
      <c r="F29" s="122"/>
      <c r="G29" s="123"/>
      <c r="H29" s="124"/>
      <c r="I29" s="125"/>
      <c r="J29" s="118">
        <f>SUM(J22:J28)</f>
        <v>0</v>
      </c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9:E29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 x14ac:dyDescent="0.2">
      <c r="A1" s="23" t="s">
        <v>1</v>
      </c>
      <c r="B1" s="28" t="str">
        <f>Stavba!CisloStavby</f>
        <v>1406DPS</v>
      </c>
      <c r="C1" s="31" t="str">
        <f>Stavba!NazevStavby</f>
        <v>Kopčany - Hodonín - SPPO na obou březích Moravy</v>
      </c>
      <c r="D1" s="31"/>
      <c r="E1" s="31"/>
      <c r="F1" s="31"/>
      <c r="G1" s="24"/>
      <c r="H1" s="33"/>
    </row>
    <row r="2" spans="1:8" ht="13.5" thickBot="1" x14ac:dyDescent="0.25">
      <c r="A2" s="25" t="s">
        <v>29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30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31</v>
      </c>
      <c r="B2" s="56"/>
      <c r="C2" s="97"/>
      <c r="D2" s="97"/>
      <c r="E2" s="97"/>
      <c r="F2" s="97"/>
      <c r="G2" s="98"/>
    </row>
    <row r="3" spans="1:7" x14ac:dyDescent="0.2">
      <c r="A3" s="57" t="s">
        <v>32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33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</cols>
  <sheetData>
    <row r="1" spans="1:10" ht="13.5" customHeight="1" thickTop="1" x14ac:dyDescent="0.2">
      <c r="A1" s="23" t="s">
        <v>1</v>
      </c>
      <c r="B1" s="28" t="str">
        <f>Stavba!CisloStavby</f>
        <v>1406DPS</v>
      </c>
      <c r="C1" s="31" t="str">
        <f>Stavba!NazevStavby</f>
        <v>Kopčany - Hodonín - SPPO na obou březích Moravy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29</v>
      </c>
      <c r="B2" s="126" t="s">
        <v>45</v>
      </c>
      <c r="C2" s="127" t="s">
        <v>44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00</v>
      </c>
      <c r="H6" s="35"/>
    </row>
    <row r="7" spans="1:10" ht="15.75" customHeight="1" x14ac:dyDescent="0.25">
      <c r="B7" s="93" t="str">
        <f>C2</f>
        <v>Ostatní a vedlejší náklady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56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28" t="s">
        <v>57</v>
      </c>
      <c r="B16" s="129"/>
      <c r="C16" s="129"/>
      <c r="D16" s="129"/>
      <c r="E16" s="129"/>
      <c r="F16" s="129"/>
      <c r="G16" s="129"/>
      <c r="H16" s="130"/>
      <c r="I16" s="32"/>
      <c r="J16" s="32"/>
    </row>
    <row r="17" spans="1:10" ht="12.75" customHeight="1" x14ac:dyDescent="0.2">
      <c r="A17" s="136" t="s">
        <v>58</v>
      </c>
      <c r="B17" s="137"/>
      <c r="C17" s="138"/>
      <c r="D17" s="138"/>
      <c r="E17" s="138"/>
      <c r="F17" s="138"/>
      <c r="G17" s="139"/>
      <c r="H17" s="140" t="s">
        <v>59</v>
      </c>
      <c r="I17" s="32"/>
      <c r="J17" s="32"/>
    </row>
    <row r="18" spans="1:10" ht="12.75" customHeight="1" x14ac:dyDescent="0.2">
      <c r="A18" s="134" t="s">
        <v>60</v>
      </c>
      <c r="B18" s="132" t="s">
        <v>61</v>
      </c>
      <c r="C18" s="131"/>
      <c r="D18" s="131"/>
      <c r="E18" s="131"/>
      <c r="F18" s="131"/>
      <c r="G18" s="133"/>
      <c r="H18" s="135">
        <f>'00 001 Naklady'!G18</f>
        <v>0</v>
      </c>
      <c r="I18" s="32"/>
      <c r="J18" s="32"/>
    </row>
    <row r="19" spans="1:10" ht="12.75" customHeight="1" thickBot="1" x14ac:dyDescent="0.25">
      <c r="A19" s="141"/>
      <c r="B19" s="142" t="s">
        <v>62</v>
      </c>
      <c r="C19" s="143"/>
      <c r="D19" s="144" t="str">
        <f>B2</f>
        <v>00</v>
      </c>
      <c r="E19" s="143"/>
      <c r="F19" s="143"/>
      <c r="G19" s="145"/>
      <c r="H19" s="146">
        <f>SUM(H18:H18)</f>
        <v>0</v>
      </c>
      <c r="I19" s="32"/>
      <c r="J19" s="32"/>
    </row>
    <row r="20" spans="1:10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10" ht="12.75" customHeight="1" x14ac:dyDescent="0.2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0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0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0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0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0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0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0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0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0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0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0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39" width="0" hidden="1" customWidth="1"/>
    <col min="53" max="53" width="98.85546875" customWidth="1"/>
  </cols>
  <sheetData>
    <row r="1" spans="1:60" ht="16.5" thickBot="1" x14ac:dyDescent="0.25">
      <c r="A1" s="95" t="s">
        <v>63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45</v>
      </c>
      <c r="C3" s="161" t="s">
        <v>44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47" t="s">
        <v>33</v>
      </c>
      <c r="B4" s="148" t="s">
        <v>60</v>
      </c>
      <c r="C4" s="162" t="s">
        <v>61</v>
      </c>
      <c r="D4" s="149"/>
      <c r="E4" s="149"/>
      <c r="F4" s="149"/>
      <c r="G4" s="15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84" t="s">
        <v>40</v>
      </c>
      <c r="H6" s="185" t="s">
        <v>64</v>
      </c>
      <c r="I6" s="163" t="s">
        <v>65</v>
      </c>
      <c r="J6" s="54"/>
    </row>
    <row r="7" spans="1:60" x14ac:dyDescent="0.2">
      <c r="A7" s="186"/>
      <c r="B7" s="187" t="s">
        <v>66</v>
      </c>
      <c r="C7" s="188" t="s">
        <v>67</v>
      </c>
      <c r="D7" s="188"/>
      <c r="E7" s="189"/>
      <c r="F7" s="190"/>
      <c r="G7" s="190"/>
      <c r="H7" s="191"/>
      <c r="I7" s="192"/>
      <c r="J7" s="54"/>
    </row>
    <row r="8" spans="1:60" x14ac:dyDescent="0.2">
      <c r="A8" s="180" t="s">
        <v>68</v>
      </c>
      <c r="B8" s="164" t="s">
        <v>69</v>
      </c>
      <c r="C8" s="205" t="s">
        <v>70</v>
      </c>
      <c r="D8" s="166"/>
      <c r="E8" s="169"/>
      <c r="F8" s="172">
        <f>SUM(G9:G16)</f>
        <v>0</v>
      </c>
      <c r="G8" s="173"/>
      <c r="H8" s="174"/>
      <c r="I8" s="182"/>
      <c r="J8" s="54"/>
    </row>
    <row r="9" spans="1:60" outlineLevel="1" x14ac:dyDescent="0.2">
      <c r="A9" s="181">
        <v>1</v>
      </c>
      <c r="B9" s="165" t="s">
        <v>71</v>
      </c>
      <c r="C9" s="206" t="s">
        <v>72</v>
      </c>
      <c r="D9" s="167" t="s">
        <v>73</v>
      </c>
      <c r="E9" s="170">
        <v>1</v>
      </c>
      <c r="F9" s="175"/>
      <c r="G9" s="176">
        <f>E9*F9</f>
        <v>0</v>
      </c>
      <c r="H9" s="177"/>
      <c r="I9" s="183" t="s">
        <v>74</v>
      </c>
      <c r="J9" s="157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81">
        <v>2</v>
      </c>
      <c r="B10" s="165" t="s">
        <v>75</v>
      </c>
      <c r="C10" s="206" t="s">
        <v>76</v>
      </c>
      <c r="D10" s="167" t="s">
        <v>73</v>
      </c>
      <c r="E10" s="170">
        <v>1</v>
      </c>
      <c r="F10" s="175"/>
      <c r="G10" s="176">
        <f>E10*F10</f>
        <v>0</v>
      </c>
      <c r="H10" s="177"/>
      <c r="I10" s="183" t="s">
        <v>74</v>
      </c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81">
        <v>3</v>
      </c>
      <c r="B11" s="165" t="s">
        <v>77</v>
      </c>
      <c r="C11" s="206" t="s">
        <v>78</v>
      </c>
      <c r="D11" s="167" t="s">
        <v>73</v>
      </c>
      <c r="E11" s="170">
        <v>1</v>
      </c>
      <c r="F11" s="175"/>
      <c r="G11" s="176">
        <f>E11*F11</f>
        <v>0</v>
      </c>
      <c r="H11" s="177"/>
      <c r="I11" s="183" t="s">
        <v>74</v>
      </c>
      <c r="J11" s="157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81">
        <v>4</v>
      </c>
      <c r="B12" s="165" t="s">
        <v>79</v>
      </c>
      <c r="C12" s="206" t="s">
        <v>80</v>
      </c>
      <c r="D12" s="167" t="s">
        <v>73</v>
      </c>
      <c r="E12" s="170">
        <v>1</v>
      </c>
      <c r="F12" s="175"/>
      <c r="G12" s="176">
        <f>E12*F12</f>
        <v>0</v>
      </c>
      <c r="H12" s="177"/>
      <c r="I12" s="183" t="s">
        <v>81</v>
      </c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81"/>
      <c r="B13" s="165"/>
      <c r="C13" s="207" t="s">
        <v>82</v>
      </c>
      <c r="D13" s="168"/>
      <c r="E13" s="171"/>
      <c r="F13" s="178"/>
      <c r="G13" s="179"/>
      <c r="H13" s="177"/>
      <c r="I13" s="183"/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9" t="str">
        <f>C13</f>
        <v>Veškeré náklady spojené s vybudováním, provozem a odstraněním zařízení staveniště.</v>
      </c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81">
        <v>5</v>
      </c>
      <c r="B14" s="165" t="s">
        <v>83</v>
      </c>
      <c r="C14" s="206" t="s">
        <v>84</v>
      </c>
      <c r="D14" s="167" t="s">
        <v>73</v>
      </c>
      <c r="E14" s="170">
        <v>1</v>
      </c>
      <c r="F14" s="175"/>
      <c r="G14" s="176">
        <f>E14*F14</f>
        <v>0</v>
      </c>
      <c r="H14" s="177"/>
      <c r="I14" s="183" t="s">
        <v>74</v>
      </c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81">
        <v>6</v>
      </c>
      <c r="B15" s="165" t="s">
        <v>85</v>
      </c>
      <c r="C15" s="206" t="s">
        <v>86</v>
      </c>
      <c r="D15" s="167" t="s">
        <v>73</v>
      </c>
      <c r="E15" s="170">
        <v>1</v>
      </c>
      <c r="F15" s="175"/>
      <c r="G15" s="176">
        <f>E15*F15</f>
        <v>0</v>
      </c>
      <c r="H15" s="177"/>
      <c r="I15" s="183" t="s">
        <v>74</v>
      </c>
      <c r="J15" s="157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ht="13.5" outlineLevel="1" thickBot="1" x14ac:dyDescent="0.25">
      <c r="A16" s="193">
        <v>7</v>
      </c>
      <c r="B16" s="194" t="s">
        <v>87</v>
      </c>
      <c r="C16" s="208" t="s">
        <v>88</v>
      </c>
      <c r="D16" s="195" t="s">
        <v>73</v>
      </c>
      <c r="E16" s="196">
        <v>1</v>
      </c>
      <c r="F16" s="197"/>
      <c r="G16" s="198">
        <f>E16*F16</f>
        <v>0</v>
      </c>
      <c r="H16" s="199"/>
      <c r="I16" s="200" t="s">
        <v>74</v>
      </c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38" ht="12.75" hidden="1" customHeight="1" x14ac:dyDescent="0.2">
      <c r="A17" s="54"/>
      <c r="B17" s="61"/>
      <c r="C17" s="209"/>
      <c r="D17" s="54"/>
      <c r="E17" s="54"/>
      <c r="F17" s="54"/>
      <c r="G17" s="54"/>
      <c r="H17" s="54"/>
      <c r="I17" s="54"/>
      <c r="J17" s="54"/>
      <c r="AK17">
        <f>SUM(AK1:AK16)</f>
        <v>0</v>
      </c>
      <c r="AL17">
        <f>SUM(AL1:AL16)</f>
        <v>0</v>
      </c>
    </row>
    <row r="18" spans="1:38" ht="12.75" hidden="1" customHeight="1" x14ac:dyDescent="0.2">
      <c r="A18" s="201"/>
      <c r="B18" s="202" t="s">
        <v>89</v>
      </c>
      <c r="C18" s="210"/>
      <c r="D18" s="203"/>
      <c r="E18" s="203"/>
      <c r="F18" s="203"/>
      <c r="G18" s="204">
        <f>F8</f>
        <v>0</v>
      </c>
      <c r="H18" s="54"/>
      <c r="I18" s="54"/>
      <c r="J18" s="54"/>
    </row>
    <row r="19" spans="1:38" ht="12.75" customHeight="1" x14ac:dyDescent="0.2">
      <c r="A19" s="54"/>
      <c r="B19" s="61"/>
      <c r="C19" s="62"/>
      <c r="D19" s="54"/>
      <c r="E19" s="54"/>
      <c r="F19" s="54"/>
      <c r="G19" s="54"/>
      <c r="H19" s="54"/>
      <c r="I19" s="54"/>
      <c r="J19" s="54"/>
    </row>
    <row r="20" spans="1:38" ht="12.75" customHeight="1" x14ac:dyDescent="0.2">
      <c r="A20" s="54"/>
      <c r="B20" s="61"/>
      <c r="C20" s="62"/>
      <c r="D20" s="54"/>
      <c r="E20" s="54"/>
      <c r="F20" s="54"/>
      <c r="G20" s="54"/>
      <c r="H20" s="54"/>
      <c r="I20" s="54"/>
      <c r="J20" s="54"/>
    </row>
    <row r="21" spans="1:38" ht="12.75" customHeight="1" x14ac:dyDescent="0.2">
      <c r="A21" s="54"/>
      <c r="B21" s="61"/>
      <c r="C21" s="62"/>
      <c r="D21" s="54"/>
      <c r="E21" s="54"/>
      <c r="F21" s="54"/>
      <c r="G21" s="54"/>
      <c r="H21" s="54"/>
      <c r="I21" s="54"/>
      <c r="J21" s="54"/>
    </row>
    <row r="22" spans="1:38" ht="12.75" customHeight="1" x14ac:dyDescent="0.2">
      <c r="A22" s="54"/>
      <c r="B22" s="61"/>
      <c r="C22" s="62"/>
      <c r="D22" s="54"/>
      <c r="E22" s="54"/>
      <c r="F22" s="54"/>
      <c r="G22" s="54"/>
      <c r="H22" s="54"/>
      <c r="I22" s="54"/>
      <c r="J22" s="54"/>
    </row>
    <row r="23" spans="1:38" ht="12.75" customHeight="1" x14ac:dyDescent="0.2">
      <c r="A23" s="54"/>
      <c r="B23" s="61"/>
      <c r="C23" s="62"/>
      <c r="D23" s="54"/>
      <c r="E23" s="54"/>
      <c r="F23" s="54"/>
      <c r="G23" s="54"/>
      <c r="H23" s="54"/>
      <c r="I23" s="54"/>
      <c r="J23" s="54"/>
    </row>
    <row r="24" spans="1:38" ht="12.75" customHeight="1" x14ac:dyDescent="0.2">
      <c r="A24" s="54"/>
      <c r="B24" s="61"/>
      <c r="C24" s="62"/>
      <c r="D24" s="54"/>
      <c r="E24" s="54"/>
      <c r="F24" s="54"/>
      <c r="G24" s="54"/>
      <c r="H24" s="54"/>
      <c r="I24" s="54"/>
      <c r="J24" s="54"/>
    </row>
    <row r="25" spans="1:38" ht="12.75" customHeight="1" x14ac:dyDescent="0.2">
      <c r="A25" s="54"/>
      <c r="B25" s="61"/>
      <c r="C25" s="62"/>
      <c r="D25" s="54"/>
      <c r="E25" s="54"/>
      <c r="F25" s="54"/>
      <c r="G25" s="54"/>
      <c r="H25" s="54"/>
      <c r="I25" s="54"/>
      <c r="J25" s="54"/>
    </row>
    <row r="26" spans="1:38" ht="12.75" customHeight="1" x14ac:dyDescent="0.2">
      <c r="A26" s="54"/>
      <c r="B26" s="61"/>
      <c r="C26" s="62"/>
      <c r="D26" s="54"/>
      <c r="E26" s="54"/>
      <c r="F26" s="54"/>
      <c r="G26" s="54"/>
      <c r="H26" s="54"/>
      <c r="I26" s="54"/>
      <c r="J26" s="54"/>
    </row>
    <row r="27" spans="1:38" ht="12.75" customHeight="1" x14ac:dyDescent="0.2">
      <c r="A27" s="54"/>
      <c r="B27" s="61"/>
      <c r="C27" s="62"/>
      <c r="D27" s="54"/>
      <c r="E27" s="54"/>
      <c r="F27" s="54"/>
      <c r="G27" s="54"/>
      <c r="H27" s="54"/>
      <c r="I27" s="54"/>
      <c r="J27" s="54"/>
    </row>
    <row r="28" spans="1:38" ht="12.75" customHeight="1" x14ac:dyDescent="0.2">
      <c r="A28" s="54"/>
      <c r="B28" s="61"/>
      <c r="C28" s="62"/>
      <c r="D28" s="54"/>
      <c r="E28" s="54"/>
      <c r="F28" s="54"/>
      <c r="G28" s="54"/>
      <c r="H28" s="54"/>
      <c r="I28" s="54"/>
      <c r="J28" s="54"/>
    </row>
    <row r="29" spans="1:38" ht="12.75" customHeight="1" x14ac:dyDescent="0.2">
      <c r="A29" s="54"/>
      <c r="B29" s="61"/>
      <c r="C29" s="62"/>
      <c r="D29" s="54"/>
      <c r="E29" s="54"/>
      <c r="F29" s="54"/>
      <c r="G29" s="54"/>
      <c r="H29" s="54"/>
      <c r="I29" s="54"/>
      <c r="J29" s="54"/>
    </row>
    <row r="30" spans="1:38" ht="12.75" customHeight="1" x14ac:dyDescent="0.2">
      <c r="A30" s="54"/>
      <c r="B30" s="61"/>
      <c r="C30" s="62"/>
      <c r="D30" s="54"/>
      <c r="E30" s="54"/>
      <c r="F30" s="54"/>
      <c r="G30" s="54"/>
      <c r="H30" s="54"/>
      <c r="I30" s="54"/>
      <c r="J30" s="54"/>
    </row>
    <row r="31" spans="1:38" ht="12.75" customHeight="1" x14ac:dyDescent="0.2">
      <c r="A31" s="54"/>
      <c r="B31" s="61"/>
      <c r="C31" s="62"/>
      <c r="D31" s="54"/>
      <c r="E31" s="54"/>
      <c r="F31" s="54"/>
      <c r="G31" s="54"/>
      <c r="H31" s="54"/>
      <c r="I31" s="54"/>
      <c r="J31" s="54"/>
    </row>
    <row r="32" spans="1:38" ht="12.75" customHeight="1" x14ac:dyDescent="0.2">
      <c r="A32" s="54"/>
      <c r="B32" s="61"/>
      <c r="C32" s="62"/>
      <c r="D32" s="54"/>
      <c r="E32" s="54"/>
      <c r="F32" s="54"/>
      <c r="G32" s="54"/>
      <c r="H32" s="54"/>
      <c r="I32" s="54"/>
      <c r="J32" s="54"/>
    </row>
    <row r="33" spans="1:10" ht="12.75" customHeight="1" x14ac:dyDescent="0.2">
      <c r="A33" s="54"/>
      <c r="B33" s="61"/>
      <c r="C33" s="62"/>
      <c r="D33" s="54"/>
      <c r="E33" s="54"/>
      <c r="F33" s="54"/>
      <c r="G33" s="54"/>
      <c r="H33" s="54"/>
      <c r="I33" s="54"/>
      <c r="J33" s="54"/>
    </row>
    <row r="34" spans="1:10" ht="12.75" customHeight="1" x14ac:dyDescent="0.2">
      <c r="A34" s="54"/>
      <c r="B34" s="61"/>
      <c r="C34" s="62"/>
      <c r="D34" s="54"/>
      <c r="E34" s="54"/>
      <c r="F34" s="54"/>
      <c r="G34" s="54"/>
      <c r="H34" s="54"/>
      <c r="I34" s="54"/>
      <c r="J34" s="54"/>
    </row>
    <row r="35" spans="1:10" ht="12.75" customHeight="1" x14ac:dyDescent="0.2">
      <c r="A35" s="54"/>
      <c r="B35" s="61"/>
      <c r="C35" s="62"/>
      <c r="D35" s="54"/>
      <c r="E35" s="54"/>
      <c r="F35" s="54"/>
      <c r="G35" s="54"/>
      <c r="H35" s="54"/>
      <c r="I35" s="54"/>
      <c r="J35" s="54"/>
    </row>
    <row r="36" spans="1:10" ht="12.75" customHeight="1" x14ac:dyDescent="0.2">
      <c r="A36" s="54"/>
      <c r="B36" s="61"/>
      <c r="C36" s="62"/>
      <c r="D36" s="54"/>
      <c r="E36" s="54"/>
      <c r="F36" s="54"/>
      <c r="G36" s="54"/>
      <c r="H36" s="54"/>
      <c r="I36" s="54"/>
      <c r="J36" s="54"/>
    </row>
    <row r="37" spans="1:10" ht="12.75" customHeight="1" x14ac:dyDescent="0.2">
      <c r="A37" s="54"/>
      <c r="B37" s="61"/>
      <c r="C37" s="62"/>
      <c r="D37" s="54"/>
      <c r="E37" s="54"/>
      <c r="F37" s="54"/>
      <c r="G37" s="54"/>
      <c r="H37" s="54"/>
      <c r="I37" s="54"/>
      <c r="J37" s="54"/>
    </row>
    <row r="38" spans="1:10" ht="12.75" customHeight="1" x14ac:dyDescent="0.2">
      <c r="A38" s="54"/>
      <c r="B38" s="61"/>
      <c r="C38" s="62"/>
      <c r="D38" s="54"/>
      <c r="E38" s="54"/>
      <c r="F38" s="54"/>
      <c r="G38" s="54"/>
      <c r="H38" s="54"/>
      <c r="I38" s="54"/>
      <c r="J38" s="54"/>
    </row>
    <row r="39" spans="1:10" ht="12.75" customHeight="1" x14ac:dyDescent="0.2">
      <c r="A39" s="54"/>
      <c r="B39" s="61"/>
      <c r="C39" s="62"/>
      <c r="D39" s="54"/>
      <c r="E39" s="54"/>
      <c r="F39" s="54"/>
      <c r="G39" s="54"/>
      <c r="H39" s="54"/>
      <c r="I39" s="54"/>
      <c r="J39" s="54"/>
    </row>
    <row r="40" spans="1:10" ht="12.75" customHeight="1" x14ac:dyDescent="0.2">
      <c r="A40" s="54"/>
      <c r="B40" s="61"/>
      <c r="C40" s="62"/>
      <c r="D40" s="54"/>
      <c r="E40" s="54"/>
      <c r="F40" s="54"/>
      <c r="G40" s="54"/>
      <c r="H40" s="54"/>
      <c r="I40" s="54"/>
      <c r="J40" s="54"/>
    </row>
    <row r="41" spans="1:10" ht="12.75" customHeight="1" x14ac:dyDescent="0.2">
      <c r="A41" s="54"/>
      <c r="B41" s="61"/>
      <c r="C41" s="62"/>
      <c r="D41" s="54"/>
      <c r="E41" s="54"/>
      <c r="F41" s="54"/>
      <c r="G41" s="54"/>
      <c r="H41" s="54"/>
      <c r="I41" s="54"/>
      <c r="J41" s="54"/>
    </row>
    <row r="42" spans="1:10" ht="12.75" customHeight="1" x14ac:dyDescent="0.2">
      <c r="A42" s="54"/>
      <c r="B42" s="61"/>
      <c r="C42" s="62"/>
      <c r="D42" s="54"/>
      <c r="E42" s="54"/>
      <c r="F42" s="54"/>
      <c r="G42" s="54"/>
      <c r="H42" s="54"/>
      <c r="I42" s="54"/>
      <c r="J42" s="54"/>
    </row>
    <row r="43" spans="1:10" ht="12.75" customHeight="1" x14ac:dyDescent="0.2">
      <c r="A43" s="54"/>
      <c r="B43" s="61"/>
      <c r="C43" s="62"/>
      <c r="D43" s="54"/>
      <c r="E43" s="54"/>
      <c r="F43" s="54"/>
      <c r="G43" s="54"/>
      <c r="H43" s="54"/>
      <c r="I43" s="54"/>
      <c r="J43" s="54"/>
    </row>
    <row r="44" spans="1:10" ht="12.75" customHeight="1" x14ac:dyDescent="0.2">
      <c r="A44" s="54"/>
      <c r="B44" s="61"/>
      <c r="C44" s="62"/>
      <c r="D44" s="54"/>
      <c r="E44" s="54"/>
      <c r="F44" s="54"/>
      <c r="G44" s="54"/>
      <c r="H44" s="54"/>
      <c r="I44" s="54"/>
      <c r="J44" s="54"/>
    </row>
    <row r="45" spans="1:10" ht="12.75" customHeight="1" x14ac:dyDescent="0.2">
      <c r="A45" s="54"/>
      <c r="B45" s="61"/>
      <c r="C45" s="62"/>
      <c r="D45" s="54"/>
      <c r="E45" s="54"/>
      <c r="F45" s="54"/>
      <c r="G45" s="54"/>
      <c r="H45" s="54"/>
      <c r="I45" s="54"/>
      <c r="J45" s="54"/>
    </row>
    <row r="46" spans="1:10" ht="12.75" customHeight="1" x14ac:dyDescent="0.2">
      <c r="A46" s="54"/>
      <c r="B46" s="61"/>
      <c r="C46" s="62"/>
      <c r="D46" s="54"/>
      <c r="E46" s="54"/>
      <c r="F46" s="54"/>
      <c r="G46" s="54"/>
      <c r="H46" s="54"/>
      <c r="I46" s="54"/>
      <c r="J46" s="54"/>
    </row>
    <row r="47" spans="1:10" ht="12.75" customHeight="1" x14ac:dyDescent="0.2">
      <c r="A47" s="54"/>
      <c r="B47" s="61"/>
      <c r="C47" s="62"/>
      <c r="D47" s="54"/>
      <c r="E47" s="54"/>
      <c r="F47" s="54"/>
      <c r="G47" s="54"/>
      <c r="H47" s="54"/>
      <c r="I47" s="54"/>
      <c r="J47" s="54"/>
    </row>
    <row r="48" spans="1:10" ht="12.75" customHeight="1" x14ac:dyDescent="0.2">
      <c r="A48" s="54"/>
      <c r="B48" s="61"/>
      <c r="C48" s="62"/>
      <c r="D48" s="54"/>
      <c r="E48" s="54"/>
      <c r="F48" s="54"/>
      <c r="G48" s="54"/>
      <c r="H48" s="54"/>
      <c r="I48" s="54"/>
      <c r="J48" s="54"/>
    </row>
    <row r="49" spans="1:10" ht="12.75" customHeight="1" x14ac:dyDescent="0.2">
      <c r="A49" s="54"/>
      <c r="B49" s="61"/>
      <c r="C49" s="62"/>
      <c r="D49" s="54"/>
      <c r="E49" s="54"/>
      <c r="F49" s="54"/>
      <c r="G49" s="54"/>
      <c r="H49" s="54"/>
      <c r="I49" s="54"/>
      <c r="J49" s="54"/>
    </row>
    <row r="50" spans="1:10" ht="12.75" customHeight="1" x14ac:dyDescent="0.2">
      <c r="A50" s="54"/>
      <c r="B50" s="61"/>
      <c r="C50" s="62"/>
      <c r="D50" s="54"/>
      <c r="E50" s="54"/>
      <c r="F50" s="54"/>
      <c r="G50" s="54"/>
      <c r="H50" s="54"/>
      <c r="I50" s="54"/>
      <c r="J50" s="54"/>
    </row>
  </sheetData>
  <sheetProtection password="918B" sheet="1"/>
  <mergeCells count="7">
    <mergeCell ref="C13:G13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</cols>
  <sheetData>
    <row r="1" spans="1:10" ht="13.5" customHeight="1" thickTop="1" x14ac:dyDescent="0.2">
      <c r="A1" s="23" t="s">
        <v>1</v>
      </c>
      <c r="B1" s="28" t="str">
        <f>Stavba!CisloStavby</f>
        <v>1406DPS</v>
      </c>
      <c r="C1" s="31" t="str">
        <f>Stavba!NazevStavby</f>
        <v>Kopčany - Hodonín - SPPO na obou březích Moravy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29</v>
      </c>
      <c r="B2" s="126" t="s">
        <v>47</v>
      </c>
      <c r="C2" s="127" t="s">
        <v>48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SO03</v>
      </c>
      <c r="H6" s="35"/>
    </row>
    <row r="7" spans="1:10" ht="15.75" customHeight="1" x14ac:dyDescent="0.25">
      <c r="B7" s="93" t="str">
        <f>C2</f>
        <v>Odtěžení nánosů z pravobřežní bermy Moravy mezi  M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56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28" t="s">
        <v>57</v>
      </c>
      <c r="B16" s="129"/>
      <c r="C16" s="129"/>
      <c r="D16" s="129"/>
      <c r="E16" s="129"/>
      <c r="F16" s="129"/>
      <c r="G16" s="129"/>
      <c r="H16" s="130"/>
      <c r="I16" s="32"/>
      <c r="J16" s="32"/>
    </row>
    <row r="17" spans="1:10" ht="12.75" customHeight="1" x14ac:dyDescent="0.2">
      <c r="A17" s="136" t="s">
        <v>58</v>
      </c>
      <c r="B17" s="137"/>
      <c r="C17" s="138"/>
      <c r="D17" s="138"/>
      <c r="E17" s="138"/>
      <c r="F17" s="138"/>
      <c r="G17" s="139"/>
      <c r="H17" s="140" t="s">
        <v>59</v>
      </c>
      <c r="I17" s="32"/>
      <c r="J17" s="32"/>
    </row>
    <row r="18" spans="1:10" ht="12.75" customHeight="1" x14ac:dyDescent="0.2">
      <c r="A18" s="134" t="s">
        <v>60</v>
      </c>
      <c r="B18" s="132" t="s">
        <v>48</v>
      </c>
      <c r="C18" s="131"/>
      <c r="D18" s="131"/>
      <c r="E18" s="131"/>
      <c r="F18" s="131"/>
      <c r="G18" s="133"/>
      <c r="H18" s="135">
        <f>'SO03 001 Pol'!G46</f>
        <v>0</v>
      </c>
      <c r="I18" s="32"/>
      <c r="J18" s="32"/>
    </row>
    <row r="19" spans="1:10" ht="12.75" customHeight="1" thickBot="1" x14ac:dyDescent="0.25">
      <c r="A19" s="141"/>
      <c r="B19" s="142" t="s">
        <v>62</v>
      </c>
      <c r="C19" s="143"/>
      <c r="D19" s="144" t="str">
        <f>B2</f>
        <v>SO03</v>
      </c>
      <c r="E19" s="143"/>
      <c r="F19" s="143"/>
      <c r="G19" s="145"/>
      <c r="H19" s="146">
        <f>SUM(H18:H18)</f>
        <v>0</v>
      </c>
      <c r="I19" s="32"/>
      <c r="J19" s="32"/>
    </row>
    <row r="20" spans="1:10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10" ht="12.75" customHeight="1" x14ac:dyDescent="0.2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0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0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0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0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0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0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0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0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0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0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0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39" width="0" hidden="1" customWidth="1"/>
  </cols>
  <sheetData>
    <row r="1" spans="1:60" ht="16.5" thickBot="1" x14ac:dyDescent="0.25">
      <c r="A1" s="95" t="s">
        <v>90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47</v>
      </c>
      <c r="C3" s="161" t="s">
        <v>48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47" t="s">
        <v>33</v>
      </c>
      <c r="B4" s="148" t="s">
        <v>60</v>
      </c>
      <c r="C4" s="162" t="s">
        <v>48</v>
      </c>
      <c r="D4" s="149"/>
      <c r="E4" s="149"/>
      <c r="F4" s="149"/>
      <c r="G4" s="15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84" t="s">
        <v>40</v>
      </c>
      <c r="H6" s="185" t="s">
        <v>64</v>
      </c>
      <c r="I6" s="163" t="s">
        <v>65</v>
      </c>
      <c r="J6" s="54"/>
    </row>
    <row r="7" spans="1:60" x14ac:dyDescent="0.2">
      <c r="A7" s="186"/>
      <c r="B7" s="187" t="s">
        <v>66</v>
      </c>
      <c r="C7" s="188" t="s">
        <v>67</v>
      </c>
      <c r="D7" s="188"/>
      <c r="E7" s="189"/>
      <c r="F7" s="190"/>
      <c r="G7" s="190"/>
      <c r="H7" s="191"/>
      <c r="I7" s="192"/>
      <c r="J7" s="54"/>
    </row>
    <row r="8" spans="1:60" x14ac:dyDescent="0.2">
      <c r="A8" s="180" t="s">
        <v>68</v>
      </c>
      <c r="B8" s="164" t="s">
        <v>91</v>
      </c>
      <c r="C8" s="205" t="s">
        <v>92</v>
      </c>
      <c r="D8" s="166"/>
      <c r="E8" s="169"/>
      <c r="F8" s="172">
        <f>SUM(G9:G42)</f>
        <v>0</v>
      </c>
      <c r="G8" s="173"/>
      <c r="H8" s="174"/>
      <c r="I8" s="182"/>
      <c r="J8" s="54"/>
    </row>
    <row r="9" spans="1:60" outlineLevel="1" x14ac:dyDescent="0.2">
      <c r="A9" s="181"/>
      <c r="B9" s="211" t="s">
        <v>93</v>
      </c>
      <c r="C9" s="225"/>
      <c r="D9" s="213"/>
      <c r="E9" s="215"/>
      <c r="F9" s="217"/>
      <c r="G9" s="218"/>
      <c r="H9" s="177"/>
      <c r="I9" s="183"/>
      <c r="J9" s="157"/>
      <c r="K9" s="158">
        <v>1</v>
      </c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81"/>
      <c r="B10" s="212" t="s">
        <v>94</v>
      </c>
      <c r="C10" s="226"/>
      <c r="D10" s="222"/>
      <c r="E10" s="223"/>
      <c r="F10" s="224"/>
      <c r="G10" s="219"/>
      <c r="H10" s="177"/>
      <c r="I10" s="183"/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81">
        <v>1</v>
      </c>
      <c r="B11" s="165" t="s">
        <v>95</v>
      </c>
      <c r="C11" s="206" t="s">
        <v>96</v>
      </c>
      <c r="D11" s="167" t="s">
        <v>97</v>
      </c>
      <c r="E11" s="170">
        <v>9971.0300000000007</v>
      </c>
      <c r="F11" s="175"/>
      <c r="G11" s="176">
        <f>E11*F11</f>
        <v>0</v>
      </c>
      <c r="H11" s="177" t="s">
        <v>98</v>
      </c>
      <c r="I11" s="183" t="s">
        <v>81</v>
      </c>
      <c r="J11" s="157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81">
        <v>2</v>
      </c>
      <c r="B12" s="165" t="s">
        <v>99</v>
      </c>
      <c r="C12" s="206" t="s">
        <v>100</v>
      </c>
      <c r="D12" s="167" t="s">
        <v>101</v>
      </c>
      <c r="E12" s="170">
        <v>4000</v>
      </c>
      <c r="F12" s="175"/>
      <c r="G12" s="176">
        <f>E12*F12</f>
        <v>0</v>
      </c>
      <c r="H12" s="177"/>
      <c r="I12" s="183" t="s">
        <v>81</v>
      </c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81">
        <v>3</v>
      </c>
      <c r="B13" s="165" t="s">
        <v>102</v>
      </c>
      <c r="C13" s="206" t="s">
        <v>103</v>
      </c>
      <c r="D13" s="167" t="s">
        <v>101</v>
      </c>
      <c r="E13" s="170">
        <v>1000</v>
      </c>
      <c r="F13" s="175"/>
      <c r="G13" s="176">
        <f>E13*F13</f>
        <v>0</v>
      </c>
      <c r="H13" s="177"/>
      <c r="I13" s="183" t="s">
        <v>81</v>
      </c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81">
        <v>4</v>
      </c>
      <c r="B14" s="165" t="s">
        <v>104</v>
      </c>
      <c r="C14" s="206" t="s">
        <v>105</v>
      </c>
      <c r="D14" s="167" t="s">
        <v>101</v>
      </c>
      <c r="E14" s="170">
        <v>1000</v>
      </c>
      <c r="F14" s="175"/>
      <c r="G14" s="176">
        <f>E14*F14</f>
        <v>0</v>
      </c>
      <c r="H14" s="177"/>
      <c r="I14" s="183" t="s">
        <v>81</v>
      </c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81">
        <v>5</v>
      </c>
      <c r="B15" s="165" t="s">
        <v>106</v>
      </c>
      <c r="C15" s="206" t="s">
        <v>107</v>
      </c>
      <c r="D15" s="167" t="s">
        <v>108</v>
      </c>
      <c r="E15" s="170">
        <v>45</v>
      </c>
      <c r="F15" s="175"/>
      <c r="G15" s="176">
        <f>E15*F15</f>
        <v>0</v>
      </c>
      <c r="H15" s="177"/>
      <c r="I15" s="183" t="s">
        <v>81</v>
      </c>
      <c r="J15" s="157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outlineLevel="1" x14ac:dyDescent="0.2">
      <c r="A16" s="181">
        <v>6</v>
      </c>
      <c r="B16" s="165" t="s">
        <v>109</v>
      </c>
      <c r="C16" s="206" t="s">
        <v>110</v>
      </c>
      <c r="D16" s="167" t="s">
        <v>108</v>
      </c>
      <c r="E16" s="170">
        <v>40</v>
      </c>
      <c r="F16" s="175"/>
      <c r="G16" s="176">
        <f>E16*F16</f>
        <v>0</v>
      </c>
      <c r="H16" s="177"/>
      <c r="I16" s="183" t="s">
        <v>81</v>
      </c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81">
        <v>7</v>
      </c>
      <c r="B17" s="165" t="s">
        <v>111</v>
      </c>
      <c r="C17" s="206" t="s">
        <v>112</v>
      </c>
      <c r="D17" s="167" t="s">
        <v>108</v>
      </c>
      <c r="E17" s="170">
        <v>5</v>
      </c>
      <c r="F17" s="175"/>
      <c r="G17" s="176">
        <f>E17*F17</f>
        <v>0</v>
      </c>
      <c r="H17" s="177"/>
      <c r="I17" s="183" t="s">
        <v>81</v>
      </c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81">
        <v>8</v>
      </c>
      <c r="B18" s="165" t="s">
        <v>113</v>
      </c>
      <c r="C18" s="206" t="s">
        <v>114</v>
      </c>
      <c r="D18" s="167" t="s">
        <v>108</v>
      </c>
      <c r="E18" s="170">
        <v>80</v>
      </c>
      <c r="F18" s="175"/>
      <c r="G18" s="176">
        <f>E18*F18</f>
        <v>0</v>
      </c>
      <c r="H18" s="177"/>
      <c r="I18" s="183" t="s">
        <v>81</v>
      </c>
      <c r="J18" s="157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81">
        <v>9</v>
      </c>
      <c r="B19" s="165" t="s">
        <v>115</v>
      </c>
      <c r="C19" s="206" t="s">
        <v>116</v>
      </c>
      <c r="D19" s="167" t="s">
        <v>108</v>
      </c>
      <c r="E19" s="170">
        <v>85</v>
      </c>
      <c r="F19" s="175"/>
      <c r="G19" s="176">
        <f>E19*F19</f>
        <v>0</v>
      </c>
      <c r="H19" s="177"/>
      <c r="I19" s="183" t="s">
        <v>81</v>
      </c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81">
        <v>10</v>
      </c>
      <c r="B20" s="165" t="s">
        <v>117</v>
      </c>
      <c r="C20" s="206" t="s">
        <v>118</v>
      </c>
      <c r="D20" s="167" t="s">
        <v>108</v>
      </c>
      <c r="E20" s="170">
        <v>25</v>
      </c>
      <c r="F20" s="175"/>
      <c r="G20" s="176">
        <f>E20*F20</f>
        <v>0</v>
      </c>
      <c r="H20" s="177"/>
      <c r="I20" s="183" t="s">
        <v>81</v>
      </c>
      <c r="J20" s="157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81">
        <v>11</v>
      </c>
      <c r="B21" s="165" t="s">
        <v>119</v>
      </c>
      <c r="C21" s="206" t="s">
        <v>120</v>
      </c>
      <c r="D21" s="167" t="s">
        <v>97</v>
      </c>
      <c r="E21" s="170">
        <v>7976.8239999999996</v>
      </c>
      <c r="F21" s="175"/>
      <c r="G21" s="176">
        <f>E21*F21</f>
        <v>0</v>
      </c>
      <c r="H21" s="177"/>
      <c r="I21" s="183" t="s">
        <v>81</v>
      </c>
      <c r="J21" s="157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81"/>
      <c r="B22" s="165"/>
      <c r="C22" s="227" t="s">
        <v>121</v>
      </c>
      <c r="D22" s="214"/>
      <c r="E22" s="216">
        <v>7976.82</v>
      </c>
      <c r="F22" s="176"/>
      <c r="G22" s="176"/>
      <c r="H22" s="177"/>
      <c r="I22" s="183"/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81">
        <v>12</v>
      </c>
      <c r="B23" s="165" t="s">
        <v>122</v>
      </c>
      <c r="C23" s="206" t="s">
        <v>123</v>
      </c>
      <c r="D23" s="167" t="s">
        <v>97</v>
      </c>
      <c r="E23" s="170">
        <v>1994.2059999999999</v>
      </c>
      <c r="F23" s="175"/>
      <c r="G23" s="176">
        <f>E23*F23</f>
        <v>0</v>
      </c>
      <c r="H23" s="177"/>
      <c r="I23" s="183" t="s">
        <v>81</v>
      </c>
      <c r="J23" s="157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81"/>
      <c r="B24" s="165"/>
      <c r="C24" s="227" t="s">
        <v>124</v>
      </c>
      <c r="D24" s="214"/>
      <c r="E24" s="216">
        <v>1994.21</v>
      </c>
      <c r="F24" s="176"/>
      <c r="G24" s="176"/>
      <c r="H24" s="177"/>
      <c r="I24" s="183"/>
      <c r="J24" s="157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81">
        <v>13</v>
      </c>
      <c r="B25" s="165" t="s">
        <v>125</v>
      </c>
      <c r="C25" s="206" t="s">
        <v>126</v>
      </c>
      <c r="D25" s="167" t="s">
        <v>97</v>
      </c>
      <c r="E25" s="170">
        <v>598.26179999999999</v>
      </c>
      <c r="F25" s="175"/>
      <c r="G25" s="176">
        <f>E25*F25</f>
        <v>0</v>
      </c>
      <c r="H25" s="177"/>
      <c r="I25" s="183" t="s">
        <v>81</v>
      </c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81"/>
      <c r="B26" s="165"/>
      <c r="C26" s="227" t="s">
        <v>127</v>
      </c>
      <c r="D26" s="214"/>
      <c r="E26" s="216">
        <v>598.26</v>
      </c>
      <c r="F26" s="176"/>
      <c r="G26" s="176"/>
      <c r="H26" s="177"/>
      <c r="I26" s="183"/>
      <c r="J26" s="157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81">
        <v>14</v>
      </c>
      <c r="B27" s="165" t="s">
        <v>128</v>
      </c>
      <c r="C27" s="206" t="s">
        <v>129</v>
      </c>
      <c r="D27" s="167" t="s">
        <v>108</v>
      </c>
      <c r="E27" s="170">
        <v>40</v>
      </c>
      <c r="F27" s="175"/>
      <c r="G27" s="176">
        <f>E27*F27</f>
        <v>0</v>
      </c>
      <c r="H27" s="177"/>
      <c r="I27" s="183" t="s">
        <v>81</v>
      </c>
      <c r="J27" s="157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outlineLevel="1" x14ac:dyDescent="0.2">
      <c r="A28" s="181">
        <v>15</v>
      </c>
      <c r="B28" s="165" t="s">
        <v>130</v>
      </c>
      <c r="C28" s="206" t="s">
        <v>131</v>
      </c>
      <c r="D28" s="167" t="s">
        <v>108</v>
      </c>
      <c r="E28" s="170">
        <v>5</v>
      </c>
      <c r="F28" s="175"/>
      <c r="G28" s="176">
        <f>E28*F28</f>
        <v>0</v>
      </c>
      <c r="H28" s="177"/>
      <c r="I28" s="183" t="s">
        <v>81</v>
      </c>
      <c r="J28" s="157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81">
        <v>16</v>
      </c>
      <c r="B29" s="165" t="s">
        <v>132</v>
      </c>
      <c r="C29" s="206" t="s">
        <v>133</v>
      </c>
      <c r="D29" s="167" t="s">
        <v>108</v>
      </c>
      <c r="E29" s="170">
        <v>80</v>
      </c>
      <c r="F29" s="175"/>
      <c r="G29" s="176">
        <f>E29*F29</f>
        <v>0</v>
      </c>
      <c r="H29" s="177"/>
      <c r="I29" s="183" t="s">
        <v>81</v>
      </c>
      <c r="J29" s="157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81">
        <v>17</v>
      </c>
      <c r="B30" s="165" t="s">
        <v>134</v>
      </c>
      <c r="C30" s="206" t="s">
        <v>135</v>
      </c>
      <c r="D30" s="167" t="s">
        <v>108</v>
      </c>
      <c r="E30" s="170">
        <v>85</v>
      </c>
      <c r="F30" s="175"/>
      <c r="G30" s="176">
        <f>E30*F30</f>
        <v>0</v>
      </c>
      <c r="H30" s="177"/>
      <c r="I30" s="183" t="s">
        <v>81</v>
      </c>
      <c r="J30" s="157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81">
        <v>18</v>
      </c>
      <c r="B31" s="165" t="s">
        <v>136</v>
      </c>
      <c r="C31" s="206" t="s">
        <v>137</v>
      </c>
      <c r="D31" s="167" t="s">
        <v>108</v>
      </c>
      <c r="E31" s="170">
        <v>25</v>
      </c>
      <c r="F31" s="175"/>
      <c r="G31" s="176">
        <f>E31*F31</f>
        <v>0</v>
      </c>
      <c r="H31" s="177"/>
      <c r="I31" s="183" t="s">
        <v>81</v>
      </c>
      <c r="J31" s="157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81">
        <v>19</v>
      </c>
      <c r="B32" s="165" t="s">
        <v>138</v>
      </c>
      <c r="C32" s="206" t="s">
        <v>139</v>
      </c>
      <c r="D32" s="167" t="s">
        <v>108</v>
      </c>
      <c r="E32" s="170">
        <v>240</v>
      </c>
      <c r="F32" s="175"/>
      <c r="G32" s="176">
        <f>E32*F32</f>
        <v>0</v>
      </c>
      <c r="H32" s="177"/>
      <c r="I32" s="183" t="s">
        <v>81</v>
      </c>
      <c r="J32" s="157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81">
        <v>20</v>
      </c>
      <c r="B33" s="165" t="s">
        <v>140</v>
      </c>
      <c r="C33" s="206" t="s">
        <v>141</v>
      </c>
      <c r="D33" s="167" t="s">
        <v>108</v>
      </c>
      <c r="E33" s="170">
        <v>255</v>
      </c>
      <c r="F33" s="175"/>
      <c r="G33" s="176">
        <f>E33*F33</f>
        <v>0</v>
      </c>
      <c r="H33" s="177"/>
      <c r="I33" s="183" t="s">
        <v>81</v>
      </c>
      <c r="J33" s="157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outlineLevel="1" x14ac:dyDescent="0.2">
      <c r="A34" s="181">
        <v>21</v>
      </c>
      <c r="B34" s="165" t="s">
        <v>142</v>
      </c>
      <c r="C34" s="206" t="s">
        <v>143</v>
      </c>
      <c r="D34" s="167" t="s">
        <v>108</v>
      </c>
      <c r="E34" s="170">
        <v>75</v>
      </c>
      <c r="F34" s="175"/>
      <c r="G34" s="176">
        <f>E34*F34</f>
        <v>0</v>
      </c>
      <c r="H34" s="177"/>
      <c r="I34" s="183" t="s">
        <v>81</v>
      </c>
      <c r="J34" s="157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outlineLevel="1" x14ac:dyDescent="0.2">
      <c r="A35" s="181">
        <v>22</v>
      </c>
      <c r="B35" s="165" t="s">
        <v>144</v>
      </c>
      <c r="C35" s="206" t="s">
        <v>145</v>
      </c>
      <c r="D35" s="167" t="s">
        <v>101</v>
      </c>
      <c r="E35" s="170">
        <v>4062.58</v>
      </c>
      <c r="F35" s="175"/>
      <c r="G35" s="176">
        <f>E35*F35</f>
        <v>0</v>
      </c>
      <c r="H35" s="177"/>
      <c r="I35" s="183" t="s">
        <v>81</v>
      </c>
      <c r="J35" s="157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81">
        <v>23</v>
      </c>
      <c r="B36" s="165" t="s">
        <v>146</v>
      </c>
      <c r="C36" s="206" t="s">
        <v>147</v>
      </c>
      <c r="D36" s="167" t="s">
        <v>101</v>
      </c>
      <c r="E36" s="170">
        <v>1532.12</v>
      </c>
      <c r="F36" s="175"/>
      <c r="G36" s="176">
        <f>E36*F36</f>
        <v>0</v>
      </c>
      <c r="H36" s="177"/>
      <c r="I36" s="183" t="s">
        <v>81</v>
      </c>
      <c r="J36" s="157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81">
        <v>24</v>
      </c>
      <c r="B37" s="165" t="s">
        <v>148</v>
      </c>
      <c r="C37" s="206" t="s">
        <v>149</v>
      </c>
      <c r="D37" s="167" t="s">
        <v>101</v>
      </c>
      <c r="E37" s="170">
        <v>4062.58</v>
      </c>
      <c r="F37" s="175"/>
      <c r="G37" s="176">
        <f>E37*F37</f>
        <v>0</v>
      </c>
      <c r="H37" s="177"/>
      <c r="I37" s="183" t="s">
        <v>81</v>
      </c>
      <c r="J37" s="157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outlineLevel="1" x14ac:dyDescent="0.2">
      <c r="A38" s="181">
        <v>25</v>
      </c>
      <c r="B38" s="165" t="s">
        <v>150</v>
      </c>
      <c r="C38" s="206" t="s">
        <v>151</v>
      </c>
      <c r="D38" s="167" t="s">
        <v>101</v>
      </c>
      <c r="E38" s="170">
        <v>1532.12</v>
      </c>
      <c r="F38" s="175"/>
      <c r="G38" s="176">
        <f>E38*F38</f>
        <v>0</v>
      </c>
      <c r="H38" s="177"/>
      <c r="I38" s="183" t="s">
        <v>81</v>
      </c>
      <c r="J38" s="157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outlineLevel="1" x14ac:dyDescent="0.2">
      <c r="A39" s="181">
        <v>26</v>
      </c>
      <c r="B39" s="165" t="s">
        <v>152</v>
      </c>
      <c r="C39" s="206" t="s">
        <v>153</v>
      </c>
      <c r="D39" s="167" t="s">
        <v>154</v>
      </c>
      <c r="E39" s="170">
        <v>47.342500000000001</v>
      </c>
      <c r="F39" s="175"/>
      <c r="G39" s="176">
        <f>E39*F39</f>
        <v>0</v>
      </c>
      <c r="H39" s="177" t="s">
        <v>155</v>
      </c>
      <c r="I39" s="183" t="s">
        <v>81</v>
      </c>
      <c r="J39" s="157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81"/>
      <c r="B40" s="165"/>
      <c r="C40" s="227" t="s">
        <v>156</v>
      </c>
      <c r="D40" s="214"/>
      <c r="E40" s="216">
        <v>47.342500000000001</v>
      </c>
      <c r="F40" s="176"/>
      <c r="G40" s="176"/>
      <c r="H40" s="177"/>
      <c r="I40" s="183"/>
      <c r="J40" s="157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outlineLevel="1" x14ac:dyDescent="0.2">
      <c r="A41" s="181">
        <v>27</v>
      </c>
      <c r="B41" s="165" t="s">
        <v>152</v>
      </c>
      <c r="C41" s="206" t="s">
        <v>153</v>
      </c>
      <c r="D41" s="167" t="s">
        <v>154</v>
      </c>
      <c r="E41" s="170">
        <v>125.5337</v>
      </c>
      <c r="F41" s="175"/>
      <c r="G41" s="176">
        <f>E41*F41</f>
        <v>0</v>
      </c>
      <c r="H41" s="177" t="s">
        <v>155</v>
      </c>
      <c r="I41" s="183" t="s">
        <v>81</v>
      </c>
      <c r="J41" s="157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outlineLevel="1" x14ac:dyDescent="0.2">
      <c r="A42" s="181"/>
      <c r="B42" s="165"/>
      <c r="C42" s="227" t="s">
        <v>157</v>
      </c>
      <c r="D42" s="214"/>
      <c r="E42" s="216">
        <v>125.5337</v>
      </c>
      <c r="F42" s="176"/>
      <c r="G42" s="176"/>
      <c r="H42" s="177"/>
      <c r="I42" s="183"/>
      <c r="J42" s="157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x14ac:dyDescent="0.2">
      <c r="A43" s="180" t="s">
        <v>68</v>
      </c>
      <c r="B43" s="164" t="s">
        <v>158</v>
      </c>
      <c r="C43" s="205" t="s">
        <v>159</v>
      </c>
      <c r="D43" s="166"/>
      <c r="E43" s="169"/>
      <c r="F43" s="220">
        <f>SUM(G44:G44)</f>
        <v>0</v>
      </c>
      <c r="G43" s="221"/>
      <c r="H43" s="174"/>
      <c r="I43" s="182"/>
      <c r="J43" s="54"/>
    </row>
    <row r="44" spans="1:60" ht="13.5" outlineLevel="1" thickBot="1" x14ac:dyDescent="0.25">
      <c r="A44" s="193">
        <v>28</v>
      </c>
      <c r="B44" s="194" t="s">
        <v>160</v>
      </c>
      <c r="C44" s="208" t="s">
        <v>161</v>
      </c>
      <c r="D44" s="195" t="s">
        <v>162</v>
      </c>
      <c r="E44" s="196">
        <v>0.36818000000000001</v>
      </c>
      <c r="F44" s="197"/>
      <c r="G44" s="198">
        <f>E44*F44</f>
        <v>0</v>
      </c>
      <c r="H44" s="199"/>
      <c r="I44" s="200" t="s">
        <v>81</v>
      </c>
      <c r="J44" s="157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ht="12.75" hidden="1" customHeight="1" x14ac:dyDescent="0.2">
      <c r="A45" s="54"/>
      <c r="B45" s="61"/>
      <c r="C45" s="209"/>
      <c r="D45" s="54"/>
      <c r="E45" s="54"/>
      <c r="F45" s="54"/>
      <c r="G45" s="54"/>
      <c r="H45" s="54"/>
      <c r="I45" s="54"/>
      <c r="J45" s="54"/>
      <c r="AK45">
        <f>SUM(AK1:AK44)</f>
        <v>0</v>
      </c>
      <c r="AL45">
        <f>SUM(AL1:AL44)</f>
        <v>0</v>
      </c>
    </row>
    <row r="46" spans="1:60" ht="12.75" hidden="1" customHeight="1" x14ac:dyDescent="0.2">
      <c r="A46" s="201"/>
      <c r="B46" s="202" t="s">
        <v>89</v>
      </c>
      <c r="C46" s="210"/>
      <c r="D46" s="203"/>
      <c r="E46" s="203"/>
      <c r="F46" s="203"/>
      <c r="G46" s="204">
        <f>F8+F43</f>
        <v>0</v>
      </c>
      <c r="H46" s="54"/>
      <c r="I46" s="54"/>
      <c r="J46" s="54"/>
    </row>
    <row r="47" spans="1:60" ht="12.75" customHeight="1" x14ac:dyDescent="0.2">
      <c r="A47" s="54"/>
      <c r="B47" s="61"/>
      <c r="C47" s="62"/>
      <c r="D47" s="54"/>
      <c r="E47" s="54"/>
      <c r="F47" s="54"/>
      <c r="G47" s="54"/>
      <c r="H47" s="54"/>
      <c r="I47" s="54"/>
      <c r="J47" s="54"/>
    </row>
    <row r="48" spans="1:60" ht="12.75" customHeight="1" x14ac:dyDescent="0.2">
      <c r="A48" s="54"/>
      <c r="B48" s="61"/>
      <c r="C48" s="62"/>
      <c r="D48" s="54"/>
      <c r="E48" s="54"/>
      <c r="F48" s="54"/>
      <c r="G48" s="54"/>
      <c r="H48" s="54"/>
      <c r="I48" s="54"/>
      <c r="J48" s="54"/>
    </row>
    <row r="49" spans="1:10" ht="12.75" customHeight="1" x14ac:dyDescent="0.2">
      <c r="A49" s="54"/>
      <c r="B49" s="61"/>
      <c r="C49" s="62"/>
      <c r="D49" s="54"/>
      <c r="E49" s="54"/>
      <c r="F49" s="54"/>
      <c r="G49" s="54"/>
      <c r="H49" s="54"/>
      <c r="I49" s="54"/>
      <c r="J49" s="54"/>
    </row>
    <row r="50" spans="1:10" ht="12.75" customHeight="1" x14ac:dyDescent="0.2">
      <c r="A50" s="54"/>
      <c r="B50" s="61"/>
      <c r="C50" s="62"/>
      <c r="D50" s="54"/>
      <c r="E50" s="54"/>
      <c r="F50" s="54"/>
      <c r="G50" s="54"/>
      <c r="H50" s="54"/>
      <c r="I50" s="54"/>
      <c r="J50" s="54"/>
    </row>
  </sheetData>
  <sheetProtection password="918B" sheet="1"/>
  <mergeCells count="9">
    <mergeCell ref="B9:G9"/>
    <mergeCell ref="B10:G10"/>
    <mergeCell ref="F43:G43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</cols>
  <sheetData>
    <row r="1" spans="1:10" ht="13.5" customHeight="1" thickTop="1" x14ac:dyDescent="0.2">
      <c r="A1" s="23" t="s">
        <v>1</v>
      </c>
      <c r="B1" s="28" t="str">
        <f>Stavba!CisloStavby</f>
        <v>1406DPS</v>
      </c>
      <c r="C1" s="31" t="str">
        <f>Stavba!NazevStavby</f>
        <v>Kopčany - Hodonín - SPPO na obou březích Moravy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29</v>
      </c>
      <c r="B2" s="126" t="s">
        <v>49</v>
      </c>
      <c r="C2" s="127" t="s">
        <v>50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SO06</v>
      </c>
      <c r="H6" s="35"/>
    </row>
    <row r="7" spans="1:10" ht="15.75" customHeight="1" x14ac:dyDescent="0.25">
      <c r="B7" s="93" t="str">
        <f>C2</f>
        <v>Dočasné zvýšení filtrační stability PB hráze Morav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56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28" t="s">
        <v>57</v>
      </c>
      <c r="B16" s="129"/>
      <c r="C16" s="129"/>
      <c r="D16" s="129"/>
      <c r="E16" s="129"/>
      <c r="F16" s="129"/>
      <c r="G16" s="129"/>
      <c r="H16" s="130"/>
      <c r="I16" s="32"/>
      <c r="J16" s="32"/>
    </row>
    <row r="17" spans="1:10" ht="12.75" customHeight="1" x14ac:dyDescent="0.2">
      <c r="A17" s="136" t="s">
        <v>58</v>
      </c>
      <c r="B17" s="137"/>
      <c r="C17" s="138"/>
      <c r="D17" s="138"/>
      <c r="E17" s="138"/>
      <c r="F17" s="138"/>
      <c r="G17" s="139"/>
      <c r="H17" s="140" t="s">
        <v>59</v>
      </c>
      <c r="I17" s="32"/>
      <c r="J17" s="32"/>
    </row>
    <row r="18" spans="1:10" ht="12.75" customHeight="1" x14ac:dyDescent="0.2">
      <c r="A18" s="134" t="s">
        <v>163</v>
      </c>
      <c r="B18" s="132" t="s">
        <v>164</v>
      </c>
      <c r="C18" s="131"/>
      <c r="D18" s="131"/>
      <c r="E18" s="131"/>
      <c r="F18" s="131"/>
      <c r="G18" s="133"/>
      <c r="H18" s="135">
        <f>'SO06 002 Pol'!G30</f>
        <v>0</v>
      </c>
      <c r="I18" s="32"/>
      <c r="J18" s="32"/>
    </row>
    <row r="19" spans="1:10" ht="12.75" customHeight="1" thickBot="1" x14ac:dyDescent="0.25">
      <c r="A19" s="141"/>
      <c r="B19" s="142" t="s">
        <v>62</v>
      </c>
      <c r="C19" s="143"/>
      <c r="D19" s="144" t="str">
        <f>B2</f>
        <v>SO06</v>
      </c>
      <c r="E19" s="143"/>
      <c r="F19" s="143"/>
      <c r="G19" s="145"/>
      <c r="H19" s="146">
        <f>SUM(H18:H18)</f>
        <v>0</v>
      </c>
      <c r="I19" s="32"/>
      <c r="J19" s="32"/>
    </row>
    <row r="20" spans="1:10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10" ht="12.75" customHeight="1" x14ac:dyDescent="0.2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0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0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0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0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0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0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0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0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0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0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0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26</vt:i4>
      </vt:variant>
    </vt:vector>
  </HeadingPairs>
  <TitlesOfParts>
    <vt:vector size="40" baseType="lpstr">
      <vt:lpstr>Uchazeč</vt:lpstr>
      <vt:lpstr>Stavba</vt:lpstr>
      <vt:lpstr>VzorObjekt</vt:lpstr>
      <vt:lpstr>VzorPolozky</vt:lpstr>
      <vt:lpstr>Rekapitulace Objekt 00</vt:lpstr>
      <vt:lpstr>00 001 Naklady</vt:lpstr>
      <vt:lpstr>Rekapitulace Objekt SO03</vt:lpstr>
      <vt:lpstr>SO03 001 Pol</vt:lpstr>
      <vt:lpstr>Rekapitulace Objekt SO06</vt:lpstr>
      <vt:lpstr>SO06 002 Pol</vt:lpstr>
      <vt:lpstr>Rekapitulace Objekt SO07</vt:lpstr>
      <vt:lpstr>SO07 002 Pol</vt:lpstr>
      <vt:lpstr>Rekapitulace Objekt SO09</vt:lpstr>
      <vt:lpstr>SO09 001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'00 001 Naklady'!Oblast_tisku</vt:lpstr>
      <vt:lpstr>'Rekapitulace Objekt 00'!Oblast_tisku</vt:lpstr>
      <vt:lpstr>'Rekapitulace Objekt SO03'!Oblast_tisku</vt:lpstr>
      <vt:lpstr>'Rekapitulace Objekt SO06'!Oblast_tisku</vt:lpstr>
      <vt:lpstr>'Rekapitulace Objekt SO07'!Oblast_tisku</vt:lpstr>
      <vt:lpstr>'Rekapitulace Objekt SO09'!Oblast_tisku</vt:lpstr>
      <vt:lpstr>'SO03 001 Pol'!Oblast_tisku</vt:lpstr>
      <vt:lpstr>'SO06 002 Pol'!Oblast_tisku</vt:lpstr>
      <vt:lpstr>'SO07 002 Pol'!Oblast_tisku</vt:lpstr>
      <vt:lpstr>'SO09 001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Varadínek</dc:creator>
  <cp:lastModifiedBy>Varadínek</cp:lastModifiedBy>
  <cp:lastPrinted>2012-06-29T07:38:16Z</cp:lastPrinted>
  <dcterms:created xsi:type="dcterms:W3CDTF">2009-04-08T07:15:50Z</dcterms:created>
  <dcterms:modified xsi:type="dcterms:W3CDTF">2014-04-07T07:58:39Z</dcterms:modified>
</cp:coreProperties>
</file>