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firstSheet="5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01 Naklady" sheetId="12" r:id="rId6"/>
    <sheet name="Rekapitulace Objekt SO01" sheetId="13" r:id="rId7"/>
    <sheet name="SO01 001 Pol" sheetId="14" r:id="rId8"/>
    <sheet name="SO01 002 Pol" sheetId="15" r:id="rId9"/>
    <sheet name="Rekapitulace Objekt SO06" sheetId="16" r:id="rId10"/>
    <sheet name="SO06 001A Pol" sheetId="17" r:id="rId11"/>
    <sheet name="Rekapitulace Objekt SO07" sheetId="18" r:id="rId12"/>
    <sheet name="SO07 001 Pol" sheetId="19" r:id="rId13"/>
    <sheet name="Rekapitulace Objekt SO08" sheetId="20" r:id="rId14"/>
    <sheet name="SO08 001 Pol" sheetId="21" r:id="rId15"/>
  </sheets>
  <externalReferences>
    <externalReference r:id="rId16"/>
  </externalReferences>
  <definedNames>
    <definedName name="CelkemObjekty" localSheetId="1">Stavba!$I$29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'00 001 Naklady'!$A$1:$I$18</definedName>
    <definedName name="_xlnm.Print_Area" localSheetId="4">'Rekapitulace Objekt 00'!$A$1:$H$24</definedName>
    <definedName name="_xlnm.Print_Area" localSheetId="6">'Rekapitulace Objekt SO01'!$A$1:$H$31</definedName>
    <definedName name="_xlnm.Print_Area" localSheetId="9">'Rekapitulace Objekt SO06'!$A$1:$H$24</definedName>
    <definedName name="_xlnm.Print_Area" localSheetId="11">'Rekapitulace Objekt SO07'!$A$1:$H$33</definedName>
    <definedName name="_xlnm.Print_Area" localSheetId="13">'Rekapitulace Objekt SO08'!$A$1:$H$29</definedName>
    <definedName name="_xlnm.Print_Area" localSheetId="7">'SO01 001 Pol'!$A$1:$I$62</definedName>
    <definedName name="_xlnm.Print_Area" localSheetId="8">'SO01 002 Pol'!$A$1:$I$13</definedName>
    <definedName name="_xlnm.Print_Area" localSheetId="10">'SO06 001A Pol'!$A$1:$I$29</definedName>
    <definedName name="_xlnm.Print_Area" localSheetId="12">'SO07 001 Pol'!$A$1:$I$127</definedName>
    <definedName name="_xlnm.Print_Area" localSheetId="14">'SO08 001 Pol'!$A$1:$I$37</definedName>
    <definedName name="_xlnm.Print_Area" localSheetId="1">Stavba!$A$1:$J$56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8" i="1" l="1"/>
  <c r="J27" i="1"/>
  <c r="J26" i="1"/>
  <c r="J25" i="1"/>
  <c r="J23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P18" i="20"/>
  <c r="O18" i="20"/>
  <c r="H18" i="20"/>
  <c r="H29" i="20"/>
  <c r="D29" i="20"/>
  <c r="H28" i="20"/>
  <c r="H27" i="20"/>
  <c r="H26" i="20"/>
  <c r="H25" i="20"/>
  <c r="H24" i="20"/>
  <c r="H23" i="20"/>
  <c r="BC21" i="20"/>
  <c r="AO37" i="21"/>
  <c r="AN37" i="21"/>
  <c r="G37" i="21"/>
  <c r="AK36" i="21"/>
  <c r="AL36" i="21"/>
  <c r="BA32" i="21"/>
  <c r="G9" i="21"/>
  <c r="F8" i="21" s="1"/>
  <c r="G12" i="21"/>
  <c r="F11" i="21" s="1"/>
  <c r="F13" i="21"/>
  <c r="G14" i="21"/>
  <c r="G19" i="21"/>
  <c r="F15" i="21" s="1"/>
  <c r="G21" i="21"/>
  <c r="G23" i="21"/>
  <c r="G25" i="21"/>
  <c r="F24" i="21" s="1"/>
  <c r="G28" i="21"/>
  <c r="G29" i="21"/>
  <c r="G31" i="21"/>
  <c r="G33" i="21"/>
  <c r="G35" i="21"/>
  <c r="F34" i="21" s="1"/>
  <c r="H19" i="20"/>
  <c r="D19" i="20"/>
  <c r="B7" i="20"/>
  <c r="B6" i="20"/>
  <c r="C1" i="20"/>
  <c r="B1" i="20"/>
  <c r="P18" i="18"/>
  <c r="O18" i="18"/>
  <c r="H18" i="18"/>
  <c r="H19" i="18" s="1"/>
  <c r="H33" i="18"/>
  <c r="D33" i="18"/>
  <c r="H32" i="18"/>
  <c r="H31" i="18"/>
  <c r="H30" i="18"/>
  <c r="H29" i="18"/>
  <c r="H28" i="18"/>
  <c r="H27" i="18"/>
  <c r="H26" i="18"/>
  <c r="H25" i="18"/>
  <c r="H24" i="18"/>
  <c r="H23" i="18"/>
  <c r="BC21" i="18"/>
  <c r="AO127" i="19"/>
  <c r="AN127" i="19"/>
  <c r="G127" i="19"/>
  <c r="AK126" i="19"/>
  <c r="AL126" i="19"/>
  <c r="G11" i="19"/>
  <c r="F8" i="19" s="1"/>
  <c r="G16" i="19"/>
  <c r="G21" i="19"/>
  <c r="G27" i="19"/>
  <c r="G31" i="19"/>
  <c r="G35" i="19"/>
  <c r="G40" i="19"/>
  <c r="G43" i="19"/>
  <c r="G46" i="19"/>
  <c r="G47" i="19"/>
  <c r="G50" i="19"/>
  <c r="G53" i="19"/>
  <c r="G56" i="19"/>
  <c r="G57" i="19"/>
  <c r="G58" i="19"/>
  <c r="G60" i="19"/>
  <c r="G62" i="19"/>
  <c r="F64" i="19"/>
  <c r="G67" i="19"/>
  <c r="G70" i="19"/>
  <c r="G72" i="19"/>
  <c r="G76" i="19"/>
  <c r="F74" i="19" s="1"/>
  <c r="G78" i="19"/>
  <c r="G81" i="19"/>
  <c r="F82" i="19"/>
  <c r="G84" i="19"/>
  <c r="G88" i="19"/>
  <c r="F86" i="19" s="1"/>
  <c r="G89" i="19"/>
  <c r="G90" i="19"/>
  <c r="G95" i="19"/>
  <c r="F91" i="19" s="1"/>
  <c r="G99" i="19"/>
  <c r="G103" i="19"/>
  <c r="F100" i="19" s="1"/>
  <c r="G106" i="19"/>
  <c r="F104" i="19" s="1"/>
  <c r="G107" i="19"/>
  <c r="G109" i="19"/>
  <c r="G111" i="19"/>
  <c r="G113" i="19"/>
  <c r="G115" i="19"/>
  <c r="G117" i="19"/>
  <c r="G120" i="19"/>
  <c r="G122" i="19"/>
  <c r="F121" i="19" s="1"/>
  <c r="G124" i="19"/>
  <c r="F123" i="19" s="1"/>
  <c r="G125" i="19"/>
  <c r="D19" i="18"/>
  <c r="B7" i="18"/>
  <c r="B6" i="18"/>
  <c r="C1" i="18"/>
  <c r="B1" i="18"/>
  <c r="P18" i="16"/>
  <c r="O18" i="16"/>
  <c r="H18" i="16"/>
  <c r="H24" i="16"/>
  <c r="D24" i="16"/>
  <c r="H23" i="16"/>
  <c r="BC21" i="16"/>
  <c r="AO29" i="17"/>
  <c r="AN29" i="17"/>
  <c r="G29" i="17"/>
  <c r="AK28" i="17"/>
  <c r="AL28" i="17"/>
  <c r="G11" i="17"/>
  <c r="F8" i="17" s="1"/>
  <c r="G12" i="17"/>
  <c r="G13" i="17"/>
  <c r="G14" i="17"/>
  <c r="G15" i="17"/>
  <c r="G16" i="17"/>
  <c r="G17" i="17"/>
  <c r="G18" i="17"/>
  <c r="G19" i="17"/>
  <c r="G20" i="17"/>
  <c r="G21" i="17"/>
  <c r="G22" i="17"/>
  <c r="G23" i="17"/>
  <c r="G25" i="17"/>
  <c r="G27" i="17"/>
  <c r="H19" i="16"/>
  <c r="D19" i="16"/>
  <c r="B7" i="16"/>
  <c r="B6" i="16"/>
  <c r="C1" i="16"/>
  <c r="B1" i="16"/>
  <c r="P19" i="13"/>
  <c r="O19" i="13"/>
  <c r="P18" i="13"/>
  <c r="O18" i="13"/>
  <c r="H19" i="13"/>
  <c r="H20" i="13" s="1"/>
  <c r="H18" i="13"/>
  <c r="H31" i="13"/>
  <c r="D31" i="13"/>
  <c r="H30" i="13"/>
  <c r="BC28" i="13"/>
  <c r="AO13" i="15"/>
  <c r="AN13" i="15"/>
  <c r="G13" i="15"/>
  <c r="AK12" i="15"/>
  <c r="AL12" i="15"/>
  <c r="G9" i="15"/>
  <c r="F8" i="15" s="1"/>
  <c r="G10" i="15"/>
  <c r="H26" i="13"/>
  <c r="D26" i="13"/>
  <c r="H25" i="13"/>
  <c r="H24" i="13"/>
  <c r="BC22" i="13"/>
  <c r="AO62" i="14"/>
  <c r="AN62" i="14"/>
  <c r="G62" i="14"/>
  <c r="AK61" i="14"/>
  <c r="AL61" i="14"/>
  <c r="G12" i="14"/>
  <c r="F8" i="14" s="1"/>
  <c r="G17" i="14"/>
  <c r="G21" i="14"/>
  <c r="G24" i="14"/>
  <c r="G27" i="14"/>
  <c r="G29" i="14"/>
  <c r="G30" i="14"/>
  <c r="G31" i="14"/>
  <c r="G32" i="14"/>
  <c r="G33" i="14"/>
  <c r="G34" i="14"/>
  <c r="G35" i="14"/>
  <c r="G36" i="14"/>
  <c r="G37" i="14"/>
  <c r="G38" i="14"/>
  <c r="G41" i="14"/>
  <c r="G44" i="14"/>
  <c r="G46" i="14"/>
  <c r="G47" i="14"/>
  <c r="G48" i="14"/>
  <c r="G50" i="14"/>
  <c r="G51" i="14"/>
  <c r="G52" i="14"/>
  <c r="G54" i="14"/>
  <c r="G55" i="14"/>
  <c r="G56" i="14"/>
  <c r="G57" i="14"/>
  <c r="G60" i="14"/>
  <c r="F59" i="14" s="1"/>
  <c r="D20" i="13"/>
  <c r="B7" i="13"/>
  <c r="B6" i="13"/>
  <c r="C1" i="13"/>
  <c r="B1" i="13"/>
  <c r="P18" i="11"/>
  <c r="O18" i="11"/>
  <c r="H18" i="11"/>
  <c r="H24" i="11"/>
  <c r="D24" i="11"/>
  <c r="H23" i="11"/>
  <c r="BC21" i="11"/>
  <c r="AO18" i="12"/>
  <c r="AN18" i="12"/>
  <c r="G18" i="12"/>
  <c r="AK17" i="12"/>
  <c r="AL17" i="12"/>
  <c r="BA13" i="12"/>
  <c r="G9" i="12"/>
  <c r="F8" i="12" s="1"/>
  <c r="G10" i="12"/>
  <c r="G11" i="12"/>
  <c r="G12" i="12"/>
  <c r="G14" i="12"/>
  <c r="G15" i="12"/>
  <c r="G16" i="12"/>
  <c r="H19" i="11"/>
  <c r="D19" i="11"/>
  <c r="B7" i="11"/>
  <c r="B6" i="11"/>
  <c r="C1" i="11"/>
  <c r="B1" i="11"/>
  <c r="J29" i="1"/>
  <c r="B1" i="9"/>
  <c r="C1" i="9"/>
  <c r="B7" i="9"/>
  <c r="B6" i="9"/>
  <c r="J56" i="1" l="1"/>
</calcChain>
</file>

<file path=xl/sharedStrings.xml><?xml version="1.0" encoding="utf-8"?>
<sst xmlns="http://schemas.openxmlformats.org/spreadsheetml/2006/main" count="1040" uniqueCount="405">
  <si>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</si>
  <si>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</si>
  <si>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</si>
  <si>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</si>
  <si>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</si>
  <si>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</si>
  <si>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</si>
  <si>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</si>
  <si>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</si>
  <si>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</si>
  <si>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</si>
  <si>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</si>
  <si>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</si>
  <si>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</si>
  <si>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</si>
  <si>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</si>
  <si>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</si>
  <si>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</si>
  <si>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</si>
  <si>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</si>
  <si>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</si>
  <si>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</si>
  <si>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</si>
  <si>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</si>
  <si>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</si>
  <si>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</si>
  <si>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</si>
  <si>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</si>
  <si>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</si>
  <si>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</si>
  <si>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</si>
  <si>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</si>
  <si>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</si>
  <si>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</si>
  <si>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</si>
  <si>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</si>
  <si>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</si>
  <si>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</si>
  <si>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</si>
  <si>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</si>
  <si>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</si>
  <si>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1405DPS</t>
  </si>
  <si>
    <t>Soutok Moravy a Myjavy-SPPO na obou březích Moravy</t>
  </si>
  <si>
    <t>Ostatní a vedlejší náklady</t>
  </si>
  <si>
    <t>00</t>
  </si>
  <si>
    <t>Stavební objekt</t>
  </si>
  <si>
    <t>SO01</t>
  </si>
  <si>
    <t>Dotěžení PB bermy Moravy cca od ř. km 76 po soutok</t>
  </si>
  <si>
    <t>SO06</t>
  </si>
  <si>
    <t>Zřízení dočasné mezideponie vytěžené zeminy</t>
  </si>
  <si>
    <t>SO07</t>
  </si>
  <si>
    <t>Zpevnění koruny PB hráze Moravy zakalením od Souto</t>
  </si>
  <si>
    <t>SO08</t>
  </si>
  <si>
    <t>Úprava spodní pevné betonové části bývalého vakové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</si>
  <si>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</si>
  <si>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</si>
  <si>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</si>
  <si>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</si>
  <si>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</si>
  <si>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</si>
  <si>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</si>
  <si>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</si>
  <si>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</si>
  <si>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</si>
  <si>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</si>
  <si>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</si>
  <si>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</si>
  <si>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45</t>
  </si>
  <si>
    <t>Podkladní a vedlejší konstrukce</t>
  </si>
  <si>
    <t>56</t>
  </si>
  <si>
    <t>Podkladní vrstvy komunikací a zpevněných ploch</t>
  </si>
  <si>
    <t>57</t>
  </si>
  <si>
    <t>Kryty štěrkových a živičných komunikací</t>
  </si>
  <si>
    <t>9</t>
  </si>
  <si>
    <t>Ostatní konstrukce, bourání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</si>
  <si>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</si>
  <si>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</si>
  <si>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</si>
  <si>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</si>
  <si>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</si>
  <si>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</si>
  <si>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</si>
  <si>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</si>
  <si>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</si>
  <si>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</si>
  <si>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D96</t>
  </si>
  <si>
    <t>Přesuny suti a vybouraných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</si>
  <si>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</si>
  <si>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</si>
  <si>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</si>
  <si>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</si>
  <si>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</si>
  <si>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</si>
  <si>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</si>
  <si>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001</t>
  </si>
  <si>
    <t>Ostatní a vedlejší nákldy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</si>
  <si>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</si>
  <si>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</si>
  <si>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</si>
  <si>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</si>
  <si>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</si>
  <si>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</si>
  <si>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</si>
  <si>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</si>
  <si>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VRN1</t>
  </si>
  <si>
    <t>Vytyčení stavby</t>
  </si>
  <si>
    <t>Soubor</t>
  </si>
  <si>
    <t>Vlastní</t>
  </si>
  <si>
    <t>VRN2</t>
  </si>
  <si>
    <t>Dokumentace skutečného provedení</t>
  </si>
  <si>
    <t>VRN3</t>
  </si>
  <si>
    <t>Dočasné dopravní značení</t>
  </si>
  <si>
    <t>VRN4</t>
  </si>
  <si>
    <t>Zařízení staveniště</t>
  </si>
  <si>
    <t>RTS</t>
  </si>
  <si>
    <t>Veškeré náklady spojené s vybudováním, provozem a odstraněním zařízení staveniště.</t>
  </si>
  <si>
    <t>VRN5</t>
  </si>
  <si>
    <t>Repasování příjezdových komunikací</t>
  </si>
  <si>
    <t>VRN6</t>
  </si>
  <si>
    <t>Zajištění fotodokumnetace příjezdových komunikací</t>
  </si>
  <si>
    <t>VRN7</t>
  </si>
  <si>
    <t>Geometrické plány na rozdělení pozemků či zřízení služebností</t>
  </si>
  <si>
    <t>Celkem za objekt</t>
  </si>
  <si>
    <t>Rekapitulace soupisu</t>
  </si>
  <si>
    <t>Stavební díl</t>
  </si>
  <si>
    <t>Celkem soupis</t>
  </si>
  <si>
    <t>Dotěžení bermy</t>
  </si>
  <si>
    <t>002</t>
  </si>
  <si>
    <t>Zřízení hrůdů</t>
  </si>
  <si>
    <t>Položkový soupis prací a dodávek</t>
  </si>
  <si>
    <t>162 40 Vodorovné přemístění větví, kmenů, nebo pařezů</t>
  </si>
  <si>
    <t xml:space="preserve"> s naložením, složením a dopravou,</t>
  </si>
  <si>
    <t>162 40-9 příplatek k cenám za každých dalších i započatých 5 000 m přes 5 000 m</t>
  </si>
  <si>
    <t>162301921R00</t>
  </si>
  <si>
    <t>...pařezů, průměru kmene přes 100 do 300 mm</t>
  </si>
  <si>
    <t>kus</t>
  </si>
  <si>
    <t>800-1</t>
  </si>
  <si>
    <t>7+28</t>
  </si>
  <si>
    <t>162301922R00</t>
  </si>
  <si>
    <t>...pařezů, průměru kmene přes 300 do 500 mm</t>
  </si>
  <si>
    <t>162301923R00</t>
  </si>
  <si>
    <t>...pařezů, průměru kmene přes 500 do 700 mm</t>
  </si>
  <si>
    <t>180 40-11 Založení trávníku</t>
  </si>
  <si>
    <t>Založení trávníku na půdě předem připravené s pokosením, naložením, odvozem odpadu do 20 km a se složením</t>
  </si>
  <si>
    <t>180401212R00</t>
  </si>
  <si>
    <t>Založení trávníku lučního výsevem ve svahu do 1:2</t>
  </si>
  <si>
    <t>m2</t>
  </si>
  <si>
    <t>823-1</t>
  </si>
  <si>
    <t>182 10 Svahování v zářezech</t>
  </si>
  <si>
    <t>trvalých svahů do projektovaných profilů s potřebným přemístěním výkopku při svahování v zářezech,</t>
  </si>
  <si>
    <t>182101101R00</t>
  </si>
  <si>
    <t>...v hornině 1 až 4</t>
  </si>
  <si>
    <t>666*2,5</t>
  </si>
  <si>
    <t>111101111R00</t>
  </si>
  <si>
    <t>Odstranění ruderálního porostu v rovině</t>
  </si>
  <si>
    <t>111201102R00</t>
  </si>
  <si>
    <t>Odstranění křovin i s kořeny na ploše do 10000 m2</t>
  </si>
  <si>
    <t>111201401R00</t>
  </si>
  <si>
    <t>Spálení křovin a stromů o průměru do 100 mm</t>
  </si>
  <si>
    <t>111201501R00</t>
  </si>
  <si>
    <t>Spálení větví stromů o průměru nad 100 mm</t>
  </si>
  <si>
    <t>112101101R00</t>
  </si>
  <si>
    <t>Kácení stromů listnatých o průměru kmene 10-30 cm</t>
  </si>
  <si>
    <t>112101102R00</t>
  </si>
  <si>
    <t>Kácení stromů listnatých o průměru kmene 30-50 cm</t>
  </si>
  <si>
    <t>112201101R00</t>
  </si>
  <si>
    <t>Odstranění pařezů pod úrovní, o průměru 10 - 30 cm</t>
  </si>
  <si>
    <t>112201102R00</t>
  </si>
  <si>
    <t>Odstranění pařezů pod úrovní, o průměru 30 - 50 cm</t>
  </si>
  <si>
    <t>112201103R00</t>
  </si>
  <si>
    <t>Odstranění pařezů pod úrovní, o průměru 50 - 70 cm</t>
  </si>
  <si>
    <t>122101104R00</t>
  </si>
  <si>
    <t>Odkopávky nezapažené v hor. 2 nad 10000 m3</t>
  </si>
  <si>
    <t>m3</t>
  </si>
  <si>
    <t>Zemina pro objekt SO07 : (7062,58+2031,87-221,84-45,46)*0,8</t>
  </si>
  <si>
    <t>Zemina do hrůdů : 5000*0,8</t>
  </si>
  <si>
    <t>122201103R00</t>
  </si>
  <si>
    <t>Odkopávky nezapažené v hor. 3 do 10000 m3</t>
  </si>
  <si>
    <t>Zemina pro objekt SO07 : (7062,58+2031,87-221,84-45,46)*0,2</t>
  </si>
  <si>
    <t>Zemina do hrůdů : 5000*0,2</t>
  </si>
  <si>
    <t>122201109R00</t>
  </si>
  <si>
    <t>Příplatek za lepivost - odkopávky v hor. 3</t>
  </si>
  <si>
    <t>2765,43*0,3</t>
  </si>
  <si>
    <t>162201411R00</t>
  </si>
  <si>
    <t>Vod.přemístění kmenů listnatých, D 30 cm do 1000 m</t>
  </si>
  <si>
    <t>162201412R00</t>
  </si>
  <si>
    <t>Vod.přemístění kmenů listnatých, D 50 cm do 1000 m</t>
  </si>
  <si>
    <t>162301421R00</t>
  </si>
  <si>
    <t>Vodorovné přemístění pařezů  D 30 cm do 5000 m</t>
  </si>
  <si>
    <t>162301422R00</t>
  </si>
  <si>
    <t>Vodorovné přemístění pařezů  D 50 cm do 5000 m</t>
  </si>
  <si>
    <t>162301423R00</t>
  </si>
  <si>
    <t>Vodorovné přemístění pařezů  D 70 cm do 5000 m</t>
  </si>
  <si>
    <t>162501101R00</t>
  </si>
  <si>
    <t>Vodorovné přemístění výkopku z hor.1-4 do 2500 m</t>
  </si>
  <si>
    <t>Zemina pro objekt SO07 : (7062,58+2031,87-221,84-45,46)</t>
  </si>
  <si>
    <t>162701101R00</t>
  </si>
  <si>
    <t>Vodorovné přemístění výkopku z hor.1-4 do 6000 m</t>
  </si>
  <si>
    <t>180401211R00</t>
  </si>
  <si>
    <t>Založení trávníku lučního výsevem v rovině</t>
  </si>
  <si>
    <t>181101101R00</t>
  </si>
  <si>
    <t>Úprava pláně v zářezech v hor. 1-4, bez zhutnění</t>
  </si>
  <si>
    <t>00572472R</t>
  </si>
  <si>
    <t>směs travní luční, dlouhodobá</t>
  </si>
  <si>
    <t>kg</t>
  </si>
  <si>
    <t>SPCM</t>
  </si>
  <si>
    <t>(15056,75+1665)*0,03*1,03</t>
  </si>
  <si>
    <t>998321011R00</t>
  </si>
  <si>
    <t>Přesun hmot pro hráze přehradní zemní a kamenité</t>
  </si>
  <si>
    <t>t</t>
  </si>
  <si>
    <t>171101131R00</t>
  </si>
  <si>
    <t>Uložení sypaniny z hor.soudržných a nesoudržných</t>
  </si>
  <si>
    <t>181201101R00</t>
  </si>
  <si>
    <t>Úprava pláně v násypech v hor. 1-4, bez zhutnění</t>
  </si>
  <si>
    <t>50*100+3500</t>
  </si>
  <si>
    <t>001A</t>
  </si>
  <si>
    <t>Zřízení dočasné mezideponie  - změna A</t>
  </si>
  <si>
    <t>171 20 Uložení sypaniny na skládku nebo do násypů nezhut.</t>
  </si>
  <si>
    <t>nebo na skládku s rozprostřením sypaniny ve vrstvách a s hrubým urovnáním,</t>
  </si>
  <si>
    <t>171201101R00</t>
  </si>
  <si>
    <t>...do násypů nezhutněných</t>
  </si>
  <si>
    <t>111104311R00</t>
  </si>
  <si>
    <t>Pokosení trávníku lučního svah do 1:5, odvoz 20 km</t>
  </si>
  <si>
    <t>111104312R00</t>
  </si>
  <si>
    <t>Pokosení trávníku lučního svah do 1:2, odvoz 20 km</t>
  </si>
  <si>
    <t>181201102R00</t>
  </si>
  <si>
    <t>Úprava pláně v násypech v hor. 1-4, se zhutněním</t>
  </si>
  <si>
    <t>182201101R00</t>
  </si>
  <si>
    <t>Svahování násypů</t>
  </si>
  <si>
    <t>184802111R00</t>
  </si>
  <si>
    <t>Chem. odplevelení před založ. postřikem, v rovině</t>
  </si>
  <si>
    <t>184802211R00</t>
  </si>
  <si>
    <t>Chem. odplevelení před založ. postřikem, svah 1:2</t>
  </si>
  <si>
    <t>2800*1,03*0,03</t>
  </si>
  <si>
    <t>25234009.A</t>
  </si>
  <si>
    <t>Herbicid totální po 5 litrech</t>
  </si>
  <si>
    <t>l</t>
  </si>
  <si>
    <t>(0,28+0,2533)*10,5</t>
  </si>
  <si>
    <t>Úsek od Soutoku cca po ř.km 76</t>
  </si>
  <si>
    <t>119 00-12 Úprava zeminy vápnem</t>
  </si>
  <si>
    <t>za účelem zlepšení mechanických vlastností,</t>
  </si>
  <si>
    <t>119001201R00</t>
  </si>
  <si>
    <t>...tloušťka vrstvy 150 ÷ 200 mm</t>
  </si>
  <si>
    <t>4*2000*0,30</t>
  </si>
  <si>
    <t>122 10 Odkopávky a  prokopávky nezapažené</t>
  </si>
  <si>
    <t>s přehozením výkopku na vzdálenost do 3 m nebo s naložením na dopravní prostředek,</t>
  </si>
  <si>
    <t>122 10-2 v horninách 1 a 2</t>
  </si>
  <si>
    <t>122101102R00</t>
  </si>
  <si>
    <t>...přes 100 do 1 000 m3</t>
  </si>
  <si>
    <t>277,3*0,8</t>
  </si>
  <si>
    <t>122 10-3 v hornině 3</t>
  </si>
  <si>
    <t>122201102R00</t>
  </si>
  <si>
    <t>227,3*0,2</t>
  </si>
  <si>
    <t>122 10-31 příplatek k cenám</t>
  </si>
  <si>
    <t>...za lepivost horniny</t>
  </si>
  <si>
    <t>45,46*0,3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</si>
  <si>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</si>
  <si>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</si>
  <si>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</si>
  <si>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</si>
  <si>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0,4*0,4*0,8*2</t>
  </si>
  <si>
    <t>162 10 Vodorovné přemístění výkopku</t>
  </si>
  <si>
    <t>po suchu, bez ohledu na druh dopravního prostředku, bez naložení výkopku, avšak se složením bez rozhrnutí,</t>
  </si>
  <si>
    <t>...z horniny 1 až 4, na vzdálenost přes 2 000  do 2 500 m</t>
  </si>
  <si>
    <t>221,84+45,46+3639,229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</si>
  <si>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</si>
  <si>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</si>
  <si>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</si>
  <si>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</si>
  <si>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</si>
  <si>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180402112R00</t>
  </si>
  <si>
    <t>Založení trávníku parkového výsevem svah do 1:2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</si>
  <si>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</si>
  <si>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</si>
  <si>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</si>
  <si>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</si>
  <si>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181 20 Úprava pláně v násypech</t>
  </si>
  <si>
    <t>vyrovnání výškových rozdílů, plochy vodorovné a plochy do sklonu 1 : 5,</t>
  </si>
  <si>
    <t>182 20 Svahování násypů</t>
  </si>
  <si>
    <t>trvalých svahů do projektovaných profilů s potřebným přemístěním výkopku při svahování v násypech,</t>
  </si>
  <si>
    <t>...bez rozlišení horniny</t>
  </si>
  <si>
    <t>111311000U00</t>
  </si>
  <si>
    <t>Sejmutí drnu tl 100mm s naložením na dopravní prostředek</t>
  </si>
  <si>
    <t>5660*1,03*0,03</t>
  </si>
  <si>
    <t>17420,61*1,03*0,03</t>
  </si>
  <si>
    <t>58534710R</t>
  </si>
  <si>
    <t>hydrát vápenný VL</t>
  </si>
  <si>
    <t>T</t>
  </si>
  <si>
    <t>4*2000*20/1000</t>
  </si>
  <si>
    <t>452 31 Podkladní a zajišťovací konstrukce z betonu</t>
  </si>
  <si>
    <t>z cementu portlandského nebo struskoportlandského, v otevřeném výkopu,</t>
  </si>
  <si>
    <t>452313121R00</t>
  </si>
  <si>
    <t>...bloky pro potrubí , z betonu prostého  C 8/10</t>
  </si>
  <si>
    <t>827-1</t>
  </si>
  <si>
    <t>457 97 Zřízení vrstvy z geotextilie</t>
  </si>
  <si>
    <t>s přesahem, bez připevnění k podkladu, s potřebným dočasným zatěžováním včetně zakotvení okraje</t>
  </si>
  <si>
    <t>457971112R00</t>
  </si>
  <si>
    <t>Zřízení vrstvy z geotextilie skl.do 1:5,š.do 7,5 m</t>
  </si>
  <si>
    <t>832-1</t>
  </si>
  <si>
    <t>5732*4,5</t>
  </si>
  <si>
    <t>69366078R</t>
  </si>
  <si>
    <t>geotextilie PP; funkce drenážní, separační, výztužná, filtrační; plošná hmotnost 350 g/m2; tl. při 2 kPa 4,50 mm</t>
  </si>
  <si>
    <t>25794*1,02</t>
  </si>
  <si>
    <t>564 8 Podklad ze štěrkodrti s rozprostřením a zhutněním</t>
  </si>
  <si>
    <t>564831111R00</t>
  </si>
  <si>
    <t>...tloušťka po zhutnění 100 mm</t>
  </si>
  <si>
    <t>822-1</t>
  </si>
  <si>
    <t>3,3*5732</t>
  </si>
  <si>
    <t>564861111R00</t>
  </si>
  <si>
    <t>...tloušťka po zhutnění 200 mm</t>
  </si>
  <si>
    <t>569 9 Zřízení zemních krajnic z hornin jakékoliv třídy</t>
  </si>
  <si>
    <t>569903311R00</t>
  </si>
  <si>
    <t>...se zhutněním</t>
  </si>
  <si>
    <t>571 90 Posyp podkladu, krytu s rozprostřením a zhutněním</t>
  </si>
  <si>
    <t>571904111R00</t>
  </si>
  <si>
    <t>...kamenivem drceným nebo těženýn, v množství přes 15 do 20 kg/m2</t>
  </si>
  <si>
    <t>3*5732</t>
  </si>
  <si>
    <t>936 94 Osazování doplňkových ocelových součástí</t>
  </si>
  <si>
    <t>936941114R00</t>
  </si>
  <si>
    <t>Osazení doplňkových ocel. součástí do 100 kg</t>
  </si>
  <si>
    <t>831-1</t>
  </si>
  <si>
    <t>914311111U00</t>
  </si>
  <si>
    <t>Znač stan a ohran kilometr kam</t>
  </si>
  <si>
    <t>914311112U00</t>
  </si>
  <si>
    <t>Znač stan a ohran hektometr kam</t>
  </si>
  <si>
    <t>966 00-61 Odstranění značek pro staničení nebo dopravních značek</t>
  </si>
  <si>
    <t>s uložením hmot na skládku na vzdálenost do 3 m nebo s naložením na dopravní prostředek, se zásypem jam a jeho zhutněním</t>
  </si>
  <si>
    <t>966 00-611 pro staničení a ohraničení</t>
  </si>
  <si>
    <t>966006121R00</t>
  </si>
  <si>
    <t>...obetonovaných, kilometrovníky</t>
  </si>
  <si>
    <t>966006122R00</t>
  </si>
  <si>
    <t>...obetonovaných, hektometrovníky nebo mezníky</t>
  </si>
  <si>
    <t>998 22-2 Přesun hmot pozemních komunikací, kryt z kameniva</t>
  </si>
  <si>
    <t>vodorovně do 200 m</t>
  </si>
  <si>
    <t>998222011R00</t>
  </si>
  <si>
    <t>...jakékoliv délky objektu</t>
  </si>
  <si>
    <t>767 99 Montáž ostatních atypických kovov. doplňků staveb</t>
  </si>
  <si>
    <t>767995105R00</t>
  </si>
  <si>
    <t>...atypických konstrukcí o hmotnosti přes 50 do 100 kg</t>
  </si>
  <si>
    <t>800-767</t>
  </si>
  <si>
    <t>13260845R</t>
  </si>
  <si>
    <t>drát ocelový; válcovaný; pr. 8,00 mm; jak. 11 375</t>
  </si>
  <si>
    <t>0,04/1000</t>
  </si>
  <si>
    <t>13380510R</t>
  </si>
  <si>
    <t>tyč ocelová profilová válcovaná za tepla 11373 (S 235JR); průřez I; výška 80 mm</t>
  </si>
  <si>
    <t>25,39/1000</t>
  </si>
  <si>
    <t>13380615R</t>
  </si>
  <si>
    <t>tyč ocelová profilová válcovaná za tepla 11375 (S 235JR); průřez I; výška 100 mm</t>
  </si>
  <si>
    <t>(15,35+30,31)/1000</t>
  </si>
  <si>
    <t>136102030000R</t>
  </si>
  <si>
    <t>plech ocelový válcovaný za tepla 11375 (S235JR); povrch hladký; tl.  4,00 mm</t>
  </si>
  <si>
    <t>(0,29+0,96)/1000</t>
  </si>
  <si>
    <t>13611224R</t>
  </si>
  <si>
    <t>plech ocelový válcovaný za tepla 11375 (S235JR); povrch hladký; tl.  8,00 mm</t>
  </si>
  <si>
    <t>(0,41+0,64+0,16+0,64)/1000</t>
  </si>
  <si>
    <t>30903098R</t>
  </si>
  <si>
    <t>šroub ocelový; hrubý se šestihran.hlavou se závitem k hlavě; pr. M20; l = 80 mm; pevnost 4.8</t>
  </si>
  <si>
    <t>1000 ks</t>
  </si>
  <si>
    <t>998 76-7 Přesun hmot pro kovové stavební doplňk. konstrukce</t>
  </si>
  <si>
    <t>50 m vodorovně</t>
  </si>
  <si>
    <t>998767101R00</t>
  </si>
  <si>
    <t>...v objektech výšky do 6 m</t>
  </si>
  <si>
    <t>783221122U00</t>
  </si>
  <si>
    <t>Nátěr syntet 1a+1z+2e</t>
  </si>
  <si>
    <t>979084216R00</t>
  </si>
  <si>
    <t>bez naložení, ale se složením na vzdálenost do 5 km</t>
  </si>
  <si>
    <t>979084219R00</t>
  </si>
  <si>
    <t>příplatek k ceně za každých dalších i započatých 5 km přes 5 km</t>
  </si>
  <si>
    <t>153111117RR1</t>
  </si>
  <si>
    <t>Ocel štětovnice řezání podélné pod úrovní hladiny vody, včetně příplatku za tekoucí vodu</t>
  </si>
  <si>
    <t>m</t>
  </si>
  <si>
    <t>62*2+21</t>
  </si>
  <si>
    <t>237941211RR1</t>
  </si>
  <si>
    <t>Vytažení štětovnic + odvoz na skládku do 500m</t>
  </si>
  <si>
    <t>329311111R00</t>
  </si>
  <si>
    <t>Konstrukce ostatní z betonu prostého V4 T0 B12,5</t>
  </si>
  <si>
    <t>421 37 Výztuž předpínací desek</t>
  </si>
  <si>
    <t>Výztuž předpínací desek a trámů z předpjatého betonu</t>
  </si>
  <si>
    <t>421 37-8 zainjektování trubek cementovým mlékem nebo maltou</t>
  </si>
  <si>
    <t>421378114R00</t>
  </si>
  <si>
    <t>Zainjektování trubek DN do 90 mm</t>
  </si>
  <si>
    <t>821-1</t>
  </si>
  <si>
    <t>462 92 Zřízení záhozu z betonových bloků</t>
  </si>
  <si>
    <t>462921210R00</t>
  </si>
  <si>
    <t>Zřízení záhozu z beton. bloků do 200 kg, z terénu</t>
  </si>
  <si>
    <t>2,3*62</t>
  </si>
  <si>
    <t>462929002R00</t>
  </si>
  <si>
    <t>Příplatek-urovnání ploch záhozu z bloků do 200 kg</t>
  </si>
  <si>
    <t>960211251R00</t>
  </si>
  <si>
    <t>Bourání konstrukcí zděných z kamene nebo cihel</t>
  </si>
  <si>
    <t>Odstranění opevnění prolitého MC : 2,3*62</t>
  </si>
  <si>
    <t>Odstranění betonové části (slbě vyztužený beton svařovanou sítí, jádro bez výztuže) : 5*62+6*2</t>
  </si>
  <si>
    <t>979082312R00</t>
  </si>
  <si>
    <t>Vodorovná doprava suti a hmot po suchu do 500 m</t>
  </si>
  <si>
    <t>997006003RR1</t>
  </si>
  <si>
    <t>Drcení odpadu z betonu železového</t>
  </si>
  <si>
    <t>železobetonová suť : 322*2,85</t>
  </si>
  <si>
    <t>997006003RR2</t>
  </si>
  <si>
    <t>Zřízení + odstranění linky - drtička</t>
  </si>
  <si>
    <t>Veškeré náklady spojené se zřízením a odstraněním linky.</t>
  </si>
  <si>
    <t>997006003RR3</t>
  </si>
  <si>
    <t>Odstranění armatur včetně likovidace</t>
  </si>
  <si>
    <t>998323011R00</t>
  </si>
  <si>
    <t>Přesun hmot pro jezy a stupně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</si>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</sst>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8" xfId="0" applyFont="1" applyBorder="1" applyAlignment="1">
      <alignment horizontal="center" vertical="top" shrinkToFit="1"/>
    </xf>
    <xf numFmtId="172" fontId="18" fillId="0" borderId="68" xfId="0" applyNumberFormat="1" applyFont="1" applyBorder="1" applyAlignment="1">
      <alignment vertical="top" shrinkToFit="1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8" fillId="0" borderId="6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45" xfId="0" applyNumberFormat="1" applyFont="1" applyBorder="1" applyAlignment="1">
      <alignment vertical="top" wrapText="1" shrinkToFit="1"/>
    </xf>
    <xf numFmtId="0" fontId="22" fillId="0" borderId="42" xfId="0" applyNumberFormat="1" applyFont="1" applyBorder="1" applyAlignment="1">
      <alignment horizontal="center" vertical="top" wrapText="1" shrinkToFit="1"/>
    </xf>
    <xf numFmtId="172" fontId="18" fillId="0" borderId="45" xfId="0" applyNumberFormat="1" applyFont="1" applyBorder="1" applyAlignment="1">
      <alignment vertical="top" wrapText="1" shrinkToFit="1"/>
    </xf>
    <xf numFmtId="172" fontId="22" fillId="0" borderId="42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2" fillId="0" borderId="42" xfId="0" quotePrefix="1" applyNumberFormat="1" applyFont="1" applyBorder="1" applyAlignment="1">
      <alignment horizontal="left" vertical="top" wrapText="1"/>
    </xf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0" fillId="4" borderId="52" xfId="0" applyFill="1" applyBorder="1" applyAlignment="1">
      <alignment vertical="top"/>
    </xf>
    <xf numFmtId="0" fontId="22" fillId="0" borderId="73" xfId="0" applyNumberFormat="1" applyFont="1" applyBorder="1" applyAlignment="1">
      <alignment horizontal="center" vertical="top" wrapText="1" shrinkToFit="1"/>
    </xf>
    <xf numFmtId="172" fontId="22" fillId="0" borderId="68" xfId="0" applyNumberFormat="1" applyFont="1" applyBorder="1" applyAlignment="1">
      <alignment vertical="top" wrapText="1" shrinkToFit="1"/>
    </xf>
    <xf numFmtId="0" fontId="22" fillId="0" borderId="68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9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4"/>
      <c r="B21" s="105" t="s">
        <v>20</v>
      </c>
      <c r="C21" s="106"/>
      <c r="D21" s="106"/>
      <c r="E21" s="107"/>
      <c r="F21" s="108"/>
      <c r="G21" s="108"/>
      <c r="H21" s="115" t="s">
        <v>21</v>
      </c>
      <c r="I21" s="116" t="s">
        <v>22</v>
      </c>
      <c r="J21" s="117" t="s">
        <v>23</v>
      </c>
    </row>
    <row r="22" spans="1:16" x14ac:dyDescent="0.2">
      <c r="A22" s="112"/>
      <c r="B22" s="112" t="s">
        <v>43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 x14ac:dyDescent="0.2">
      <c r="A23" s="112"/>
      <c r="B23" s="112" t="s">
        <v>44</v>
      </c>
      <c r="C23" s="113" t="s">
        <v>43</v>
      </c>
      <c r="D23" s="113"/>
      <c r="E23" s="113"/>
      <c r="F23" s="113"/>
      <c r="G23" s="114"/>
      <c r="H23" s="118"/>
      <c r="I23" s="119">
        <v>1</v>
      </c>
      <c r="J23" s="120">
        <f>'Rekapitulace Objekt 00'!H19</f>
        <v>0</v>
      </c>
      <c r="O23" t="s">
        <v>404</v>
      </c>
      <c r="P23" t="s">
        <v>404</v>
      </c>
    </row>
    <row r="24" spans="1:16" x14ac:dyDescent="0.2">
      <c r="A24" s="112"/>
      <c r="B24" s="112" t="s">
        <v>45</v>
      </c>
      <c r="C24" s="113"/>
      <c r="D24" s="113"/>
      <c r="E24" s="113"/>
      <c r="F24" s="113"/>
      <c r="G24" s="114"/>
      <c r="H24" s="118"/>
      <c r="I24" s="119">
        <v>4</v>
      </c>
      <c r="J24" s="120"/>
    </row>
    <row r="25" spans="1:16" x14ac:dyDescent="0.2">
      <c r="A25" s="112"/>
      <c r="B25" s="112" t="s">
        <v>46</v>
      </c>
      <c r="C25" s="113" t="s">
        <v>47</v>
      </c>
      <c r="D25" s="113"/>
      <c r="E25" s="113"/>
      <c r="F25" s="113"/>
      <c r="G25" s="114"/>
      <c r="H25" s="118"/>
      <c r="I25" s="119">
        <v>2</v>
      </c>
      <c r="J25" s="120">
        <f>'Rekapitulace Objekt SO01'!H20</f>
        <v>0</v>
      </c>
      <c r="O25" t="s">
        <v>404</v>
      </c>
      <c r="P25" t="s">
        <v>404</v>
      </c>
    </row>
    <row r="26" spans="1:16" x14ac:dyDescent="0.2">
      <c r="A26" s="112"/>
      <c r="B26" s="112" t="s">
        <v>48</v>
      </c>
      <c r="C26" s="113" t="s">
        <v>49</v>
      </c>
      <c r="D26" s="113"/>
      <c r="E26" s="113"/>
      <c r="F26" s="113"/>
      <c r="G26" s="114"/>
      <c r="H26" s="118"/>
      <c r="I26" s="119">
        <v>1</v>
      </c>
      <c r="J26" s="120">
        <f>'Rekapitulace Objekt SO06'!H19</f>
        <v>0</v>
      </c>
      <c r="O26" t="s">
        <v>404</v>
      </c>
      <c r="P26" t="s">
        <v>404</v>
      </c>
    </row>
    <row r="27" spans="1:16" x14ac:dyDescent="0.2">
      <c r="A27" s="112"/>
      <c r="B27" s="112" t="s">
        <v>50</v>
      </c>
      <c r="C27" s="113" t="s">
        <v>51</v>
      </c>
      <c r="D27" s="113"/>
      <c r="E27" s="113"/>
      <c r="F27" s="113"/>
      <c r="G27" s="114"/>
      <c r="H27" s="118"/>
      <c r="I27" s="119">
        <v>1</v>
      </c>
      <c r="J27" s="120">
        <f>'Rekapitulace Objekt SO07'!H19</f>
        <v>0</v>
      </c>
      <c r="O27" t="s">
        <v>404</v>
      </c>
      <c r="P27" t="s">
        <v>404</v>
      </c>
    </row>
    <row r="28" spans="1:16" x14ac:dyDescent="0.2">
      <c r="A28" s="112"/>
      <c r="B28" s="112" t="s">
        <v>52</v>
      </c>
      <c r="C28" s="113" t="s">
        <v>53</v>
      </c>
      <c r="D28" s="113"/>
      <c r="E28" s="113"/>
      <c r="F28" s="113"/>
      <c r="G28" s="114"/>
      <c r="H28" s="118"/>
      <c r="I28" s="119">
        <v>1</v>
      </c>
      <c r="J28" s="120">
        <f>'Rekapitulace Objekt SO08'!H19</f>
        <v>0</v>
      </c>
      <c r="O28" t="s">
        <v>404</v>
      </c>
      <c r="P28" t="s">
        <v>404</v>
      </c>
    </row>
    <row r="29" spans="1:16" ht="25.5" customHeight="1" x14ac:dyDescent="0.25">
      <c r="A29" s="122"/>
      <c r="B29" s="123" t="s">
        <v>54</v>
      </c>
      <c r="C29" s="124"/>
      <c r="D29" s="124"/>
      <c r="E29" s="124"/>
      <c r="F29" s="125"/>
      <c r="G29" s="126"/>
      <c r="H29" s="127"/>
      <c r="I29" s="128"/>
      <c r="J29" s="121">
        <f>SUM(J22:J28)</f>
        <v>0</v>
      </c>
    </row>
    <row r="38" spans="1:10" ht="15.75" x14ac:dyDescent="0.25">
      <c r="B38" s="129" t="s">
        <v>55</v>
      </c>
    </row>
    <row r="40" spans="1:10" ht="25.5" customHeight="1" x14ac:dyDescent="0.2">
      <c r="A40" s="130"/>
      <c r="B40" s="131" t="s">
        <v>56</v>
      </c>
      <c r="C40" s="132" t="s">
        <v>57</v>
      </c>
      <c r="D40" s="132"/>
      <c r="E40" s="132"/>
      <c r="F40" s="132"/>
      <c r="G40" s="133"/>
      <c r="H40" s="133"/>
      <c r="I40" s="133"/>
      <c r="J40" s="134" t="s">
        <v>58</v>
      </c>
    </row>
    <row r="41" spans="1:10" ht="25.5" customHeight="1" x14ac:dyDescent="0.2">
      <c r="A41" s="135"/>
      <c r="B41" s="136" t="s">
        <v>59</v>
      </c>
      <c r="C41" s="137" t="s">
        <v>60</v>
      </c>
      <c r="D41" s="137"/>
      <c r="E41" s="137"/>
      <c r="F41" s="138"/>
      <c r="G41" s="139"/>
      <c r="H41" s="139"/>
      <c r="I41" s="139"/>
      <c r="J41" s="140">
        <f>'SO01 001 Pol'!F8+'SO01 002 Pol'!F8+'SO06 001A Pol'!F8+'SO07 001 Pol'!F8+'SO08 001 Pol'!F8</f>
        <v>0</v>
      </c>
    </row>
    <row r="42" spans="1:10" ht="25.5" customHeight="1" x14ac:dyDescent="0.2">
      <c r="A42" s="135"/>
      <c r="B42" s="135" t="s">
        <v>61</v>
      </c>
      <c r="C42" s="141" t="s">
        <v>62</v>
      </c>
      <c r="D42" s="141"/>
      <c r="E42" s="141"/>
      <c r="F42" s="142"/>
      <c r="G42" s="143"/>
      <c r="H42" s="143"/>
      <c r="I42" s="143"/>
      <c r="J42" s="144">
        <f>'SO08 001 Pol'!F11</f>
        <v>0</v>
      </c>
    </row>
    <row r="43" spans="1:10" ht="25.5" customHeight="1" x14ac:dyDescent="0.2">
      <c r="A43" s="135"/>
      <c r="B43" s="135" t="s">
        <v>63</v>
      </c>
      <c r="C43" s="141" t="s">
        <v>64</v>
      </c>
      <c r="D43" s="141"/>
      <c r="E43" s="141"/>
      <c r="F43" s="142"/>
      <c r="G43" s="143"/>
      <c r="H43" s="143"/>
      <c r="I43" s="143"/>
      <c r="J43" s="144">
        <f>'SO08 001 Pol'!F13</f>
        <v>0</v>
      </c>
    </row>
    <row r="44" spans="1:10" ht="25.5" customHeight="1" x14ac:dyDescent="0.2">
      <c r="A44" s="135"/>
      <c r="B44" s="135" t="s">
        <v>65</v>
      </c>
      <c r="C44" s="141" t="s">
        <v>66</v>
      </c>
      <c r="D44" s="141"/>
      <c r="E44" s="141"/>
      <c r="F44" s="142"/>
      <c r="G44" s="143"/>
      <c r="H44" s="143"/>
      <c r="I44" s="143"/>
      <c r="J44" s="144">
        <f>'SO08 001 Pol'!F15</f>
        <v>0</v>
      </c>
    </row>
    <row r="45" spans="1:10" ht="25.5" customHeight="1" x14ac:dyDescent="0.2">
      <c r="A45" s="135"/>
      <c r="B45" s="135" t="s">
        <v>67</v>
      </c>
      <c r="C45" s="141" t="s">
        <v>68</v>
      </c>
      <c r="D45" s="141"/>
      <c r="E45" s="141"/>
      <c r="F45" s="142"/>
      <c r="G45" s="143"/>
      <c r="H45" s="143"/>
      <c r="I45" s="143"/>
      <c r="J45" s="144">
        <f>'SO07 001 Pol'!F64</f>
        <v>0</v>
      </c>
    </row>
    <row r="46" spans="1:10" ht="25.5" customHeight="1" x14ac:dyDescent="0.2">
      <c r="A46" s="135"/>
      <c r="B46" s="135" t="s">
        <v>69</v>
      </c>
      <c r="C46" s="141" t="s">
        <v>70</v>
      </c>
      <c r="D46" s="141"/>
      <c r="E46" s="141"/>
      <c r="F46" s="142"/>
      <c r="G46" s="143"/>
      <c r="H46" s="143"/>
      <c r="I46" s="143"/>
      <c r="J46" s="144">
        <f>'SO07 001 Pol'!F74</f>
        <v>0</v>
      </c>
    </row>
    <row r="47" spans="1:10" ht="25.5" customHeight="1" x14ac:dyDescent="0.2">
      <c r="A47" s="135"/>
      <c r="B47" s="135" t="s">
        <v>71</v>
      </c>
      <c r="C47" s="141" t="s">
        <v>72</v>
      </c>
      <c r="D47" s="141"/>
      <c r="E47" s="141"/>
      <c r="F47" s="142"/>
      <c r="G47" s="143"/>
      <c r="H47" s="143"/>
      <c r="I47" s="143"/>
      <c r="J47" s="144">
        <f>'SO07 001 Pol'!F82</f>
        <v>0</v>
      </c>
    </row>
    <row r="48" spans="1:10" ht="25.5" customHeight="1" x14ac:dyDescent="0.2">
      <c r="A48" s="135"/>
      <c r="B48" s="135" t="s">
        <v>73</v>
      </c>
      <c r="C48" s="141" t="s">
        <v>74</v>
      </c>
      <c r="D48" s="141"/>
      <c r="E48" s="141"/>
      <c r="F48" s="142"/>
      <c r="G48" s="143"/>
      <c r="H48" s="143"/>
      <c r="I48" s="143"/>
      <c r="J48" s="144">
        <f>'SO08 001 Pol'!F24</f>
        <v>0</v>
      </c>
    </row>
    <row r="49" spans="1:10" ht="25.5" customHeight="1" x14ac:dyDescent="0.2">
      <c r="A49" s="135"/>
      <c r="B49" s="135" t="s">
        <v>75</v>
      </c>
      <c r="C49" s="141" t="s">
        <v>76</v>
      </c>
      <c r="D49" s="141"/>
      <c r="E49" s="141"/>
      <c r="F49" s="142"/>
      <c r="G49" s="143"/>
      <c r="H49" s="143"/>
      <c r="I49" s="143"/>
      <c r="J49" s="144">
        <f>'SO07 001 Pol'!F86</f>
        <v>0</v>
      </c>
    </row>
    <row r="50" spans="1:10" ht="25.5" customHeight="1" x14ac:dyDescent="0.2">
      <c r="A50" s="135"/>
      <c r="B50" s="135" t="s">
        <v>77</v>
      </c>
      <c r="C50" s="141" t="s">
        <v>78</v>
      </c>
      <c r="D50" s="141"/>
      <c r="E50" s="141"/>
      <c r="F50" s="142"/>
      <c r="G50" s="143"/>
      <c r="H50" s="143"/>
      <c r="I50" s="143"/>
      <c r="J50" s="144">
        <f>'SO07 001 Pol'!F91</f>
        <v>0</v>
      </c>
    </row>
    <row r="51" spans="1:10" ht="25.5" customHeight="1" x14ac:dyDescent="0.2">
      <c r="A51" s="135"/>
      <c r="B51" s="135" t="s">
        <v>79</v>
      </c>
      <c r="C51" s="141" t="s">
        <v>80</v>
      </c>
      <c r="D51" s="141"/>
      <c r="E51" s="141"/>
      <c r="F51" s="142"/>
      <c r="G51" s="143"/>
      <c r="H51" s="143"/>
      <c r="I51" s="143"/>
      <c r="J51" s="144">
        <f>'SO01 001 Pol'!F59+'SO07 001 Pol'!F100+'SO08 001 Pol'!F34</f>
        <v>0</v>
      </c>
    </row>
    <row r="52" spans="1:10" ht="25.5" customHeight="1" x14ac:dyDescent="0.2">
      <c r="A52" s="135"/>
      <c r="B52" s="135" t="s">
        <v>81</v>
      </c>
      <c r="C52" s="141" t="s">
        <v>82</v>
      </c>
      <c r="D52" s="141"/>
      <c r="E52" s="141"/>
      <c r="F52" s="142"/>
      <c r="G52" s="143"/>
      <c r="H52" s="143"/>
      <c r="I52" s="143"/>
      <c r="J52" s="144">
        <f>'SO07 001 Pol'!F104</f>
        <v>0</v>
      </c>
    </row>
    <row r="53" spans="1:10" ht="25.5" customHeight="1" x14ac:dyDescent="0.2">
      <c r="A53" s="135"/>
      <c r="B53" s="135" t="s">
        <v>83</v>
      </c>
      <c r="C53" s="141" t="s">
        <v>84</v>
      </c>
      <c r="D53" s="141"/>
      <c r="E53" s="141"/>
      <c r="F53" s="142"/>
      <c r="G53" s="143"/>
      <c r="H53" s="143"/>
      <c r="I53" s="143"/>
      <c r="J53" s="144">
        <f>'SO07 001 Pol'!F121</f>
        <v>0</v>
      </c>
    </row>
    <row r="54" spans="1:10" ht="25.5" customHeight="1" x14ac:dyDescent="0.2">
      <c r="A54" s="135"/>
      <c r="B54" s="135" t="s">
        <v>85</v>
      </c>
      <c r="C54" s="141" t="s">
        <v>86</v>
      </c>
      <c r="D54" s="141"/>
      <c r="E54" s="141"/>
      <c r="F54" s="142"/>
      <c r="G54" s="143"/>
      <c r="H54" s="143"/>
      <c r="I54" s="143"/>
      <c r="J54" s="144">
        <f>'SO07 001 Pol'!F123</f>
        <v>0</v>
      </c>
    </row>
    <row r="55" spans="1:10" ht="25.5" customHeight="1" x14ac:dyDescent="0.2">
      <c r="A55" s="135"/>
      <c r="B55" s="145" t="s">
        <v>87</v>
      </c>
      <c r="C55" s="146" t="s">
        <v>88</v>
      </c>
      <c r="D55" s="146"/>
      <c r="E55" s="146"/>
      <c r="F55" s="147"/>
      <c r="G55" s="148"/>
      <c r="H55" s="148"/>
      <c r="I55" s="148"/>
      <c r="J55" s="149">
        <f>'00 001 Naklady'!F8</f>
        <v>0</v>
      </c>
    </row>
    <row r="56" spans="1:10" ht="25.5" customHeight="1" x14ac:dyDescent="0.2">
      <c r="A56" s="150"/>
      <c r="B56" s="151" t="s">
        <v>89</v>
      </c>
      <c r="C56" s="152"/>
      <c r="D56" s="152"/>
      <c r="E56" s="152"/>
      <c r="F56" s="153"/>
      <c r="G56" s="154"/>
      <c r="H56" s="154"/>
      <c r="I56" s="154"/>
      <c r="J56" s="155">
        <f>SUM(J41:J55)</f>
        <v>0</v>
      </c>
    </row>
    <row r="57" spans="1:10" x14ac:dyDescent="0.2">
      <c r="A57" s="109"/>
      <c r="B57" s="109"/>
      <c r="C57" s="109"/>
      <c r="D57" s="109"/>
      <c r="E57" s="109"/>
      <c r="F57" s="109"/>
      <c r="G57" s="110"/>
      <c r="H57" s="109"/>
      <c r="I57" s="110"/>
      <c r="J57" s="111"/>
    </row>
    <row r="58" spans="1:10" x14ac:dyDescent="0.2">
      <c r="A58" s="109"/>
      <c r="B58" s="109"/>
      <c r="C58" s="109"/>
      <c r="D58" s="109"/>
      <c r="E58" s="109"/>
      <c r="F58" s="109"/>
      <c r="G58" s="110"/>
      <c r="H58" s="109"/>
      <c r="I58" s="110"/>
      <c r="J58" s="111"/>
    </row>
    <row r="59" spans="1:10" x14ac:dyDescent="0.2">
      <c r="A59" s="109"/>
      <c r="B59" s="109"/>
      <c r="C59" s="109"/>
      <c r="D59" s="109"/>
      <c r="E59" s="109"/>
      <c r="F59" s="109"/>
      <c r="G59" s="110"/>
      <c r="H59" s="109"/>
      <c r="I59" s="110"/>
      <c r="J59" s="111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">
    <mergeCell ref="C52:I52"/>
    <mergeCell ref="C53:I53"/>
    <mergeCell ref="C54:I54"/>
    <mergeCell ref="C55:I55"/>
    <mergeCell ref="C46:I46"/>
    <mergeCell ref="C47:I47"/>
    <mergeCell ref="C48:I48"/>
    <mergeCell ref="C49:I49"/>
    <mergeCell ref="C50:I50"/>
    <mergeCell ref="C51:I51"/>
    <mergeCell ref="B29:E29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44</v>
      </c>
      <c r="C2" s="157" t="s">
        <v>43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00</v>
      </c>
      <c r="H6" s="35"/>
    </row>
    <row r="7" spans="1:10" ht="15.75" customHeight="1" x14ac:dyDescent="0.25">
      <c r="B7" s="93" t="str">
        <f>C2</f>
        <v>Ostatní a vedlejší náklady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90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91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92</v>
      </c>
      <c r="B17" s="167"/>
      <c r="C17" s="168"/>
      <c r="D17" s="168"/>
      <c r="E17" s="168"/>
      <c r="F17" s="168"/>
      <c r="G17" s="169"/>
      <c r="H17" s="170" t="s">
        <v>93</v>
      </c>
      <c r="I17" s="32"/>
      <c r="J17" s="32"/>
    </row>
    <row r="18" spans="1:55" ht="12.75" customHeight="1" x14ac:dyDescent="0.2">
      <c r="A18" s="164" t="s">
        <v>94</v>
      </c>
      <c r="B18" s="162" t="s">
        <v>95</v>
      </c>
      <c r="C18" s="161"/>
      <c r="D18" s="161"/>
      <c r="E18" s="161"/>
      <c r="F18" s="161"/>
      <c r="G18" s="163"/>
      <c r="H18" s="165">
        <f>'00 001 Naklady'!G18</f>
        <v>0</v>
      </c>
      <c r="I18" s="32"/>
      <c r="J18" s="32"/>
      <c r="O18">
        <f>'00 001 Naklady'!AN18</f>
        <v>0</v>
      </c>
      <c r="P18">
        <f>'00 001 Naklady'!AO18</f>
        <v>0</v>
      </c>
    </row>
    <row r="19" spans="1:55" ht="12.75" customHeight="1" thickBot="1" x14ac:dyDescent="0.25">
      <c r="A19" s="171"/>
      <c r="B19" s="172" t="s">
        <v>96</v>
      </c>
      <c r="C19" s="173"/>
      <c r="D19" s="174" t="str">
        <f>B2</f>
        <v>00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123</v>
      </c>
      <c r="B21" s="159"/>
      <c r="C21" s="159"/>
      <c r="D21" s="256" t="s">
        <v>94</v>
      </c>
      <c r="E21" s="258" t="s">
        <v>95</v>
      </c>
      <c r="F21" s="258"/>
      <c r="G21" s="258"/>
      <c r="H21" s="258"/>
      <c r="I21" s="32"/>
      <c r="J21" s="32"/>
      <c r="BC21" s="257" t="str">
        <f>E21</f>
        <v>Ostatní a vedlejší nákldy</v>
      </c>
    </row>
    <row r="22" spans="1:55" ht="12.75" customHeight="1" x14ac:dyDescent="0.2">
      <c r="A22" s="166" t="s">
        <v>124</v>
      </c>
      <c r="B22" s="167"/>
      <c r="C22" s="168"/>
      <c r="D22" s="168"/>
      <c r="E22" s="168"/>
      <c r="F22" s="168"/>
      <c r="G22" s="169"/>
      <c r="H22" s="170" t="s">
        <v>93</v>
      </c>
      <c r="I22" s="32"/>
      <c r="J22" s="32"/>
    </row>
    <row r="23" spans="1:55" ht="12.75" customHeight="1" x14ac:dyDescent="0.2">
      <c r="A23" s="164" t="s">
        <v>87</v>
      </c>
      <c r="B23" s="162" t="s">
        <v>88</v>
      </c>
      <c r="C23" s="161"/>
      <c r="D23" s="161"/>
      <c r="E23" s="161"/>
      <c r="F23" s="161"/>
      <c r="G23" s="163"/>
      <c r="H23" s="259">
        <f>'00 001 Naklady'!F8</f>
        <v>0</v>
      </c>
      <c r="I23" s="32"/>
      <c r="J23" s="32"/>
    </row>
    <row r="24" spans="1:55" ht="12.75" customHeight="1" thickBot="1" x14ac:dyDescent="0.25">
      <c r="A24" s="171"/>
      <c r="B24" s="172" t="s">
        <v>125</v>
      </c>
      <c r="C24" s="173"/>
      <c r="D24" s="174" t="str">
        <f>D21</f>
        <v>001</v>
      </c>
      <c r="E24" s="173"/>
      <c r="F24" s="173"/>
      <c r="G24" s="175"/>
      <c r="H24" s="260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8" t="s">
        <v>97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44</v>
      </c>
      <c r="C3" s="203" t="s">
        <v>43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94</v>
      </c>
      <c r="C4" s="204" t="s">
        <v>95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32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87</v>
      </c>
      <c r="C8" s="250" t="s">
        <v>88</v>
      </c>
      <c r="D8" s="210"/>
      <c r="E8" s="213"/>
      <c r="F8" s="216">
        <f>SUM(G9:G16)</f>
        <v>0</v>
      </c>
      <c r="G8" s="217"/>
      <c r="H8" s="218"/>
      <c r="I8" s="226"/>
    </row>
    <row r="9" spans="1:60" outlineLevel="1" x14ac:dyDescent="0.2">
      <c r="A9" s="225">
        <v>1</v>
      </c>
      <c r="B9" s="209" t="s">
        <v>104</v>
      </c>
      <c r="C9" s="251" t="s">
        <v>105</v>
      </c>
      <c r="D9" s="211" t="s">
        <v>106</v>
      </c>
      <c r="E9" s="214">
        <v>1</v>
      </c>
      <c r="F9" s="219"/>
      <c r="G9" s="220">
        <f>ROUND(E9*F9,2)</f>
        <v>0</v>
      </c>
      <c r="H9" s="221"/>
      <c r="I9" s="227" t="s">
        <v>107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>
        <v>21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>
        <v>2</v>
      </c>
      <c r="B10" s="209" t="s">
        <v>108</v>
      </c>
      <c r="C10" s="251" t="s">
        <v>109</v>
      </c>
      <c r="D10" s="211" t="s">
        <v>106</v>
      </c>
      <c r="E10" s="214">
        <v>1</v>
      </c>
      <c r="F10" s="219"/>
      <c r="G10" s="220">
        <f>ROUND(E10*F10,2)</f>
        <v>0</v>
      </c>
      <c r="H10" s="221"/>
      <c r="I10" s="227" t="s">
        <v>107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>
        <v>21</v>
      </c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3</v>
      </c>
      <c r="B11" s="209" t="s">
        <v>110</v>
      </c>
      <c r="C11" s="251" t="s">
        <v>111</v>
      </c>
      <c r="D11" s="211" t="s">
        <v>106</v>
      </c>
      <c r="E11" s="214">
        <v>1</v>
      </c>
      <c r="F11" s="219"/>
      <c r="G11" s="220">
        <f>ROUND(E11*F11,2)</f>
        <v>0</v>
      </c>
      <c r="H11" s="221"/>
      <c r="I11" s="227" t="s">
        <v>107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4</v>
      </c>
      <c r="B12" s="209" t="s">
        <v>112</v>
      </c>
      <c r="C12" s="251" t="s">
        <v>113</v>
      </c>
      <c r="D12" s="211" t="s">
        <v>106</v>
      </c>
      <c r="E12" s="214">
        <v>1</v>
      </c>
      <c r="F12" s="219"/>
      <c r="G12" s="220">
        <f>ROUND(E12*F12,2)</f>
        <v>0</v>
      </c>
      <c r="H12" s="221"/>
      <c r="I12" s="227" t="s">
        <v>114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09"/>
      <c r="C13" s="252" t="s">
        <v>115</v>
      </c>
      <c r="D13" s="212"/>
      <c r="E13" s="215"/>
      <c r="F13" s="222"/>
      <c r="G13" s="223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00" t="str">
        <f>C13</f>
        <v>Veškeré náklady spojené s vybudováním, provozem a odstraněním zařízení staveniště.</v>
      </c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>
        <v>5</v>
      </c>
      <c r="B14" s="209" t="s">
        <v>116</v>
      </c>
      <c r="C14" s="251" t="s">
        <v>117</v>
      </c>
      <c r="D14" s="211" t="s">
        <v>106</v>
      </c>
      <c r="E14" s="214">
        <v>1</v>
      </c>
      <c r="F14" s="219"/>
      <c r="G14" s="220">
        <f>ROUND(E14*F14,2)</f>
        <v>0</v>
      </c>
      <c r="H14" s="221"/>
      <c r="I14" s="227" t="s">
        <v>107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>
        <v>6</v>
      </c>
      <c r="B15" s="209" t="s">
        <v>118</v>
      </c>
      <c r="C15" s="251" t="s">
        <v>119</v>
      </c>
      <c r="D15" s="211" t="s">
        <v>106</v>
      </c>
      <c r="E15" s="214">
        <v>1</v>
      </c>
      <c r="F15" s="219"/>
      <c r="G15" s="220">
        <f>ROUND(E15*F15,2)</f>
        <v>0</v>
      </c>
      <c r="H15" s="221"/>
      <c r="I15" s="227" t="s">
        <v>107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ht="13.5" outlineLevel="1" thickBot="1" x14ac:dyDescent="0.25">
      <c r="A16" s="237">
        <v>7</v>
      </c>
      <c r="B16" s="238" t="s">
        <v>120</v>
      </c>
      <c r="C16" s="253" t="s">
        <v>121</v>
      </c>
      <c r="D16" s="239" t="s">
        <v>106</v>
      </c>
      <c r="E16" s="240">
        <v>1</v>
      </c>
      <c r="F16" s="241"/>
      <c r="G16" s="242">
        <f>ROUND(E16*F16,2)</f>
        <v>0</v>
      </c>
      <c r="H16" s="243"/>
      <c r="I16" s="244" t="s">
        <v>107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41" hidden="1" x14ac:dyDescent="0.2">
      <c r="C17" s="254"/>
      <c r="D17" s="177"/>
      <c r="AK17">
        <f>SUM(AK1:AK16)</f>
        <v>0</v>
      </c>
      <c r="AL17">
        <f>SUM(AL1:AL16)</f>
        <v>0</v>
      </c>
      <c r="AN17">
        <v>15</v>
      </c>
      <c r="AO17">
        <v>21</v>
      </c>
    </row>
    <row r="18" spans="1:41" ht="13.5" hidden="1" thickBot="1" x14ac:dyDescent="0.25">
      <c r="A18" s="245"/>
      <c r="B18" s="246" t="s">
        <v>122</v>
      </c>
      <c r="C18" s="255"/>
      <c r="D18" s="247"/>
      <c r="E18" s="248"/>
      <c r="F18" s="248"/>
      <c r="G18" s="249">
        <f>F8</f>
        <v>0</v>
      </c>
      <c r="AN18">
        <f>SUMIF(AM8:AM17,AN17,G8:G17)</f>
        <v>0</v>
      </c>
      <c r="AO18">
        <f>SUMIF(AM8:AM17,AO17,G8:G17)</f>
        <v>0</v>
      </c>
    </row>
    <row r="19" spans="1:41" x14ac:dyDescent="0.2">
      <c r="D19" s="177"/>
    </row>
    <row r="20" spans="1:41" x14ac:dyDescent="0.2">
      <c r="D20" s="177"/>
    </row>
    <row r="21" spans="1:41" x14ac:dyDescent="0.2">
      <c r="D21" s="177"/>
    </row>
    <row r="22" spans="1:41" x14ac:dyDescent="0.2">
      <c r="D22" s="177"/>
    </row>
    <row r="23" spans="1:41" x14ac:dyDescent="0.2">
      <c r="D23" s="177"/>
    </row>
    <row r="24" spans="1:41" x14ac:dyDescent="0.2">
      <c r="D24" s="177"/>
    </row>
    <row r="25" spans="1:41" x14ac:dyDescent="0.2">
      <c r="D25" s="177"/>
    </row>
    <row r="26" spans="1:41" x14ac:dyDescent="0.2">
      <c r="D26" s="177"/>
    </row>
    <row r="27" spans="1:41" x14ac:dyDescent="0.2">
      <c r="D27" s="177"/>
    </row>
    <row r="28" spans="1:41" x14ac:dyDescent="0.2">
      <c r="D28" s="177"/>
    </row>
    <row r="29" spans="1:41" x14ac:dyDescent="0.2">
      <c r="D29" s="177"/>
    </row>
    <row r="30" spans="1:41" x14ac:dyDescent="0.2">
      <c r="D30" s="177"/>
    </row>
    <row r="31" spans="1:41" x14ac:dyDescent="0.2">
      <c r="D31" s="177"/>
    </row>
    <row r="32" spans="1:41" x14ac:dyDescent="0.2">
      <c r="D32" s="177"/>
    </row>
    <row r="33" spans="4:4" x14ac:dyDescent="0.2">
      <c r="D33" s="177"/>
    </row>
    <row r="34" spans="4:4" x14ac:dyDescent="0.2">
      <c r="D34" s="177"/>
    </row>
    <row r="35" spans="4:4" x14ac:dyDescent="0.2">
      <c r="D35" s="177"/>
    </row>
    <row r="36" spans="4:4" x14ac:dyDescent="0.2">
      <c r="D36" s="177"/>
    </row>
    <row r="37" spans="4:4" x14ac:dyDescent="0.2">
      <c r="D37" s="177"/>
    </row>
    <row r="38" spans="4:4" x14ac:dyDescent="0.2">
      <c r="D38" s="177"/>
    </row>
    <row r="39" spans="4:4" x14ac:dyDescent="0.2">
      <c r="D39" s="177"/>
    </row>
    <row r="40" spans="4:4" x14ac:dyDescent="0.2">
      <c r="D40" s="177"/>
    </row>
    <row r="41" spans="4:4" x14ac:dyDescent="0.2">
      <c r="D41" s="177"/>
    </row>
    <row r="42" spans="4:4" x14ac:dyDescent="0.2">
      <c r="D42" s="177"/>
    </row>
    <row r="43" spans="4:4" x14ac:dyDescent="0.2">
      <c r="D43" s="177"/>
    </row>
    <row r="44" spans="4:4" x14ac:dyDescent="0.2">
      <c r="D44" s="177"/>
    </row>
    <row r="45" spans="4:4" x14ac:dyDescent="0.2">
      <c r="D45" s="177"/>
    </row>
    <row r="46" spans="4:4" x14ac:dyDescent="0.2">
      <c r="D46" s="177"/>
    </row>
    <row r="47" spans="4:4" x14ac:dyDescent="0.2">
      <c r="D47" s="177"/>
    </row>
    <row r="48" spans="4:4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4">
    <mergeCell ref="A1:G1"/>
    <mergeCell ref="C7:G7"/>
    <mergeCell ref="F8:G8"/>
    <mergeCell ref="C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46</v>
      </c>
      <c r="C2" s="157" t="s">
        <v>47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SO01</v>
      </c>
      <c r="H6" s="35"/>
    </row>
    <row r="7" spans="1:10" ht="15.75" customHeight="1" x14ac:dyDescent="0.25">
      <c r="B7" s="93" t="str">
        <f>C2</f>
        <v>Dotěžení PB bermy Moravy cca od ř. km 76 po soutok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90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91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92</v>
      </c>
      <c r="B17" s="167"/>
      <c r="C17" s="168"/>
      <c r="D17" s="168"/>
      <c r="E17" s="168"/>
      <c r="F17" s="168"/>
      <c r="G17" s="169"/>
      <c r="H17" s="170" t="s">
        <v>93</v>
      </c>
      <c r="I17" s="32"/>
      <c r="J17" s="32"/>
    </row>
    <row r="18" spans="1:55" ht="12.75" customHeight="1" x14ac:dyDescent="0.2">
      <c r="A18" s="164" t="s">
        <v>94</v>
      </c>
      <c r="B18" s="162" t="s">
        <v>126</v>
      </c>
      <c r="C18" s="161"/>
      <c r="D18" s="161"/>
      <c r="E18" s="161"/>
      <c r="F18" s="161"/>
      <c r="G18" s="163"/>
      <c r="H18" s="165">
        <f>'SO01 001 Pol'!G62</f>
        <v>0</v>
      </c>
      <c r="I18" s="32"/>
      <c r="J18" s="32"/>
      <c r="O18">
        <f>'SO01 001 Pol'!AN62</f>
        <v>0</v>
      </c>
      <c r="P18">
        <f>'SO01 001 Pol'!AO62</f>
        <v>0</v>
      </c>
    </row>
    <row r="19" spans="1:55" ht="12.75" customHeight="1" x14ac:dyDescent="0.2">
      <c r="A19" s="164" t="s">
        <v>127</v>
      </c>
      <c r="B19" s="162" t="s">
        <v>128</v>
      </c>
      <c r="C19" s="161"/>
      <c r="D19" s="161"/>
      <c r="E19" s="161"/>
      <c r="F19" s="161"/>
      <c r="G19" s="163"/>
      <c r="H19" s="165">
        <f>'SO01 002 Pol'!G13</f>
        <v>0</v>
      </c>
      <c r="I19" s="32"/>
      <c r="J19" s="32"/>
      <c r="O19">
        <f>'SO01 002 Pol'!AN13</f>
        <v>0</v>
      </c>
      <c r="P19">
        <f>'SO01 002 Pol'!AO13</f>
        <v>0</v>
      </c>
    </row>
    <row r="20" spans="1:55" ht="12.75" customHeight="1" thickBot="1" x14ac:dyDescent="0.25">
      <c r="A20" s="171"/>
      <c r="B20" s="172" t="s">
        <v>96</v>
      </c>
      <c r="C20" s="173"/>
      <c r="D20" s="174" t="str">
        <f>B2</f>
        <v>SO01</v>
      </c>
      <c r="E20" s="173"/>
      <c r="F20" s="173"/>
      <c r="G20" s="175"/>
      <c r="H20" s="176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58" t="s">
        <v>123</v>
      </c>
      <c r="B22" s="159"/>
      <c r="C22" s="159"/>
      <c r="D22" s="256" t="s">
        <v>94</v>
      </c>
      <c r="E22" s="258" t="s">
        <v>126</v>
      </c>
      <c r="F22" s="258"/>
      <c r="G22" s="258"/>
      <c r="H22" s="258"/>
      <c r="I22" s="32"/>
      <c r="J22" s="32"/>
      <c r="BC22" s="257" t="str">
        <f>E22</f>
        <v>Dotěžení bermy</v>
      </c>
    </row>
    <row r="23" spans="1:55" ht="12.75" customHeight="1" x14ac:dyDescent="0.2">
      <c r="A23" s="166" t="s">
        <v>124</v>
      </c>
      <c r="B23" s="167"/>
      <c r="C23" s="168"/>
      <c r="D23" s="168"/>
      <c r="E23" s="168"/>
      <c r="F23" s="168"/>
      <c r="G23" s="169"/>
      <c r="H23" s="170" t="s">
        <v>93</v>
      </c>
      <c r="I23" s="32"/>
      <c r="J23" s="32"/>
    </row>
    <row r="24" spans="1:55" ht="12.75" customHeight="1" x14ac:dyDescent="0.2">
      <c r="A24" s="164" t="s">
        <v>59</v>
      </c>
      <c r="B24" s="162" t="s">
        <v>60</v>
      </c>
      <c r="C24" s="161"/>
      <c r="D24" s="161"/>
      <c r="E24" s="161"/>
      <c r="F24" s="161"/>
      <c r="G24" s="163"/>
      <c r="H24" s="259">
        <f>'SO01 001 Pol'!F8</f>
        <v>0</v>
      </c>
      <c r="I24" s="32"/>
      <c r="J24" s="32"/>
    </row>
    <row r="25" spans="1:55" ht="12.75" customHeight="1" x14ac:dyDescent="0.2">
      <c r="A25" s="164" t="s">
        <v>79</v>
      </c>
      <c r="B25" s="162" t="s">
        <v>80</v>
      </c>
      <c r="C25" s="161"/>
      <c r="D25" s="161"/>
      <c r="E25" s="161"/>
      <c r="F25" s="161"/>
      <c r="G25" s="163"/>
      <c r="H25" s="259">
        <f>'SO01 001 Pol'!F59</f>
        <v>0</v>
      </c>
      <c r="I25" s="32"/>
      <c r="J25" s="32"/>
    </row>
    <row r="26" spans="1:55" ht="12.75" customHeight="1" thickBot="1" x14ac:dyDescent="0.25">
      <c r="A26" s="171"/>
      <c r="B26" s="172" t="s">
        <v>125</v>
      </c>
      <c r="C26" s="173"/>
      <c r="D26" s="174" t="str">
        <f>D22</f>
        <v>001</v>
      </c>
      <c r="E26" s="173"/>
      <c r="F26" s="173"/>
      <c r="G26" s="175"/>
      <c r="H26" s="260">
        <f>SUM(H24:H25)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58" t="s">
        <v>123</v>
      </c>
      <c r="B28" s="159"/>
      <c r="C28" s="159"/>
      <c r="D28" s="256" t="s">
        <v>127</v>
      </c>
      <c r="E28" s="258" t="s">
        <v>128</v>
      </c>
      <c r="F28" s="258"/>
      <c r="G28" s="258"/>
      <c r="H28" s="258"/>
      <c r="I28" s="32"/>
      <c r="J28" s="32"/>
      <c r="BC28" s="257" t="str">
        <f>E28</f>
        <v>Zřízení hrůdů</v>
      </c>
    </row>
    <row r="29" spans="1:55" ht="12.75" customHeight="1" x14ac:dyDescent="0.2">
      <c r="A29" s="166" t="s">
        <v>124</v>
      </c>
      <c r="B29" s="167"/>
      <c r="C29" s="168"/>
      <c r="D29" s="168"/>
      <c r="E29" s="168"/>
      <c r="F29" s="168"/>
      <c r="G29" s="169"/>
      <c r="H29" s="170" t="s">
        <v>93</v>
      </c>
      <c r="I29" s="32"/>
      <c r="J29" s="32"/>
    </row>
    <row r="30" spans="1:55" ht="12.75" customHeight="1" x14ac:dyDescent="0.2">
      <c r="A30" s="164" t="s">
        <v>59</v>
      </c>
      <c r="B30" s="162" t="s">
        <v>60</v>
      </c>
      <c r="C30" s="161"/>
      <c r="D30" s="161"/>
      <c r="E30" s="161"/>
      <c r="F30" s="161"/>
      <c r="G30" s="163"/>
      <c r="H30" s="259">
        <f>'SO01 002 Pol'!F8</f>
        <v>0</v>
      </c>
      <c r="I30" s="32"/>
      <c r="J30" s="32"/>
    </row>
    <row r="31" spans="1:55" ht="12.75" customHeight="1" thickBot="1" x14ac:dyDescent="0.25">
      <c r="A31" s="171"/>
      <c r="B31" s="172" t="s">
        <v>125</v>
      </c>
      <c r="C31" s="173"/>
      <c r="D31" s="174" t="str">
        <f>D28</f>
        <v>002</v>
      </c>
      <c r="E31" s="173"/>
      <c r="F31" s="173"/>
      <c r="G31" s="175"/>
      <c r="H31" s="260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5">
    <mergeCell ref="C2:F2"/>
    <mergeCell ref="A4:H4"/>
    <mergeCell ref="B7:G7"/>
    <mergeCell ref="E22:H22"/>
    <mergeCell ref="E28:H28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6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178" t="s">
        <v>129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46</v>
      </c>
      <c r="C3" s="203" t="s">
        <v>47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94</v>
      </c>
      <c r="C4" s="204" t="s">
        <v>126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32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59</v>
      </c>
      <c r="C8" s="250" t="s">
        <v>60</v>
      </c>
      <c r="D8" s="210"/>
      <c r="E8" s="213"/>
      <c r="F8" s="216">
        <f>SUM(G9:G58)</f>
        <v>0</v>
      </c>
      <c r="G8" s="217"/>
      <c r="H8" s="218"/>
      <c r="I8" s="226"/>
    </row>
    <row r="9" spans="1:60" outlineLevel="1" x14ac:dyDescent="0.2">
      <c r="A9" s="225"/>
      <c r="B9" s="261" t="s">
        <v>130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62" t="s">
        <v>131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/>
      <c r="B11" s="262" t="s">
        <v>132</v>
      </c>
      <c r="C11" s="276"/>
      <c r="D11" s="272"/>
      <c r="E11" s="273"/>
      <c r="F11" s="274"/>
      <c r="G11" s="269"/>
      <c r="H11" s="221"/>
      <c r="I11" s="227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1</v>
      </c>
      <c r="B12" s="209" t="s">
        <v>133</v>
      </c>
      <c r="C12" s="251" t="s">
        <v>134</v>
      </c>
      <c r="D12" s="211" t="s">
        <v>135</v>
      </c>
      <c r="E12" s="214">
        <v>35</v>
      </c>
      <c r="F12" s="219"/>
      <c r="G12" s="220">
        <f>ROUND(E12*F12,2)</f>
        <v>0</v>
      </c>
      <c r="H12" s="221" t="s">
        <v>136</v>
      </c>
      <c r="I12" s="227" t="s">
        <v>114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09"/>
      <c r="C13" s="277" t="s">
        <v>137</v>
      </c>
      <c r="D13" s="264"/>
      <c r="E13" s="266">
        <v>35</v>
      </c>
      <c r="F13" s="220"/>
      <c r="G13" s="220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/>
      <c r="B14" s="262" t="s">
        <v>130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>
        <v>0</v>
      </c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/>
      <c r="B15" s="262" t="s">
        <v>131</v>
      </c>
      <c r="C15" s="276"/>
      <c r="D15" s="272"/>
      <c r="E15" s="273"/>
      <c r="F15" s="274"/>
      <c r="G15" s="269"/>
      <c r="H15" s="221"/>
      <c r="I15" s="227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/>
      <c r="B16" s="262" t="s">
        <v>132</v>
      </c>
      <c r="C16" s="276"/>
      <c r="D16" s="272"/>
      <c r="E16" s="273"/>
      <c r="F16" s="274"/>
      <c r="G16" s="269"/>
      <c r="H16" s="221"/>
      <c r="I16" s="227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>
        <v>1</v>
      </c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>
        <v>2</v>
      </c>
      <c r="B17" s="209" t="s">
        <v>138</v>
      </c>
      <c r="C17" s="251" t="s">
        <v>139</v>
      </c>
      <c r="D17" s="211" t="s">
        <v>135</v>
      </c>
      <c r="E17" s="214">
        <v>57</v>
      </c>
      <c r="F17" s="219"/>
      <c r="G17" s="220">
        <f>ROUND(E17*F17,2)</f>
        <v>0</v>
      </c>
      <c r="H17" s="221" t="s">
        <v>136</v>
      </c>
      <c r="I17" s="227" t="s">
        <v>114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/>
      <c r="B18" s="262" t="s">
        <v>130</v>
      </c>
      <c r="C18" s="276"/>
      <c r="D18" s="272"/>
      <c r="E18" s="273"/>
      <c r="F18" s="274"/>
      <c r="G18" s="269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0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62" t="s">
        <v>131</v>
      </c>
      <c r="C19" s="276"/>
      <c r="D19" s="272"/>
      <c r="E19" s="273"/>
      <c r="F19" s="274"/>
      <c r="G19" s="269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132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1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>
        <v>3</v>
      </c>
      <c r="B21" s="209" t="s">
        <v>140</v>
      </c>
      <c r="C21" s="251" t="s">
        <v>141</v>
      </c>
      <c r="D21" s="211" t="s">
        <v>135</v>
      </c>
      <c r="E21" s="214">
        <v>15</v>
      </c>
      <c r="F21" s="219"/>
      <c r="G21" s="220">
        <f>ROUND(E21*F21,2)</f>
        <v>0</v>
      </c>
      <c r="H21" s="221" t="s">
        <v>136</v>
      </c>
      <c r="I21" s="227" t="s">
        <v>114</v>
      </c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>
        <v>21</v>
      </c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/>
      <c r="B22" s="262" t="s">
        <v>142</v>
      </c>
      <c r="C22" s="276"/>
      <c r="D22" s="272"/>
      <c r="E22" s="273"/>
      <c r="F22" s="274"/>
      <c r="G22" s="269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>
        <v>0</v>
      </c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143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>
        <v>4</v>
      </c>
      <c r="B24" s="209" t="s">
        <v>144</v>
      </c>
      <c r="C24" s="251" t="s">
        <v>145</v>
      </c>
      <c r="D24" s="211" t="s">
        <v>146</v>
      </c>
      <c r="E24" s="214">
        <v>1665</v>
      </c>
      <c r="F24" s="219"/>
      <c r="G24" s="220">
        <f>ROUND(E24*F24,2)</f>
        <v>0</v>
      </c>
      <c r="H24" s="221" t="s">
        <v>147</v>
      </c>
      <c r="I24" s="227" t="s">
        <v>114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>
        <v>21</v>
      </c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62" t="s">
        <v>148</v>
      </c>
      <c r="C25" s="276"/>
      <c r="D25" s="272"/>
      <c r="E25" s="273"/>
      <c r="F25" s="274"/>
      <c r="G25" s="269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>
        <v>0</v>
      </c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62" t="s">
        <v>149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>
        <v>5</v>
      </c>
      <c r="B27" s="209" t="s">
        <v>150</v>
      </c>
      <c r="C27" s="251" t="s">
        <v>151</v>
      </c>
      <c r="D27" s="211" t="s">
        <v>146</v>
      </c>
      <c r="E27" s="214">
        <v>1665</v>
      </c>
      <c r="F27" s="219"/>
      <c r="G27" s="220">
        <f>ROUND(E27*F27,2)</f>
        <v>0</v>
      </c>
      <c r="H27" s="221" t="s">
        <v>136</v>
      </c>
      <c r="I27" s="227" t="s">
        <v>114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09"/>
      <c r="C28" s="277" t="s">
        <v>152</v>
      </c>
      <c r="D28" s="264"/>
      <c r="E28" s="266">
        <v>1665</v>
      </c>
      <c r="F28" s="220"/>
      <c r="G28" s="220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>
        <v>6</v>
      </c>
      <c r="B29" s="209" t="s">
        <v>153</v>
      </c>
      <c r="C29" s="251" t="s">
        <v>154</v>
      </c>
      <c r="D29" s="211" t="s">
        <v>146</v>
      </c>
      <c r="E29" s="214">
        <v>1520.4</v>
      </c>
      <c r="F29" s="219"/>
      <c r="G29" s="220">
        <f>ROUND(E29*F29,2)</f>
        <v>0</v>
      </c>
      <c r="H29" s="221"/>
      <c r="I29" s="227" t="s">
        <v>114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>
        <v>7</v>
      </c>
      <c r="B30" s="209" t="s">
        <v>155</v>
      </c>
      <c r="C30" s="251" t="s">
        <v>156</v>
      </c>
      <c r="D30" s="211" t="s">
        <v>146</v>
      </c>
      <c r="E30" s="214">
        <v>250</v>
      </c>
      <c r="F30" s="219"/>
      <c r="G30" s="220">
        <f>ROUND(E30*F30,2)</f>
        <v>0</v>
      </c>
      <c r="H30" s="221"/>
      <c r="I30" s="227" t="s">
        <v>114</v>
      </c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>
        <v>21</v>
      </c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>
        <v>8</v>
      </c>
      <c r="B31" s="209" t="s">
        <v>157</v>
      </c>
      <c r="C31" s="251" t="s">
        <v>158</v>
      </c>
      <c r="D31" s="211" t="s">
        <v>146</v>
      </c>
      <c r="E31" s="214">
        <v>250</v>
      </c>
      <c r="F31" s="219"/>
      <c r="G31" s="220">
        <f>ROUND(E31*F31,2)</f>
        <v>0</v>
      </c>
      <c r="H31" s="221"/>
      <c r="I31" s="227" t="s">
        <v>114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>
        <v>9</v>
      </c>
      <c r="B32" s="209" t="s">
        <v>159</v>
      </c>
      <c r="C32" s="251" t="s">
        <v>160</v>
      </c>
      <c r="D32" s="211" t="s">
        <v>135</v>
      </c>
      <c r="E32" s="214">
        <v>22</v>
      </c>
      <c r="F32" s="219"/>
      <c r="G32" s="220">
        <f>ROUND(E32*F32,2)</f>
        <v>0</v>
      </c>
      <c r="H32" s="221"/>
      <c r="I32" s="227" t="s">
        <v>114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>
        <v>10</v>
      </c>
      <c r="B33" s="209" t="s">
        <v>161</v>
      </c>
      <c r="C33" s="251" t="s">
        <v>162</v>
      </c>
      <c r="D33" s="211" t="s">
        <v>135</v>
      </c>
      <c r="E33" s="214">
        <v>15</v>
      </c>
      <c r="F33" s="219"/>
      <c r="G33" s="220">
        <f>ROUND(E33*F33,2)</f>
        <v>0</v>
      </c>
      <c r="H33" s="221"/>
      <c r="I33" s="227" t="s">
        <v>114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>
        <v>21</v>
      </c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>
        <v>11</v>
      </c>
      <c r="B34" s="209" t="s">
        <v>163</v>
      </c>
      <c r="C34" s="251" t="s">
        <v>164</v>
      </c>
      <c r="D34" s="211" t="s">
        <v>135</v>
      </c>
      <c r="E34" s="214">
        <v>7</v>
      </c>
      <c r="F34" s="219"/>
      <c r="G34" s="220">
        <f>ROUND(E34*F34,2)</f>
        <v>0</v>
      </c>
      <c r="H34" s="221"/>
      <c r="I34" s="227" t="s">
        <v>114</v>
      </c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>
        <v>21</v>
      </c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>
        <v>12</v>
      </c>
      <c r="B35" s="209" t="s">
        <v>165</v>
      </c>
      <c r="C35" s="251" t="s">
        <v>166</v>
      </c>
      <c r="D35" s="211" t="s">
        <v>135</v>
      </c>
      <c r="E35" s="214">
        <v>28</v>
      </c>
      <c r="F35" s="219"/>
      <c r="G35" s="220">
        <f>ROUND(E35*F35,2)</f>
        <v>0</v>
      </c>
      <c r="H35" s="221"/>
      <c r="I35" s="227" t="s">
        <v>114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>
        <v>13</v>
      </c>
      <c r="B36" s="209" t="s">
        <v>167</v>
      </c>
      <c r="C36" s="251" t="s">
        <v>168</v>
      </c>
      <c r="D36" s="211" t="s">
        <v>135</v>
      </c>
      <c r="E36" s="214">
        <v>57</v>
      </c>
      <c r="F36" s="219"/>
      <c r="G36" s="220">
        <f>ROUND(E36*F36,2)</f>
        <v>0</v>
      </c>
      <c r="H36" s="221"/>
      <c r="I36" s="227" t="s">
        <v>114</v>
      </c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>
        <v>21</v>
      </c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>
        <v>14</v>
      </c>
      <c r="B37" s="209" t="s">
        <v>169</v>
      </c>
      <c r="C37" s="251" t="s">
        <v>170</v>
      </c>
      <c r="D37" s="211" t="s">
        <v>135</v>
      </c>
      <c r="E37" s="214">
        <v>15</v>
      </c>
      <c r="F37" s="219"/>
      <c r="G37" s="220">
        <f>ROUND(E37*F37,2)</f>
        <v>0</v>
      </c>
      <c r="H37" s="221"/>
      <c r="I37" s="227" t="s">
        <v>114</v>
      </c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>
        <v>21</v>
      </c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>
        <v>15</v>
      </c>
      <c r="B38" s="209" t="s">
        <v>171</v>
      </c>
      <c r="C38" s="251" t="s">
        <v>172</v>
      </c>
      <c r="D38" s="211" t="s">
        <v>173</v>
      </c>
      <c r="E38" s="214">
        <v>11061.72</v>
      </c>
      <c r="F38" s="219"/>
      <c r="G38" s="220">
        <f>ROUND(E38*F38,2)</f>
        <v>0</v>
      </c>
      <c r="H38" s="221"/>
      <c r="I38" s="227" t="s">
        <v>114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>
        <v>21</v>
      </c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/>
      <c r="B39" s="209"/>
      <c r="C39" s="277" t="s">
        <v>174</v>
      </c>
      <c r="D39" s="264"/>
      <c r="E39" s="266">
        <v>7061.72</v>
      </c>
      <c r="F39" s="220"/>
      <c r="G39" s="220"/>
      <c r="H39" s="221"/>
      <c r="I39" s="227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09"/>
      <c r="C40" s="277" t="s">
        <v>175</v>
      </c>
      <c r="D40" s="264"/>
      <c r="E40" s="266">
        <v>4000</v>
      </c>
      <c r="F40" s="220"/>
      <c r="G40" s="220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>
        <v>16</v>
      </c>
      <c r="B41" s="209" t="s">
        <v>176</v>
      </c>
      <c r="C41" s="251" t="s">
        <v>177</v>
      </c>
      <c r="D41" s="211" t="s">
        <v>173</v>
      </c>
      <c r="E41" s="214">
        <v>2765.43</v>
      </c>
      <c r="F41" s="219"/>
      <c r="G41" s="220">
        <f>ROUND(E41*F41,2)</f>
        <v>0</v>
      </c>
      <c r="H41" s="221"/>
      <c r="I41" s="227" t="s">
        <v>114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>
        <v>21</v>
      </c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09"/>
      <c r="C42" s="277" t="s">
        <v>178</v>
      </c>
      <c r="D42" s="264"/>
      <c r="E42" s="266">
        <v>1765.43</v>
      </c>
      <c r="F42" s="220"/>
      <c r="G42" s="220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/>
      <c r="B43" s="209"/>
      <c r="C43" s="277" t="s">
        <v>179</v>
      </c>
      <c r="D43" s="264"/>
      <c r="E43" s="266">
        <v>1000</v>
      </c>
      <c r="F43" s="220"/>
      <c r="G43" s="220"/>
      <c r="H43" s="221"/>
      <c r="I43" s="227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>
        <v>17</v>
      </c>
      <c r="B44" s="209" t="s">
        <v>180</v>
      </c>
      <c r="C44" s="251" t="s">
        <v>181</v>
      </c>
      <c r="D44" s="211" t="s">
        <v>173</v>
      </c>
      <c r="E44" s="214">
        <v>829.62900000000002</v>
      </c>
      <c r="F44" s="219"/>
      <c r="G44" s="220">
        <f>ROUND(E44*F44,2)</f>
        <v>0</v>
      </c>
      <c r="H44" s="221"/>
      <c r="I44" s="227" t="s">
        <v>114</v>
      </c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>
        <v>21</v>
      </c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09"/>
      <c r="C45" s="277" t="s">
        <v>182</v>
      </c>
      <c r="D45" s="264"/>
      <c r="E45" s="266">
        <v>829.62900000000002</v>
      </c>
      <c r="F45" s="220"/>
      <c r="G45" s="220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>
        <v>18</v>
      </c>
      <c r="B46" s="209" t="s">
        <v>183</v>
      </c>
      <c r="C46" s="251" t="s">
        <v>184</v>
      </c>
      <c r="D46" s="211" t="s">
        <v>135</v>
      </c>
      <c r="E46" s="214">
        <v>15</v>
      </c>
      <c r="F46" s="219"/>
      <c r="G46" s="220">
        <f>ROUND(E46*F46,2)</f>
        <v>0</v>
      </c>
      <c r="H46" s="221"/>
      <c r="I46" s="227" t="s">
        <v>114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>
        <v>19</v>
      </c>
      <c r="B47" s="209" t="s">
        <v>185</v>
      </c>
      <c r="C47" s="251" t="s">
        <v>186</v>
      </c>
      <c r="D47" s="211" t="s">
        <v>135</v>
      </c>
      <c r="E47" s="214">
        <v>7</v>
      </c>
      <c r="F47" s="219"/>
      <c r="G47" s="220">
        <f>ROUND(E47*F47,2)</f>
        <v>0</v>
      </c>
      <c r="H47" s="221"/>
      <c r="I47" s="227" t="s">
        <v>114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25">
        <v>20</v>
      </c>
      <c r="B48" s="209" t="s">
        <v>187</v>
      </c>
      <c r="C48" s="251" t="s">
        <v>188</v>
      </c>
      <c r="D48" s="211" t="s">
        <v>135</v>
      </c>
      <c r="E48" s="214">
        <v>35</v>
      </c>
      <c r="F48" s="219"/>
      <c r="G48" s="220">
        <f>ROUND(E48*F48,2)</f>
        <v>0</v>
      </c>
      <c r="H48" s="221"/>
      <c r="I48" s="227" t="s">
        <v>114</v>
      </c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>
        <v>21</v>
      </c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25"/>
      <c r="B49" s="209"/>
      <c r="C49" s="277" t="s">
        <v>137</v>
      </c>
      <c r="D49" s="264"/>
      <c r="E49" s="266">
        <v>35</v>
      </c>
      <c r="F49" s="220"/>
      <c r="G49" s="220"/>
      <c r="H49" s="221"/>
      <c r="I49" s="227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25">
        <v>21</v>
      </c>
      <c r="B50" s="209" t="s">
        <v>189</v>
      </c>
      <c r="C50" s="251" t="s">
        <v>190</v>
      </c>
      <c r="D50" s="211" t="s">
        <v>135</v>
      </c>
      <c r="E50" s="214">
        <v>57</v>
      </c>
      <c r="F50" s="219"/>
      <c r="G50" s="220">
        <f>ROUND(E50*F50,2)</f>
        <v>0</v>
      </c>
      <c r="H50" s="221"/>
      <c r="I50" s="227" t="s">
        <v>114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25">
        <v>22</v>
      </c>
      <c r="B51" s="209" t="s">
        <v>191</v>
      </c>
      <c r="C51" s="251" t="s">
        <v>192</v>
      </c>
      <c r="D51" s="211" t="s">
        <v>135</v>
      </c>
      <c r="E51" s="214">
        <v>15</v>
      </c>
      <c r="F51" s="219"/>
      <c r="G51" s="220">
        <f>ROUND(E51*F51,2)</f>
        <v>0</v>
      </c>
      <c r="H51" s="221"/>
      <c r="I51" s="227" t="s">
        <v>114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>
        <v>23</v>
      </c>
      <c r="B52" s="209" t="s">
        <v>193</v>
      </c>
      <c r="C52" s="251" t="s">
        <v>194</v>
      </c>
      <c r="D52" s="211" t="s">
        <v>173</v>
      </c>
      <c r="E52" s="214">
        <v>8827.15</v>
      </c>
      <c r="F52" s="219"/>
      <c r="G52" s="220">
        <f>ROUND(E52*F52,2)</f>
        <v>0</v>
      </c>
      <c r="H52" s="221"/>
      <c r="I52" s="227" t="s">
        <v>114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/>
      <c r="B53" s="209"/>
      <c r="C53" s="277" t="s">
        <v>195</v>
      </c>
      <c r="D53" s="264"/>
      <c r="E53" s="266">
        <v>8827.15</v>
      </c>
      <c r="F53" s="220"/>
      <c r="G53" s="220"/>
      <c r="H53" s="221"/>
      <c r="I53" s="227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>
        <v>24</v>
      </c>
      <c r="B54" s="209" t="s">
        <v>196</v>
      </c>
      <c r="C54" s="251" t="s">
        <v>197</v>
      </c>
      <c r="D54" s="211" t="s">
        <v>173</v>
      </c>
      <c r="E54" s="214">
        <v>5000</v>
      </c>
      <c r="F54" s="219"/>
      <c r="G54" s="220">
        <f>ROUND(E54*F54,2)</f>
        <v>0</v>
      </c>
      <c r="H54" s="221"/>
      <c r="I54" s="227" t="s">
        <v>114</v>
      </c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>
        <v>21</v>
      </c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>
        <v>25</v>
      </c>
      <c r="B55" s="209" t="s">
        <v>198</v>
      </c>
      <c r="C55" s="251" t="s">
        <v>199</v>
      </c>
      <c r="D55" s="211" t="s">
        <v>146</v>
      </c>
      <c r="E55" s="214">
        <v>15056.75</v>
      </c>
      <c r="F55" s="219"/>
      <c r="G55" s="220">
        <f>ROUND(E55*F55,2)</f>
        <v>0</v>
      </c>
      <c r="H55" s="221"/>
      <c r="I55" s="227" t="s">
        <v>114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>
        <v>21</v>
      </c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25">
        <v>26</v>
      </c>
      <c r="B56" s="209" t="s">
        <v>200</v>
      </c>
      <c r="C56" s="251" t="s">
        <v>201</v>
      </c>
      <c r="D56" s="211" t="s">
        <v>146</v>
      </c>
      <c r="E56" s="214">
        <v>15056.75</v>
      </c>
      <c r="F56" s="219"/>
      <c r="G56" s="220">
        <f>ROUND(E56*F56,2)</f>
        <v>0</v>
      </c>
      <c r="H56" s="221"/>
      <c r="I56" s="227" t="s">
        <v>114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>
        <v>27</v>
      </c>
      <c r="B57" s="209" t="s">
        <v>202</v>
      </c>
      <c r="C57" s="251" t="s">
        <v>203</v>
      </c>
      <c r="D57" s="211" t="s">
        <v>204</v>
      </c>
      <c r="E57" s="214">
        <v>516.70208000000002</v>
      </c>
      <c r="F57" s="219"/>
      <c r="G57" s="220">
        <f>ROUND(E57*F57,2)</f>
        <v>0</v>
      </c>
      <c r="H57" s="221" t="s">
        <v>205</v>
      </c>
      <c r="I57" s="227" t="s">
        <v>114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/>
      <c r="B58" s="209"/>
      <c r="C58" s="277" t="s">
        <v>206</v>
      </c>
      <c r="D58" s="264"/>
      <c r="E58" s="266">
        <v>516.70208000000002</v>
      </c>
      <c r="F58" s="220"/>
      <c r="G58" s="220"/>
      <c r="H58" s="221"/>
      <c r="I58" s="227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x14ac:dyDescent="0.2">
      <c r="A59" s="224" t="s">
        <v>103</v>
      </c>
      <c r="B59" s="208" t="s">
        <v>79</v>
      </c>
      <c r="C59" s="250" t="s">
        <v>80</v>
      </c>
      <c r="D59" s="210"/>
      <c r="E59" s="213"/>
      <c r="F59" s="270">
        <f>SUM(G60:G60)</f>
        <v>0</v>
      </c>
      <c r="G59" s="271"/>
      <c r="H59" s="218"/>
      <c r="I59" s="226"/>
    </row>
    <row r="60" spans="1:60" ht="13.5" outlineLevel="1" thickBot="1" x14ac:dyDescent="0.25">
      <c r="A60" s="237">
        <v>28</v>
      </c>
      <c r="B60" s="238" t="s">
        <v>207</v>
      </c>
      <c r="C60" s="253" t="s">
        <v>208</v>
      </c>
      <c r="D60" s="239" t="s">
        <v>209</v>
      </c>
      <c r="E60" s="240">
        <v>0.60072999999999999</v>
      </c>
      <c r="F60" s="241"/>
      <c r="G60" s="242">
        <f>ROUND(E60*F60,2)</f>
        <v>0</v>
      </c>
      <c r="H60" s="243"/>
      <c r="I60" s="244" t="s">
        <v>114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hidden="1" x14ac:dyDescent="0.2">
      <c r="C61" s="254"/>
      <c r="D61" s="177"/>
      <c r="AK61">
        <f>SUM(AK1:AK60)</f>
        <v>0</v>
      </c>
      <c r="AL61">
        <f>SUM(AL1:AL60)</f>
        <v>0</v>
      </c>
      <c r="AN61">
        <v>15</v>
      </c>
      <c r="AO61">
        <v>21</v>
      </c>
    </row>
    <row r="62" spans="1:60" ht="13.5" hidden="1" thickBot="1" x14ac:dyDescent="0.25">
      <c r="A62" s="245"/>
      <c r="B62" s="246" t="s">
        <v>122</v>
      </c>
      <c r="C62" s="255"/>
      <c r="D62" s="247"/>
      <c r="E62" s="248"/>
      <c r="F62" s="248"/>
      <c r="G62" s="249">
        <f>F8+F59</f>
        <v>0</v>
      </c>
      <c r="AN62">
        <f>SUMIF(AM8:AM61,AN61,G8:G61)</f>
        <v>0</v>
      </c>
      <c r="AO62">
        <f>SUMIF(AM8:AM61,AO61,G8:G61)</f>
        <v>0</v>
      </c>
    </row>
    <row r="63" spans="1:60" x14ac:dyDescent="0.2">
      <c r="D63" s="177"/>
    </row>
    <row r="64" spans="1:60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17">
    <mergeCell ref="B22:G22"/>
    <mergeCell ref="B23:G23"/>
    <mergeCell ref="B25:G25"/>
    <mergeCell ref="B26:G26"/>
    <mergeCell ref="F59:G59"/>
    <mergeCell ref="B14:G14"/>
    <mergeCell ref="B15:G15"/>
    <mergeCell ref="B16:G16"/>
    <mergeCell ref="B18:G18"/>
    <mergeCell ref="B19:G19"/>
    <mergeCell ref="B20:G20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178" t="s">
        <v>129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46</v>
      </c>
      <c r="C3" s="203" t="s">
        <v>47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127</v>
      </c>
      <c r="C4" s="204" t="s">
        <v>128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80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59</v>
      </c>
      <c r="C8" s="250" t="s">
        <v>60</v>
      </c>
      <c r="D8" s="278"/>
      <c r="E8" s="213"/>
      <c r="F8" s="216">
        <f>SUM(G9:G11)</f>
        <v>0</v>
      </c>
      <c r="G8" s="217"/>
      <c r="H8" s="218"/>
      <c r="I8" s="226"/>
    </row>
    <row r="9" spans="1:60" outlineLevel="1" x14ac:dyDescent="0.2">
      <c r="A9" s="225">
        <v>1</v>
      </c>
      <c r="B9" s="209" t="s">
        <v>210</v>
      </c>
      <c r="C9" s="251" t="s">
        <v>211</v>
      </c>
      <c r="D9" s="279" t="s">
        <v>173</v>
      </c>
      <c r="E9" s="214">
        <v>8500</v>
      </c>
      <c r="F9" s="219"/>
      <c r="G9" s="220">
        <f>ROUND(E9*F9,2)</f>
        <v>0</v>
      </c>
      <c r="H9" s="221"/>
      <c r="I9" s="227" t="s">
        <v>114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>
        <v>21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>
        <v>2</v>
      </c>
      <c r="B10" s="209" t="s">
        <v>212</v>
      </c>
      <c r="C10" s="251" t="s">
        <v>213</v>
      </c>
      <c r="D10" s="279" t="s">
        <v>146</v>
      </c>
      <c r="E10" s="214">
        <v>8500</v>
      </c>
      <c r="F10" s="219"/>
      <c r="G10" s="220">
        <f>ROUND(E10*F10,2)</f>
        <v>0</v>
      </c>
      <c r="H10" s="221"/>
      <c r="I10" s="227" t="s">
        <v>114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>
        <v>21</v>
      </c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ht="13.5" outlineLevel="1" thickBot="1" x14ac:dyDescent="0.25">
      <c r="A11" s="237"/>
      <c r="B11" s="238"/>
      <c r="C11" s="283" t="s">
        <v>214</v>
      </c>
      <c r="D11" s="281"/>
      <c r="E11" s="282">
        <v>8500</v>
      </c>
      <c r="F11" s="242"/>
      <c r="G11" s="242"/>
      <c r="H11" s="243"/>
      <c r="I11" s="244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hidden="1" x14ac:dyDescent="0.2">
      <c r="C12" s="254"/>
      <c r="D12" s="177"/>
      <c r="AK12">
        <f>SUM(AK1:AK11)</f>
        <v>0</v>
      </c>
      <c r="AL12">
        <f>SUM(AL1:AL11)</f>
        <v>0</v>
      </c>
      <c r="AN12">
        <v>15</v>
      </c>
      <c r="AO12">
        <v>21</v>
      </c>
    </row>
    <row r="13" spans="1:60" ht="13.5" hidden="1" thickBot="1" x14ac:dyDescent="0.25">
      <c r="A13" s="245"/>
      <c r="B13" s="246" t="s">
        <v>122</v>
      </c>
      <c r="C13" s="255"/>
      <c r="D13" s="247"/>
      <c r="E13" s="248"/>
      <c r="F13" s="248"/>
      <c r="G13" s="249">
        <f>F8</f>
        <v>0</v>
      </c>
      <c r="AN13">
        <f>SUMIF(AM8:AM12,AN12,G8:G12)</f>
        <v>0</v>
      </c>
      <c r="AO13">
        <f>SUMIF(AM8:AM12,AO12,G8:G12)</f>
        <v>0</v>
      </c>
    </row>
    <row r="14" spans="1:60" x14ac:dyDescent="0.2">
      <c r="D14" s="177"/>
    </row>
    <row r="15" spans="1:60" x14ac:dyDescent="0.2">
      <c r="D15" s="177"/>
    </row>
    <row r="16" spans="1:60" x14ac:dyDescent="0.2">
      <c r="D16" s="177"/>
    </row>
    <row r="17" spans="4:4" x14ac:dyDescent="0.2">
      <c r="D17" s="177"/>
    </row>
    <row r="18" spans="4:4" x14ac:dyDescent="0.2">
      <c r="D18" s="177"/>
    </row>
    <row r="19" spans="4:4" x14ac:dyDescent="0.2">
      <c r="D19" s="177"/>
    </row>
    <row r="20" spans="4:4" x14ac:dyDescent="0.2">
      <c r="D20" s="177"/>
    </row>
    <row r="21" spans="4:4" x14ac:dyDescent="0.2">
      <c r="D21" s="177"/>
    </row>
    <row r="22" spans="4:4" x14ac:dyDescent="0.2">
      <c r="D22" s="177"/>
    </row>
    <row r="23" spans="4:4" x14ac:dyDescent="0.2">
      <c r="D23" s="177"/>
    </row>
    <row r="24" spans="4:4" x14ac:dyDescent="0.2">
      <c r="D24" s="177"/>
    </row>
    <row r="25" spans="4:4" x14ac:dyDescent="0.2">
      <c r="D25" s="177"/>
    </row>
    <row r="26" spans="4:4" x14ac:dyDescent="0.2">
      <c r="D26" s="177"/>
    </row>
    <row r="27" spans="4:4" x14ac:dyDescent="0.2">
      <c r="D27" s="177"/>
    </row>
    <row r="28" spans="4:4" x14ac:dyDescent="0.2">
      <c r="D28" s="177"/>
    </row>
    <row r="29" spans="4:4" x14ac:dyDescent="0.2">
      <c r="D29" s="177"/>
    </row>
    <row r="30" spans="4:4" x14ac:dyDescent="0.2">
      <c r="D30" s="177"/>
    </row>
    <row r="31" spans="4:4" x14ac:dyDescent="0.2">
      <c r="D31" s="177"/>
    </row>
    <row r="32" spans="4:4" x14ac:dyDescent="0.2">
      <c r="D32" s="177"/>
    </row>
    <row r="33" spans="4:4" x14ac:dyDescent="0.2">
      <c r="D33" s="177"/>
    </row>
    <row r="34" spans="4:4" x14ac:dyDescent="0.2">
      <c r="D34" s="177"/>
    </row>
    <row r="35" spans="4:4" x14ac:dyDescent="0.2">
      <c r="D35" s="177"/>
    </row>
    <row r="36" spans="4:4" x14ac:dyDescent="0.2">
      <c r="D36" s="177"/>
    </row>
    <row r="37" spans="4:4" x14ac:dyDescent="0.2">
      <c r="D37" s="177"/>
    </row>
    <row r="38" spans="4:4" x14ac:dyDescent="0.2">
      <c r="D38" s="177"/>
    </row>
    <row r="39" spans="4:4" x14ac:dyDescent="0.2">
      <c r="D39" s="177"/>
    </row>
    <row r="40" spans="4:4" x14ac:dyDescent="0.2">
      <c r="D40" s="177"/>
    </row>
    <row r="41" spans="4:4" x14ac:dyDescent="0.2">
      <c r="D41" s="177"/>
    </row>
    <row r="42" spans="4:4" x14ac:dyDescent="0.2">
      <c r="D42" s="177"/>
    </row>
    <row r="43" spans="4:4" x14ac:dyDescent="0.2">
      <c r="D43" s="177"/>
    </row>
    <row r="44" spans="4:4" x14ac:dyDescent="0.2">
      <c r="D44" s="177"/>
    </row>
    <row r="45" spans="4:4" x14ac:dyDescent="0.2">
      <c r="D45" s="177"/>
    </row>
    <row r="46" spans="4:4" x14ac:dyDescent="0.2">
      <c r="D46" s="177"/>
    </row>
    <row r="47" spans="4:4" x14ac:dyDescent="0.2">
      <c r="D47" s="177"/>
    </row>
    <row r="48" spans="4:4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48</v>
      </c>
      <c r="C2" s="157" t="s">
        <v>49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SO06</v>
      </c>
      <c r="H6" s="35"/>
    </row>
    <row r="7" spans="1:10" ht="15.75" customHeight="1" x14ac:dyDescent="0.25">
      <c r="B7" s="93" t="str">
        <f>C2</f>
        <v>Zřízení dočasné mezideponie vytěžené zeminy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90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91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92</v>
      </c>
      <c r="B17" s="167"/>
      <c r="C17" s="168"/>
      <c r="D17" s="168"/>
      <c r="E17" s="168"/>
      <c r="F17" s="168"/>
      <c r="G17" s="169"/>
      <c r="H17" s="170" t="s">
        <v>93</v>
      </c>
      <c r="I17" s="32"/>
      <c r="J17" s="32"/>
    </row>
    <row r="18" spans="1:55" ht="12.75" customHeight="1" x14ac:dyDescent="0.2">
      <c r="A18" s="164" t="s">
        <v>215</v>
      </c>
      <c r="B18" s="162" t="s">
        <v>216</v>
      </c>
      <c r="C18" s="161"/>
      <c r="D18" s="161"/>
      <c r="E18" s="161"/>
      <c r="F18" s="161"/>
      <c r="G18" s="163"/>
      <c r="H18" s="165">
        <f>'SO06 001A Pol'!G29</f>
        <v>0</v>
      </c>
      <c r="I18" s="32"/>
      <c r="J18" s="32"/>
      <c r="O18">
        <f>'SO06 001A Pol'!AN29</f>
        <v>0</v>
      </c>
      <c r="P18">
        <f>'SO06 001A Pol'!AO29</f>
        <v>0</v>
      </c>
    </row>
    <row r="19" spans="1:55" ht="12.75" customHeight="1" thickBot="1" x14ac:dyDescent="0.25">
      <c r="A19" s="171"/>
      <c r="B19" s="172" t="s">
        <v>96</v>
      </c>
      <c r="C19" s="173"/>
      <c r="D19" s="174" t="str">
        <f>B2</f>
        <v>SO06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123</v>
      </c>
      <c r="B21" s="159"/>
      <c r="C21" s="159"/>
      <c r="D21" s="256" t="s">
        <v>215</v>
      </c>
      <c r="E21" s="258" t="s">
        <v>216</v>
      </c>
      <c r="F21" s="258"/>
      <c r="G21" s="258"/>
      <c r="H21" s="258"/>
      <c r="I21" s="32"/>
      <c r="J21" s="32"/>
      <c r="BC21" s="257" t="str">
        <f>E21</f>
        <v>Zřízení dočasné mezideponie  - změna A</v>
      </c>
    </row>
    <row r="22" spans="1:55" ht="12.75" customHeight="1" x14ac:dyDescent="0.2">
      <c r="A22" s="166" t="s">
        <v>124</v>
      </c>
      <c r="B22" s="167"/>
      <c r="C22" s="168"/>
      <c r="D22" s="168"/>
      <c r="E22" s="168"/>
      <c r="F22" s="168"/>
      <c r="G22" s="169"/>
      <c r="H22" s="170" t="s">
        <v>93</v>
      </c>
      <c r="I22" s="32"/>
      <c r="J22" s="32"/>
    </row>
    <row r="23" spans="1:55" ht="12.75" customHeight="1" x14ac:dyDescent="0.2">
      <c r="A23" s="164" t="s">
        <v>59</v>
      </c>
      <c r="B23" s="162" t="s">
        <v>60</v>
      </c>
      <c r="C23" s="161"/>
      <c r="D23" s="161"/>
      <c r="E23" s="161"/>
      <c r="F23" s="161"/>
      <c r="G23" s="163"/>
      <c r="H23" s="259">
        <f>'SO06 001A Pol'!F8</f>
        <v>0</v>
      </c>
      <c r="I23" s="32"/>
      <c r="J23" s="32"/>
    </row>
    <row r="24" spans="1:55" ht="12.75" customHeight="1" thickBot="1" x14ac:dyDescent="0.25">
      <c r="A24" s="171"/>
      <c r="B24" s="172" t="s">
        <v>125</v>
      </c>
      <c r="C24" s="173"/>
      <c r="D24" s="174" t="str">
        <f>D21</f>
        <v>001A</v>
      </c>
      <c r="E24" s="173"/>
      <c r="F24" s="173"/>
      <c r="G24" s="175"/>
      <c r="H24" s="260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178" t="s">
        <v>129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48</v>
      </c>
      <c r="C3" s="203" t="s">
        <v>49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215</v>
      </c>
      <c r="C4" s="204" t="s">
        <v>216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32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59</v>
      </c>
      <c r="C8" s="250" t="s">
        <v>60</v>
      </c>
      <c r="D8" s="210"/>
      <c r="E8" s="213"/>
      <c r="F8" s="216">
        <f>SUM(G9:G27)</f>
        <v>0</v>
      </c>
      <c r="G8" s="217"/>
      <c r="H8" s="218"/>
      <c r="I8" s="226"/>
    </row>
    <row r="9" spans="1:60" outlineLevel="1" x14ac:dyDescent="0.2">
      <c r="A9" s="225"/>
      <c r="B9" s="261" t="s">
        <v>217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62" t="s">
        <v>218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1</v>
      </c>
      <c r="B11" s="209" t="s">
        <v>219</v>
      </c>
      <c r="C11" s="251" t="s">
        <v>220</v>
      </c>
      <c r="D11" s="211" t="s">
        <v>173</v>
      </c>
      <c r="E11" s="214">
        <v>3639.2289999999998</v>
      </c>
      <c r="F11" s="219"/>
      <c r="G11" s="220">
        <f>ROUND(E11*F11,2)</f>
        <v>0</v>
      </c>
      <c r="H11" s="221" t="s">
        <v>136</v>
      </c>
      <c r="I11" s="227" t="s">
        <v>114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2</v>
      </c>
      <c r="B12" s="209" t="s">
        <v>221</v>
      </c>
      <c r="C12" s="251" t="s">
        <v>222</v>
      </c>
      <c r="D12" s="211" t="s">
        <v>146</v>
      </c>
      <c r="E12" s="214">
        <v>3000</v>
      </c>
      <c r="F12" s="219"/>
      <c r="G12" s="220">
        <f>ROUND(E12*F12,2)</f>
        <v>0</v>
      </c>
      <c r="H12" s="221"/>
      <c r="I12" s="227" t="s">
        <v>114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>
        <v>3</v>
      </c>
      <c r="B13" s="209" t="s">
        <v>223</v>
      </c>
      <c r="C13" s="251" t="s">
        <v>224</v>
      </c>
      <c r="D13" s="211" t="s">
        <v>146</v>
      </c>
      <c r="E13" s="214">
        <v>4800</v>
      </c>
      <c r="F13" s="219"/>
      <c r="G13" s="220">
        <f>ROUND(E13*F13,2)</f>
        <v>0</v>
      </c>
      <c r="H13" s="221"/>
      <c r="I13" s="227" t="s">
        <v>114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>
        <v>21</v>
      </c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>
        <v>4</v>
      </c>
      <c r="B14" s="209" t="s">
        <v>155</v>
      </c>
      <c r="C14" s="251" t="s">
        <v>156</v>
      </c>
      <c r="D14" s="211" t="s">
        <v>146</v>
      </c>
      <c r="E14" s="214">
        <v>520</v>
      </c>
      <c r="F14" s="219"/>
      <c r="G14" s="220">
        <f>ROUND(E14*F14,2)</f>
        <v>0</v>
      </c>
      <c r="H14" s="221"/>
      <c r="I14" s="227" t="s">
        <v>114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>
        <v>5</v>
      </c>
      <c r="B15" s="209" t="s">
        <v>157</v>
      </c>
      <c r="C15" s="251" t="s">
        <v>158</v>
      </c>
      <c r="D15" s="211" t="s">
        <v>146</v>
      </c>
      <c r="E15" s="214">
        <v>520</v>
      </c>
      <c r="F15" s="219"/>
      <c r="G15" s="220">
        <f>ROUND(E15*F15,2)</f>
        <v>0</v>
      </c>
      <c r="H15" s="221"/>
      <c r="I15" s="227" t="s">
        <v>114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>
        <v>6</v>
      </c>
      <c r="B16" s="209" t="s">
        <v>198</v>
      </c>
      <c r="C16" s="251" t="s">
        <v>199</v>
      </c>
      <c r="D16" s="211" t="s">
        <v>146</v>
      </c>
      <c r="E16" s="214">
        <v>2533.1228999999998</v>
      </c>
      <c r="F16" s="219"/>
      <c r="G16" s="220">
        <f>ROUND(E16*F16,2)</f>
        <v>0</v>
      </c>
      <c r="H16" s="221"/>
      <c r="I16" s="227" t="s">
        <v>114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>
        <v>7</v>
      </c>
      <c r="B17" s="209" t="s">
        <v>144</v>
      </c>
      <c r="C17" s="251" t="s">
        <v>145</v>
      </c>
      <c r="D17" s="211" t="s">
        <v>146</v>
      </c>
      <c r="E17" s="214">
        <v>2800</v>
      </c>
      <c r="F17" s="219"/>
      <c r="G17" s="220">
        <f>ROUND(E17*F17,2)</f>
        <v>0</v>
      </c>
      <c r="H17" s="221"/>
      <c r="I17" s="227" t="s">
        <v>114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>
        <v>8</v>
      </c>
      <c r="B18" s="209" t="s">
        <v>225</v>
      </c>
      <c r="C18" s="251" t="s">
        <v>226</v>
      </c>
      <c r="D18" s="211" t="s">
        <v>146</v>
      </c>
      <c r="E18" s="214">
        <v>2533.1228999999998</v>
      </c>
      <c r="F18" s="219"/>
      <c r="G18" s="220">
        <f>ROUND(E18*F18,2)</f>
        <v>0</v>
      </c>
      <c r="H18" s="221"/>
      <c r="I18" s="227" t="s">
        <v>114</v>
      </c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>
        <v>21</v>
      </c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>
        <v>9</v>
      </c>
      <c r="B19" s="209" t="s">
        <v>227</v>
      </c>
      <c r="C19" s="251" t="s">
        <v>228</v>
      </c>
      <c r="D19" s="211" t="s">
        <v>146</v>
      </c>
      <c r="E19" s="214">
        <v>2800</v>
      </c>
      <c r="F19" s="219"/>
      <c r="G19" s="220">
        <f>ROUND(E19*F19,2)</f>
        <v>0</v>
      </c>
      <c r="H19" s="221"/>
      <c r="I19" s="227" t="s">
        <v>114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>
        <v>10</v>
      </c>
      <c r="B20" s="209" t="s">
        <v>229</v>
      </c>
      <c r="C20" s="251" t="s">
        <v>230</v>
      </c>
      <c r="D20" s="211" t="s">
        <v>146</v>
      </c>
      <c r="E20" s="214">
        <v>2533.1228999999998</v>
      </c>
      <c r="F20" s="219"/>
      <c r="G20" s="220">
        <f>ROUND(E20*F20,2)</f>
        <v>0</v>
      </c>
      <c r="H20" s="221"/>
      <c r="I20" s="227" t="s">
        <v>114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>
        <v>21</v>
      </c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>
        <v>11</v>
      </c>
      <c r="B21" s="209" t="s">
        <v>231</v>
      </c>
      <c r="C21" s="251" t="s">
        <v>232</v>
      </c>
      <c r="D21" s="211" t="s">
        <v>146</v>
      </c>
      <c r="E21" s="214">
        <v>2800</v>
      </c>
      <c r="F21" s="219"/>
      <c r="G21" s="220">
        <f>ROUND(E21*F21,2)</f>
        <v>0</v>
      </c>
      <c r="H21" s="221"/>
      <c r="I21" s="227" t="s">
        <v>114</v>
      </c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>
        <v>21</v>
      </c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>
        <v>12</v>
      </c>
      <c r="B22" s="209" t="s">
        <v>202</v>
      </c>
      <c r="C22" s="251" t="s">
        <v>203</v>
      </c>
      <c r="D22" s="211" t="s">
        <v>204</v>
      </c>
      <c r="E22" s="214">
        <v>78.273499999999999</v>
      </c>
      <c r="F22" s="219"/>
      <c r="G22" s="220">
        <f>ROUND(E22*F22,2)</f>
        <v>0</v>
      </c>
      <c r="H22" s="221" t="s">
        <v>205</v>
      </c>
      <c r="I22" s="227" t="s">
        <v>114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>
        <v>13</v>
      </c>
      <c r="B23" s="209" t="s">
        <v>202</v>
      </c>
      <c r="C23" s="251" t="s">
        <v>203</v>
      </c>
      <c r="D23" s="211" t="s">
        <v>204</v>
      </c>
      <c r="E23" s="214">
        <v>86.52</v>
      </c>
      <c r="F23" s="219"/>
      <c r="G23" s="220">
        <f>ROUND(E23*F23,2)</f>
        <v>0</v>
      </c>
      <c r="H23" s="221" t="s">
        <v>205</v>
      </c>
      <c r="I23" s="227" t="s">
        <v>114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>
        <v>21</v>
      </c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/>
      <c r="B24" s="209"/>
      <c r="C24" s="277" t="s">
        <v>233</v>
      </c>
      <c r="D24" s="264"/>
      <c r="E24" s="266">
        <v>86.52</v>
      </c>
      <c r="F24" s="220"/>
      <c r="G24" s="220"/>
      <c r="H24" s="221"/>
      <c r="I24" s="22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>
        <v>14</v>
      </c>
      <c r="B25" s="209" t="s">
        <v>234</v>
      </c>
      <c r="C25" s="251" t="s">
        <v>235</v>
      </c>
      <c r="D25" s="211" t="s">
        <v>236</v>
      </c>
      <c r="E25" s="214">
        <v>5.5997000000000003</v>
      </c>
      <c r="F25" s="219"/>
      <c r="G25" s="220">
        <f>ROUND(E25*F25,2)</f>
        <v>0</v>
      </c>
      <c r="H25" s="221" t="s">
        <v>205</v>
      </c>
      <c r="I25" s="227" t="s">
        <v>114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09"/>
      <c r="C26" s="277" t="s">
        <v>237</v>
      </c>
      <c r="D26" s="264"/>
      <c r="E26" s="266">
        <v>5.6</v>
      </c>
      <c r="F26" s="220"/>
      <c r="G26" s="220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13.5" outlineLevel="1" thickBot="1" x14ac:dyDescent="0.25">
      <c r="A27" s="237">
        <v>15</v>
      </c>
      <c r="B27" s="238" t="s">
        <v>207</v>
      </c>
      <c r="C27" s="253" t="s">
        <v>208</v>
      </c>
      <c r="D27" s="239" t="s">
        <v>209</v>
      </c>
      <c r="E27" s="240">
        <v>0.19639000000000001</v>
      </c>
      <c r="F27" s="241"/>
      <c r="G27" s="242">
        <f>ROUND(E27*F27,2)</f>
        <v>0</v>
      </c>
      <c r="H27" s="243"/>
      <c r="I27" s="244" t="s">
        <v>114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idden="1" x14ac:dyDescent="0.2">
      <c r="C28" s="254"/>
      <c r="D28" s="177"/>
      <c r="AK28">
        <f>SUM(AK1:AK27)</f>
        <v>0</v>
      </c>
      <c r="AL28">
        <f>SUM(AL1:AL27)</f>
        <v>0</v>
      </c>
      <c r="AN28">
        <v>15</v>
      </c>
      <c r="AO28">
        <v>21</v>
      </c>
    </row>
    <row r="29" spans="1:60" ht="13.5" hidden="1" thickBot="1" x14ac:dyDescent="0.25">
      <c r="A29" s="245"/>
      <c r="B29" s="246" t="s">
        <v>122</v>
      </c>
      <c r="C29" s="255"/>
      <c r="D29" s="247"/>
      <c r="E29" s="248"/>
      <c r="F29" s="248"/>
      <c r="G29" s="249">
        <f>F8</f>
        <v>0</v>
      </c>
      <c r="AN29">
        <f>SUMIF(AM8:AM28,AN28,G8:G28)</f>
        <v>0</v>
      </c>
      <c r="AO29">
        <f>SUMIF(AM8:AM28,AO28,G8:G28)</f>
        <v>0</v>
      </c>
    </row>
    <row r="30" spans="1:60" x14ac:dyDescent="0.2">
      <c r="D30" s="177"/>
    </row>
    <row r="31" spans="1:60" x14ac:dyDescent="0.2">
      <c r="D31" s="177"/>
    </row>
    <row r="32" spans="1:60" x14ac:dyDescent="0.2">
      <c r="D32" s="177"/>
    </row>
    <row r="33" spans="4:4" x14ac:dyDescent="0.2">
      <c r="D33" s="177"/>
    </row>
    <row r="34" spans="4:4" x14ac:dyDescent="0.2">
      <c r="D34" s="177"/>
    </row>
    <row r="35" spans="4:4" x14ac:dyDescent="0.2">
      <c r="D35" s="177"/>
    </row>
    <row r="36" spans="4:4" x14ac:dyDescent="0.2">
      <c r="D36" s="177"/>
    </row>
    <row r="37" spans="4:4" x14ac:dyDescent="0.2">
      <c r="D37" s="177"/>
    </row>
    <row r="38" spans="4:4" x14ac:dyDescent="0.2">
      <c r="D38" s="177"/>
    </row>
    <row r="39" spans="4:4" x14ac:dyDescent="0.2">
      <c r="D39" s="177"/>
    </row>
    <row r="40" spans="4:4" x14ac:dyDescent="0.2">
      <c r="D40" s="177"/>
    </row>
    <row r="41" spans="4:4" x14ac:dyDescent="0.2">
      <c r="D41" s="177"/>
    </row>
    <row r="42" spans="4:4" x14ac:dyDescent="0.2">
      <c r="D42" s="177"/>
    </row>
    <row r="43" spans="4:4" x14ac:dyDescent="0.2">
      <c r="D43" s="177"/>
    </row>
    <row r="44" spans="4:4" x14ac:dyDescent="0.2">
      <c r="D44" s="177"/>
    </row>
    <row r="45" spans="4:4" x14ac:dyDescent="0.2">
      <c r="D45" s="177"/>
    </row>
    <row r="46" spans="4:4" x14ac:dyDescent="0.2">
      <c r="D46" s="177"/>
    </row>
    <row r="47" spans="4:4" x14ac:dyDescent="0.2">
      <c r="D47" s="177"/>
    </row>
    <row r="48" spans="4:4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5"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50</v>
      </c>
      <c r="C2" s="157" t="s">
        <v>51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SO07</v>
      </c>
      <c r="H6" s="35"/>
    </row>
    <row r="7" spans="1:10" ht="15.75" customHeight="1" x14ac:dyDescent="0.25">
      <c r="B7" s="93" t="str">
        <f>C2</f>
        <v>Zpevnění koruny PB hráze Moravy zakalením od Souto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90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91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92</v>
      </c>
      <c r="B17" s="167"/>
      <c r="C17" s="168"/>
      <c r="D17" s="168"/>
      <c r="E17" s="168"/>
      <c r="F17" s="168"/>
      <c r="G17" s="169"/>
      <c r="H17" s="170" t="s">
        <v>93</v>
      </c>
      <c r="I17" s="32"/>
      <c r="J17" s="32"/>
    </row>
    <row r="18" spans="1:55" ht="12.75" customHeight="1" x14ac:dyDescent="0.2">
      <c r="A18" s="164" t="s">
        <v>94</v>
      </c>
      <c r="B18" s="162" t="s">
        <v>238</v>
      </c>
      <c r="C18" s="161"/>
      <c r="D18" s="161"/>
      <c r="E18" s="161"/>
      <c r="F18" s="161"/>
      <c r="G18" s="163"/>
      <c r="H18" s="165">
        <f>'SO07 001 Pol'!G127</f>
        <v>0</v>
      </c>
      <c r="I18" s="32"/>
      <c r="J18" s="32"/>
      <c r="O18">
        <f>'SO07 001 Pol'!AN127</f>
        <v>0</v>
      </c>
      <c r="P18">
        <f>'SO07 001 Pol'!AO127</f>
        <v>0</v>
      </c>
    </row>
    <row r="19" spans="1:55" ht="12.75" customHeight="1" thickBot="1" x14ac:dyDescent="0.25">
      <c r="A19" s="171"/>
      <c r="B19" s="172" t="s">
        <v>96</v>
      </c>
      <c r="C19" s="173"/>
      <c r="D19" s="174" t="str">
        <f>B2</f>
        <v>SO07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123</v>
      </c>
      <c r="B21" s="159"/>
      <c r="C21" s="159"/>
      <c r="D21" s="256" t="s">
        <v>94</v>
      </c>
      <c r="E21" s="258" t="s">
        <v>238</v>
      </c>
      <c r="F21" s="258"/>
      <c r="G21" s="258"/>
      <c r="H21" s="258"/>
      <c r="I21" s="32"/>
      <c r="J21" s="32"/>
      <c r="BC21" s="257" t="str">
        <f>E21</f>
        <v>Úsek od Soutoku cca po ř.km 76</v>
      </c>
    </row>
    <row r="22" spans="1:55" ht="12.75" customHeight="1" x14ac:dyDescent="0.2">
      <c r="A22" s="166" t="s">
        <v>124</v>
      </c>
      <c r="B22" s="167"/>
      <c r="C22" s="168"/>
      <c r="D22" s="168"/>
      <c r="E22" s="168"/>
      <c r="F22" s="168"/>
      <c r="G22" s="169"/>
      <c r="H22" s="170" t="s">
        <v>93</v>
      </c>
      <c r="I22" s="32"/>
      <c r="J22" s="32"/>
    </row>
    <row r="23" spans="1:55" ht="12.75" customHeight="1" x14ac:dyDescent="0.2">
      <c r="A23" s="164" t="s">
        <v>59</v>
      </c>
      <c r="B23" s="162" t="s">
        <v>60</v>
      </c>
      <c r="C23" s="161"/>
      <c r="D23" s="161"/>
      <c r="E23" s="161"/>
      <c r="F23" s="161"/>
      <c r="G23" s="163"/>
      <c r="H23" s="259">
        <f>'SO07 001 Pol'!F8</f>
        <v>0</v>
      </c>
      <c r="I23" s="32"/>
      <c r="J23" s="32"/>
    </row>
    <row r="24" spans="1:55" ht="12.75" customHeight="1" x14ac:dyDescent="0.2">
      <c r="A24" s="164" t="s">
        <v>67</v>
      </c>
      <c r="B24" s="162" t="s">
        <v>68</v>
      </c>
      <c r="C24" s="161"/>
      <c r="D24" s="161"/>
      <c r="E24" s="161"/>
      <c r="F24" s="161"/>
      <c r="G24" s="163"/>
      <c r="H24" s="259">
        <f>'SO07 001 Pol'!F64</f>
        <v>0</v>
      </c>
      <c r="I24" s="32"/>
      <c r="J24" s="32"/>
    </row>
    <row r="25" spans="1:55" ht="12.75" customHeight="1" x14ac:dyDescent="0.2">
      <c r="A25" s="164" t="s">
        <v>69</v>
      </c>
      <c r="B25" s="162" t="s">
        <v>70</v>
      </c>
      <c r="C25" s="161"/>
      <c r="D25" s="161"/>
      <c r="E25" s="161"/>
      <c r="F25" s="161"/>
      <c r="G25" s="163"/>
      <c r="H25" s="259">
        <f>'SO07 001 Pol'!F74</f>
        <v>0</v>
      </c>
      <c r="I25" s="32"/>
      <c r="J25" s="32"/>
    </row>
    <row r="26" spans="1:55" ht="12.75" customHeight="1" x14ac:dyDescent="0.2">
      <c r="A26" s="164" t="s">
        <v>71</v>
      </c>
      <c r="B26" s="162" t="s">
        <v>72</v>
      </c>
      <c r="C26" s="161"/>
      <c r="D26" s="161"/>
      <c r="E26" s="161"/>
      <c r="F26" s="161"/>
      <c r="G26" s="163"/>
      <c r="H26" s="259">
        <f>'SO07 001 Pol'!F82</f>
        <v>0</v>
      </c>
      <c r="I26" s="32"/>
      <c r="J26" s="32"/>
    </row>
    <row r="27" spans="1:55" ht="12.75" customHeight="1" x14ac:dyDescent="0.2">
      <c r="A27" s="164" t="s">
        <v>75</v>
      </c>
      <c r="B27" s="162" t="s">
        <v>76</v>
      </c>
      <c r="C27" s="161"/>
      <c r="D27" s="161"/>
      <c r="E27" s="161"/>
      <c r="F27" s="161"/>
      <c r="G27" s="163"/>
      <c r="H27" s="259">
        <f>'SO07 001 Pol'!F86</f>
        <v>0</v>
      </c>
      <c r="I27" s="32"/>
      <c r="J27" s="32"/>
    </row>
    <row r="28" spans="1:55" ht="12.75" customHeight="1" x14ac:dyDescent="0.2">
      <c r="A28" s="164" t="s">
        <v>77</v>
      </c>
      <c r="B28" s="162" t="s">
        <v>78</v>
      </c>
      <c r="C28" s="161"/>
      <c r="D28" s="161"/>
      <c r="E28" s="161"/>
      <c r="F28" s="161"/>
      <c r="G28" s="163"/>
      <c r="H28" s="259">
        <f>'SO07 001 Pol'!F91</f>
        <v>0</v>
      </c>
      <c r="I28" s="32"/>
      <c r="J28" s="32"/>
    </row>
    <row r="29" spans="1:55" ht="12.75" customHeight="1" x14ac:dyDescent="0.2">
      <c r="A29" s="164" t="s">
        <v>79</v>
      </c>
      <c r="B29" s="162" t="s">
        <v>80</v>
      </c>
      <c r="C29" s="161"/>
      <c r="D29" s="161"/>
      <c r="E29" s="161"/>
      <c r="F29" s="161"/>
      <c r="G29" s="163"/>
      <c r="H29" s="259">
        <f>'SO07 001 Pol'!F100</f>
        <v>0</v>
      </c>
      <c r="I29" s="32"/>
      <c r="J29" s="32"/>
    </row>
    <row r="30" spans="1:55" ht="12.75" customHeight="1" x14ac:dyDescent="0.2">
      <c r="A30" s="164" t="s">
        <v>81</v>
      </c>
      <c r="B30" s="162" t="s">
        <v>82</v>
      </c>
      <c r="C30" s="161"/>
      <c r="D30" s="161"/>
      <c r="E30" s="161"/>
      <c r="F30" s="161"/>
      <c r="G30" s="163"/>
      <c r="H30" s="259">
        <f>'SO07 001 Pol'!F104</f>
        <v>0</v>
      </c>
      <c r="I30" s="32"/>
      <c r="J30" s="32"/>
    </row>
    <row r="31" spans="1:55" ht="12.75" customHeight="1" x14ac:dyDescent="0.2">
      <c r="A31" s="164" t="s">
        <v>83</v>
      </c>
      <c r="B31" s="162" t="s">
        <v>84</v>
      </c>
      <c r="C31" s="161"/>
      <c r="D31" s="161"/>
      <c r="E31" s="161"/>
      <c r="F31" s="161"/>
      <c r="G31" s="163"/>
      <c r="H31" s="259">
        <f>'SO07 001 Pol'!F121</f>
        <v>0</v>
      </c>
      <c r="I31" s="32"/>
      <c r="J31" s="32"/>
    </row>
    <row r="32" spans="1:55" ht="12.75" customHeight="1" x14ac:dyDescent="0.2">
      <c r="A32" s="164" t="s">
        <v>85</v>
      </c>
      <c r="B32" s="162" t="s">
        <v>86</v>
      </c>
      <c r="C32" s="161"/>
      <c r="D32" s="161"/>
      <c r="E32" s="161"/>
      <c r="F32" s="161"/>
      <c r="G32" s="163"/>
      <c r="H32" s="259">
        <f>'SO07 001 Pol'!F123</f>
        <v>0</v>
      </c>
      <c r="I32" s="32"/>
      <c r="J32" s="32"/>
    </row>
    <row r="33" spans="1:10" ht="12.75" customHeight="1" thickBot="1" x14ac:dyDescent="0.25">
      <c r="A33" s="171"/>
      <c r="B33" s="172" t="s">
        <v>125</v>
      </c>
      <c r="C33" s="173"/>
      <c r="D33" s="174" t="str">
        <f>D21</f>
        <v>001</v>
      </c>
      <c r="E33" s="173"/>
      <c r="F33" s="173"/>
      <c r="G33" s="175"/>
      <c r="H33" s="260">
        <f>SUM(H23:H32)</f>
        <v>0</v>
      </c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178" t="s">
        <v>129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50</v>
      </c>
      <c r="C3" s="203" t="s">
        <v>51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94</v>
      </c>
      <c r="C4" s="204" t="s">
        <v>238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32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59</v>
      </c>
      <c r="C8" s="250" t="s">
        <v>60</v>
      </c>
      <c r="D8" s="210"/>
      <c r="E8" s="213"/>
      <c r="F8" s="216">
        <f>SUM(G9:G63)</f>
        <v>0</v>
      </c>
      <c r="G8" s="217"/>
      <c r="H8" s="218"/>
      <c r="I8" s="226"/>
    </row>
    <row r="9" spans="1:60" outlineLevel="1" x14ac:dyDescent="0.2">
      <c r="A9" s="225"/>
      <c r="B9" s="261" t="s">
        <v>239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62" t="s">
        <v>240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1</v>
      </c>
      <c r="B11" s="209" t="s">
        <v>241</v>
      </c>
      <c r="C11" s="251" t="s">
        <v>242</v>
      </c>
      <c r="D11" s="211" t="s">
        <v>173</v>
      </c>
      <c r="E11" s="214">
        <v>2400</v>
      </c>
      <c r="F11" s="219"/>
      <c r="G11" s="220">
        <f>ROUND(E11*F11,2)</f>
        <v>0</v>
      </c>
      <c r="H11" s="221" t="s">
        <v>136</v>
      </c>
      <c r="I11" s="227" t="s">
        <v>114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/>
      <c r="B12" s="209"/>
      <c r="C12" s="277" t="s">
        <v>243</v>
      </c>
      <c r="D12" s="264"/>
      <c r="E12" s="266">
        <v>2400</v>
      </c>
      <c r="F12" s="220"/>
      <c r="G12" s="220"/>
      <c r="H12" s="221"/>
      <c r="I12" s="227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62" t="s">
        <v>244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>
        <v>0</v>
      </c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/>
      <c r="B14" s="262" t="s">
        <v>245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/>
      <c r="B15" s="262" t="s">
        <v>246</v>
      </c>
      <c r="C15" s="276"/>
      <c r="D15" s="272"/>
      <c r="E15" s="273"/>
      <c r="F15" s="274"/>
      <c r="G15" s="269"/>
      <c r="H15" s="221"/>
      <c r="I15" s="227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1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>
        <v>2</v>
      </c>
      <c r="B16" s="209" t="s">
        <v>247</v>
      </c>
      <c r="C16" s="251" t="s">
        <v>248</v>
      </c>
      <c r="D16" s="211" t="s">
        <v>173</v>
      </c>
      <c r="E16" s="214">
        <v>221.84</v>
      </c>
      <c r="F16" s="219"/>
      <c r="G16" s="220">
        <f>ROUND(E16*F16,2)</f>
        <v>0</v>
      </c>
      <c r="H16" s="221" t="s">
        <v>136</v>
      </c>
      <c r="I16" s="227" t="s">
        <v>114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09"/>
      <c r="C17" s="277" t="s">
        <v>249</v>
      </c>
      <c r="D17" s="264"/>
      <c r="E17" s="266">
        <v>221.84</v>
      </c>
      <c r="F17" s="220"/>
      <c r="G17" s="220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/>
      <c r="B18" s="262" t="s">
        <v>244</v>
      </c>
      <c r="C18" s="276"/>
      <c r="D18" s="272"/>
      <c r="E18" s="273"/>
      <c r="F18" s="274"/>
      <c r="G18" s="269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0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62" t="s">
        <v>245</v>
      </c>
      <c r="C19" s="276"/>
      <c r="D19" s="272"/>
      <c r="E19" s="273"/>
      <c r="F19" s="274"/>
      <c r="G19" s="269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250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1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>
        <v>3</v>
      </c>
      <c r="B21" s="209" t="s">
        <v>251</v>
      </c>
      <c r="C21" s="251" t="s">
        <v>248</v>
      </c>
      <c r="D21" s="211" t="s">
        <v>173</v>
      </c>
      <c r="E21" s="214">
        <v>45.46</v>
      </c>
      <c r="F21" s="219"/>
      <c r="G21" s="220">
        <f>ROUND(E21*F21,2)</f>
        <v>0</v>
      </c>
      <c r="H21" s="221" t="s">
        <v>136</v>
      </c>
      <c r="I21" s="227" t="s">
        <v>114</v>
      </c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>
        <v>21</v>
      </c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/>
      <c r="B22" s="209"/>
      <c r="C22" s="277" t="s">
        <v>252</v>
      </c>
      <c r="D22" s="264"/>
      <c r="E22" s="266">
        <v>45.46</v>
      </c>
      <c r="F22" s="220"/>
      <c r="G22" s="220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244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>
        <v>0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/>
      <c r="B24" s="262" t="s">
        <v>245</v>
      </c>
      <c r="C24" s="276"/>
      <c r="D24" s="272"/>
      <c r="E24" s="273"/>
      <c r="F24" s="274"/>
      <c r="G24" s="269"/>
      <c r="H24" s="221"/>
      <c r="I24" s="22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62" t="s">
        <v>250</v>
      </c>
      <c r="C25" s="276"/>
      <c r="D25" s="272"/>
      <c r="E25" s="273"/>
      <c r="F25" s="274"/>
      <c r="G25" s="269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>
        <v>1</v>
      </c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62" t="s">
        <v>253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>
        <v>2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>
        <v>4</v>
      </c>
      <c r="B27" s="209" t="s">
        <v>180</v>
      </c>
      <c r="C27" s="251" t="s">
        <v>254</v>
      </c>
      <c r="D27" s="211" t="s">
        <v>173</v>
      </c>
      <c r="E27" s="214">
        <v>13.638</v>
      </c>
      <c r="F27" s="219"/>
      <c r="G27" s="220">
        <f>ROUND(E27*F27,2)</f>
        <v>0</v>
      </c>
      <c r="H27" s="221" t="s">
        <v>136</v>
      </c>
      <c r="I27" s="227" t="s">
        <v>114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09"/>
      <c r="C28" s="277" t="s">
        <v>255</v>
      </c>
      <c r="D28" s="264"/>
      <c r="E28" s="266">
        <v>13.64</v>
      </c>
      <c r="F28" s="220"/>
      <c r="G28" s="220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/>
      <c r="B29" s="262" t="s">
        <v>256</v>
      </c>
      <c r="C29" s="276"/>
      <c r="D29" s="272"/>
      <c r="E29" s="273"/>
      <c r="F29" s="274"/>
      <c r="G29" s="269"/>
      <c r="H29" s="221"/>
      <c r="I29" s="227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>
        <v>0</v>
      </c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62" t="s">
        <v>257</v>
      </c>
      <c r="C30" s="276"/>
      <c r="D30" s="272"/>
      <c r="E30" s="273"/>
      <c r="F30" s="274"/>
      <c r="G30" s="269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>
        <v>5</v>
      </c>
      <c r="B31" s="209" t="s">
        <v>258</v>
      </c>
      <c r="C31" s="251" t="s">
        <v>259</v>
      </c>
      <c r="D31" s="211" t="s">
        <v>173</v>
      </c>
      <c r="E31" s="214">
        <v>0.25600000000000001</v>
      </c>
      <c r="F31" s="219"/>
      <c r="G31" s="220">
        <f>ROUND(E31*F31,2)</f>
        <v>0</v>
      </c>
      <c r="H31" s="221" t="s">
        <v>136</v>
      </c>
      <c r="I31" s="227" t="s">
        <v>114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/>
      <c r="B32" s="209"/>
      <c r="C32" s="277" t="s">
        <v>260</v>
      </c>
      <c r="D32" s="264"/>
      <c r="E32" s="266">
        <v>0.25600000000000001</v>
      </c>
      <c r="F32" s="220"/>
      <c r="G32" s="220"/>
      <c r="H32" s="221"/>
      <c r="I32" s="227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62" t="s">
        <v>261</v>
      </c>
      <c r="C33" s="276"/>
      <c r="D33" s="272"/>
      <c r="E33" s="273"/>
      <c r="F33" s="274"/>
      <c r="G33" s="269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>
        <v>0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262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>
        <v>6</v>
      </c>
      <c r="B35" s="209" t="s">
        <v>193</v>
      </c>
      <c r="C35" s="251" t="s">
        <v>263</v>
      </c>
      <c r="D35" s="211" t="s">
        <v>173</v>
      </c>
      <c r="E35" s="214">
        <v>3906.529</v>
      </c>
      <c r="F35" s="219"/>
      <c r="G35" s="220">
        <f>ROUND(E35*F35,2)</f>
        <v>0</v>
      </c>
      <c r="H35" s="221" t="s">
        <v>136</v>
      </c>
      <c r="I35" s="227" t="s">
        <v>114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/>
      <c r="B36" s="209"/>
      <c r="C36" s="277" t="s">
        <v>264</v>
      </c>
      <c r="D36" s="264"/>
      <c r="E36" s="266">
        <v>3906.529</v>
      </c>
      <c r="F36" s="220"/>
      <c r="G36" s="220"/>
      <c r="H36" s="221"/>
      <c r="I36" s="227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/>
      <c r="B37" s="262" t="s">
        <v>265</v>
      </c>
      <c r="C37" s="276"/>
      <c r="D37" s="272"/>
      <c r="E37" s="273"/>
      <c r="F37" s="274"/>
      <c r="G37" s="269"/>
      <c r="H37" s="221"/>
      <c r="I37" s="227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>
        <v>0</v>
      </c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/>
      <c r="B38" s="262" t="s">
        <v>266</v>
      </c>
      <c r="C38" s="276"/>
      <c r="D38" s="272"/>
      <c r="E38" s="273"/>
      <c r="F38" s="274"/>
      <c r="G38" s="269"/>
      <c r="H38" s="221"/>
      <c r="I38" s="22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/>
      <c r="B39" s="262" t="s">
        <v>267</v>
      </c>
      <c r="C39" s="276"/>
      <c r="D39" s="272"/>
      <c r="E39" s="273"/>
      <c r="F39" s="274"/>
      <c r="G39" s="269"/>
      <c r="H39" s="221"/>
      <c r="I39" s="227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>
        <v>1</v>
      </c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>
        <v>7</v>
      </c>
      <c r="B40" s="209" t="s">
        <v>268</v>
      </c>
      <c r="C40" s="251" t="s">
        <v>269</v>
      </c>
      <c r="D40" s="211" t="s">
        <v>173</v>
      </c>
      <c r="E40" s="214">
        <v>7062.58</v>
      </c>
      <c r="F40" s="219"/>
      <c r="G40" s="220">
        <f>ROUND(E40*F40,2)</f>
        <v>0</v>
      </c>
      <c r="H40" s="221" t="s">
        <v>136</v>
      </c>
      <c r="I40" s="227" t="s">
        <v>114</v>
      </c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>
        <v>21</v>
      </c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/>
      <c r="B41" s="262" t="s">
        <v>217</v>
      </c>
      <c r="C41" s="276"/>
      <c r="D41" s="272"/>
      <c r="E41" s="273"/>
      <c r="F41" s="274"/>
      <c r="G41" s="269"/>
      <c r="H41" s="221"/>
      <c r="I41" s="227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>
        <v>0</v>
      </c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62" t="s">
        <v>218</v>
      </c>
      <c r="C42" s="276"/>
      <c r="D42" s="272"/>
      <c r="E42" s="273"/>
      <c r="F42" s="274"/>
      <c r="G42" s="269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>
        <v>8</v>
      </c>
      <c r="B43" s="209" t="s">
        <v>219</v>
      </c>
      <c r="C43" s="251" t="s">
        <v>220</v>
      </c>
      <c r="D43" s="211" t="s">
        <v>173</v>
      </c>
      <c r="E43" s="214">
        <v>0.25600000000000001</v>
      </c>
      <c r="F43" s="219"/>
      <c r="G43" s="220">
        <f>ROUND(E43*F43,2)</f>
        <v>0</v>
      </c>
      <c r="H43" s="221" t="s">
        <v>136</v>
      </c>
      <c r="I43" s="227" t="s">
        <v>114</v>
      </c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>
        <v>21</v>
      </c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/>
      <c r="B44" s="262" t="s">
        <v>142</v>
      </c>
      <c r="C44" s="276"/>
      <c r="D44" s="272"/>
      <c r="E44" s="273"/>
      <c r="F44" s="274"/>
      <c r="G44" s="269"/>
      <c r="H44" s="221"/>
      <c r="I44" s="227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>
        <v>0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62" t="s">
        <v>143</v>
      </c>
      <c r="C45" s="276"/>
      <c r="D45" s="272"/>
      <c r="E45" s="273"/>
      <c r="F45" s="274"/>
      <c r="G45" s="269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>
        <v>9</v>
      </c>
      <c r="B46" s="209" t="s">
        <v>198</v>
      </c>
      <c r="C46" s="251" t="s">
        <v>199</v>
      </c>
      <c r="D46" s="211" t="s">
        <v>146</v>
      </c>
      <c r="E46" s="214">
        <v>5660</v>
      </c>
      <c r="F46" s="219"/>
      <c r="G46" s="220">
        <f>ROUND(E46*F46,2)</f>
        <v>0</v>
      </c>
      <c r="H46" s="221" t="s">
        <v>147</v>
      </c>
      <c r="I46" s="227" t="s">
        <v>114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>
        <v>10</v>
      </c>
      <c r="B47" s="209" t="s">
        <v>270</v>
      </c>
      <c r="C47" s="251" t="s">
        <v>271</v>
      </c>
      <c r="D47" s="211" t="s">
        <v>146</v>
      </c>
      <c r="E47" s="214">
        <v>17436.21</v>
      </c>
      <c r="F47" s="219"/>
      <c r="G47" s="220">
        <f>ROUND(E47*F47,2)</f>
        <v>0</v>
      </c>
      <c r="H47" s="221" t="s">
        <v>147</v>
      </c>
      <c r="I47" s="227" t="s">
        <v>114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25"/>
      <c r="B48" s="262" t="s">
        <v>272</v>
      </c>
      <c r="C48" s="276"/>
      <c r="D48" s="272"/>
      <c r="E48" s="273"/>
      <c r="F48" s="274"/>
      <c r="G48" s="269"/>
      <c r="H48" s="221"/>
      <c r="I48" s="227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>
        <v>0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25"/>
      <c r="B49" s="262" t="s">
        <v>273</v>
      </c>
      <c r="C49" s="276"/>
      <c r="D49" s="272"/>
      <c r="E49" s="273"/>
      <c r="F49" s="274"/>
      <c r="G49" s="269"/>
      <c r="H49" s="221"/>
      <c r="I49" s="227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25">
        <v>11</v>
      </c>
      <c r="B50" s="209" t="s">
        <v>274</v>
      </c>
      <c r="C50" s="251" t="s">
        <v>275</v>
      </c>
      <c r="D50" s="211" t="s">
        <v>146</v>
      </c>
      <c r="E50" s="214">
        <v>4185.03</v>
      </c>
      <c r="F50" s="219"/>
      <c r="G50" s="220">
        <f>ROUND(E50*F50,2)</f>
        <v>0</v>
      </c>
      <c r="H50" s="221" t="s">
        <v>136</v>
      </c>
      <c r="I50" s="227" t="s">
        <v>114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25"/>
      <c r="B51" s="262" t="s">
        <v>276</v>
      </c>
      <c r="C51" s="276"/>
      <c r="D51" s="272"/>
      <c r="E51" s="273"/>
      <c r="F51" s="274"/>
      <c r="G51" s="269"/>
      <c r="H51" s="221"/>
      <c r="I51" s="227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>
        <v>0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/>
      <c r="B52" s="262" t="s">
        <v>277</v>
      </c>
      <c r="C52" s="276"/>
      <c r="D52" s="272"/>
      <c r="E52" s="273"/>
      <c r="F52" s="274"/>
      <c r="G52" s="269"/>
      <c r="H52" s="221"/>
      <c r="I52" s="227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>
        <v>12</v>
      </c>
      <c r="B53" s="209" t="s">
        <v>225</v>
      </c>
      <c r="C53" s="251" t="s">
        <v>275</v>
      </c>
      <c r="D53" s="211" t="s">
        <v>146</v>
      </c>
      <c r="E53" s="214">
        <v>25788.25</v>
      </c>
      <c r="F53" s="219"/>
      <c r="G53" s="220">
        <f>ROUND(E53*F53,2)</f>
        <v>0</v>
      </c>
      <c r="H53" s="221" t="s">
        <v>136</v>
      </c>
      <c r="I53" s="227" t="s">
        <v>114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/>
      <c r="B54" s="262" t="s">
        <v>278</v>
      </c>
      <c r="C54" s="276"/>
      <c r="D54" s="272"/>
      <c r="E54" s="273"/>
      <c r="F54" s="274"/>
      <c r="G54" s="269"/>
      <c r="H54" s="221"/>
      <c r="I54" s="227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>
        <v>0</v>
      </c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/>
      <c r="B55" s="262" t="s">
        <v>279</v>
      </c>
      <c r="C55" s="276"/>
      <c r="D55" s="272"/>
      <c r="E55" s="273"/>
      <c r="F55" s="274"/>
      <c r="G55" s="269"/>
      <c r="H55" s="221"/>
      <c r="I55" s="227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25">
        <v>13</v>
      </c>
      <c r="B56" s="209" t="s">
        <v>227</v>
      </c>
      <c r="C56" s="251" t="s">
        <v>280</v>
      </c>
      <c r="D56" s="211" t="s">
        <v>146</v>
      </c>
      <c r="E56" s="214">
        <v>17436.21</v>
      </c>
      <c r="F56" s="219"/>
      <c r="G56" s="220">
        <f>ROUND(E56*F56,2)</f>
        <v>0</v>
      </c>
      <c r="H56" s="221" t="s">
        <v>136</v>
      </c>
      <c r="I56" s="227" t="s">
        <v>114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>
        <v>14</v>
      </c>
      <c r="B57" s="209" t="s">
        <v>281</v>
      </c>
      <c r="C57" s="251" t="s">
        <v>282</v>
      </c>
      <c r="D57" s="211" t="s">
        <v>146</v>
      </c>
      <c r="E57" s="214">
        <v>36392.29</v>
      </c>
      <c r="F57" s="219"/>
      <c r="G57" s="220">
        <f>ROUND(E57*F57,2)</f>
        <v>0</v>
      </c>
      <c r="H57" s="221"/>
      <c r="I57" s="227" t="s">
        <v>107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>
        <v>15</v>
      </c>
      <c r="B58" s="209" t="s">
        <v>202</v>
      </c>
      <c r="C58" s="251" t="s">
        <v>203</v>
      </c>
      <c r="D58" s="211" t="s">
        <v>204</v>
      </c>
      <c r="E58" s="214">
        <v>174.89400000000001</v>
      </c>
      <c r="F58" s="219"/>
      <c r="G58" s="220">
        <f>ROUND(E58*F58,2)</f>
        <v>0</v>
      </c>
      <c r="H58" s="221" t="s">
        <v>205</v>
      </c>
      <c r="I58" s="227" t="s">
        <v>114</v>
      </c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>
        <v>21</v>
      </c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25"/>
      <c r="B59" s="209"/>
      <c r="C59" s="277" t="s">
        <v>283</v>
      </c>
      <c r="D59" s="264"/>
      <c r="E59" s="266">
        <v>174.89400000000001</v>
      </c>
      <c r="F59" s="220"/>
      <c r="G59" s="220"/>
      <c r="H59" s="221"/>
      <c r="I59" s="227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25">
        <v>16</v>
      </c>
      <c r="B60" s="209" t="s">
        <v>202</v>
      </c>
      <c r="C60" s="251" t="s">
        <v>203</v>
      </c>
      <c r="D60" s="211" t="s">
        <v>204</v>
      </c>
      <c r="E60" s="214">
        <v>538.29679999999996</v>
      </c>
      <c r="F60" s="219"/>
      <c r="G60" s="220">
        <f>ROUND(E60*F60,2)</f>
        <v>0</v>
      </c>
      <c r="H60" s="221" t="s">
        <v>205</v>
      </c>
      <c r="I60" s="227" t="s">
        <v>114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25"/>
      <c r="B61" s="209"/>
      <c r="C61" s="277" t="s">
        <v>284</v>
      </c>
      <c r="D61" s="264"/>
      <c r="E61" s="266">
        <v>538.29684999999995</v>
      </c>
      <c r="F61" s="220"/>
      <c r="G61" s="220"/>
      <c r="H61" s="221"/>
      <c r="I61" s="227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25">
        <v>17</v>
      </c>
      <c r="B62" s="209" t="s">
        <v>285</v>
      </c>
      <c r="C62" s="251" t="s">
        <v>286</v>
      </c>
      <c r="D62" s="211" t="s">
        <v>287</v>
      </c>
      <c r="E62" s="214">
        <v>160</v>
      </c>
      <c r="F62" s="219"/>
      <c r="G62" s="220">
        <f>ROUND(E62*F62,2)</f>
        <v>0</v>
      </c>
      <c r="H62" s="221" t="s">
        <v>205</v>
      </c>
      <c r="I62" s="227" t="s">
        <v>114</v>
      </c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>
        <v>21</v>
      </c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25"/>
      <c r="B63" s="209"/>
      <c r="C63" s="277" t="s">
        <v>288</v>
      </c>
      <c r="D63" s="264"/>
      <c r="E63" s="266">
        <v>160</v>
      </c>
      <c r="F63" s="220"/>
      <c r="G63" s="220"/>
      <c r="H63" s="221"/>
      <c r="I63" s="227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x14ac:dyDescent="0.2">
      <c r="A64" s="224" t="s">
        <v>103</v>
      </c>
      <c r="B64" s="208" t="s">
        <v>67</v>
      </c>
      <c r="C64" s="250" t="s">
        <v>68</v>
      </c>
      <c r="D64" s="210"/>
      <c r="E64" s="213"/>
      <c r="F64" s="270">
        <f>SUM(G65:G73)</f>
        <v>0</v>
      </c>
      <c r="G64" s="271"/>
      <c r="H64" s="218"/>
      <c r="I64" s="226"/>
    </row>
    <row r="65" spans="1:60" outlineLevel="1" x14ac:dyDescent="0.2">
      <c r="A65" s="225"/>
      <c r="B65" s="261" t="s">
        <v>289</v>
      </c>
      <c r="C65" s="275"/>
      <c r="D65" s="263"/>
      <c r="E65" s="265"/>
      <c r="F65" s="267"/>
      <c r="G65" s="268"/>
      <c r="H65" s="221"/>
      <c r="I65" s="227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>
        <v>0</v>
      </c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25"/>
      <c r="B66" s="262" t="s">
        <v>290</v>
      </c>
      <c r="C66" s="276"/>
      <c r="D66" s="272"/>
      <c r="E66" s="273"/>
      <c r="F66" s="274"/>
      <c r="G66" s="269"/>
      <c r="H66" s="221"/>
      <c r="I66" s="227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 x14ac:dyDescent="0.2">
      <c r="A67" s="225">
        <v>18</v>
      </c>
      <c r="B67" s="209" t="s">
        <v>291</v>
      </c>
      <c r="C67" s="251" t="s">
        <v>292</v>
      </c>
      <c r="D67" s="211" t="s">
        <v>173</v>
      </c>
      <c r="E67" s="214">
        <v>0.38400000000000001</v>
      </c>
      <c r="F67" s="219"/>
      <c r="G67" s="220">
        <f>ROUND(E67*F67,2)</f>
        <v>0</v>
      </c>
      <c r="H67" s="221" t="s">
        <v>293</v>
      </c>
      <c r="I67" s="227" t="s">
        <v>114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25"/>
      <c r="B68" s="262" t="s">
        <v>294</v>
      </c>
      <c r="C68" s="276"/>
      <c r="D68" s="272"/>
      <c r="E68" s="273"/>
      <c r="F68" s="274"/>
      <c r="G68" s="269"/>
      <c r="H68" s="221"/>
      <c r="I68" s="227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>
        <v>0</v>
      </c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25"/>
      <c r="B69" s="262" t="s">
        <v>295</v>
      </c>
      <c r="C69" s="276"/>
      <c r="D69" s="272"/>
      <c r="E69" s="273"/>
      <c r="F69" s="274"/>
      <c r="G69" s="269"/>
      <c r="H69" s="221"/>
      <c r="I69" s="227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25">
        <v>19</v>
      </c>
      <c r="B70" s="209" t="s">
        <v>296</v>
      </c>
      <c r="C70" s="251" t="s">
        <v>297</v>
      </c>
      <c r="D70" s="211" t="s">
        <v>146</v>
      </c>
      <c r="E70" s="214">
        <v>25794</v>
      </c>
      <c r="F70" s="219"/>
      <c r="G70" s="220">
        <f>ROUND(E70*F70,2)</f>
        <v>0</v>
      </c>
      <c r="H70" s="221" t="s">
        <v>298</v>
      </c>
      <c r="I70" s="227" t="s">
        <v>114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>
        <v>21</v>
      </c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25"/>
      <c r="B71" s="209"/>
      <c r="C71" s="277" t="s">
        <v>299</v>
      </c>
      <c r="D71" s="264"/>
      <c r="E71" s="266">
        <v>25794</v>
      </c>
      <c r="F71" s="220"/>
      <c r="G71" s="220"/>
      <c r="H71" s="221"/>
      <c r="I71" s="227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ht="22.5" outlineLevel="1" x14ac:dyDescent="0.2">
      <c r="A72" s="225">
        <v>20</v>
      </c>
      <c r="B72" s="209" t="s">
        <v>300</v>
      </c>
      <c r="C72" s="251" t="s">
        <v>301</v>
      </c>
      <c r="D72" s="211" t="s">
        <v>146</v>
      </c>
      <c r="E72" s="214">
        <v>26309.88</v>
      </c>
      <c r="F72" s="219"/>
      <c r="G72" s="220">
        <f>ROUND(E72*F72,2)</f>
        <v>0</v>
      </c>
      <c r="H72" s="221" t="s">
        <v>205</v>
      </c>
      <c r="I72" s="227" t="s">
        <v>114</v>
      </c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>
        <v>21</v>
      </c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25"/>
      <c r="B73" s="209"/>
      <c r="C73" s="277" t="s">
        <v>302</v>
      </c>
      <c r="D73" s="264"/>
      <c r="E73" s="266">
        <v>26309.88</v>
      </c>
      <c r="F73" s="220"/>
      <c r="G73" s="220"/>
      <c r="H73" s="221"/>
      <c r="I73" s="227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x14ac:dyDescent="0.2">
      <c r="A74" s="224" t="s">
        <v>103</v>
      </c>
      <c r="B74" s="208" t="s">
        <v>69</v>
      </c>
      <c r="C74" s="250" t="s">
        <v>70</v>
      </c>
      <c r="D74" s="210"/>
      <c r="E74" s="213"/>
      <c r="F74" s="270">
        <f>SUM(G75:G81)</f>
        <v>0</v>
      </c>
      <c r="G74" s="271"/>
      <c r="H74" s="218"/>
      <c r="I74" s="226"/>
    </row>
    <row r="75" spans="1:60" outlineLevel="1" x14ac:dyDescent="0.2">
      <c r="A75" s="225"/>
      <c r="B75" s="261" t="s">
        <v>303</v>
      </c>
      <c r="C75" s="275"/>
      <c r="D75" s="263"/>
      <c r="E75" s="265"/>
      <c r="F75" s="267"/>
      <c r="G75" s="268"/>
      <c r="H75" s="221"/>
      <c r="I75" s="227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>
        <v>0</v>
      </c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25">
        <v>21</v>
      </c>
      <c r="B76" s="209" t="s">
        <v>304</v>
      </c>
      <c r="C76" s="251" t="s">
        <v>305</v>
      </c>
      <c r="D76" s="211" t="s">
        <v>146</v>
      </c>
      <c r="E76" s="214">
        <v>18915.599999999999</v>
      </c>
      <c r="F76" s="219"/>
      <c r="G76" s="220">
        <f>ROUND(E76*F76,2)</f>
        <v>0</v>
      </c>
      <c r="H76" s="221" t="s">
        <v>306</v>
      </c>
      <c r="I76" s="227" t="s">
        <v>114</v>
      </c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>
        <v>21</v>
      </c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 x14ac:dyDescent="0.2">
      <c r="A77" s="225"/>
      <c r="B77" s="209"/>
      <c r="C77" s="277" t="s">
        <v>307</v>
      </c>
      <c r="D77" s="264"/>
      <c r="E77" s="266">
        <v>18915.599999999999</v>
      </c>
      <c r="F77" s="220"/>
      <c r="G77" s="220"/>
      <c r="H77" s="221"/>
      <c r="I77" s="227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25">
        <v>22</v>
      </c>
      <c r="B78" s="209" t="s">
        <v>308</v>
      </c>
      <c r="C78" s="251" t="s">
        <v>309</v>
      </c>
      <c r="D78" s="211" t="s">
        <v>146</v>
      </c>
      <c r="E78" s="214">
        <v>18915.599999999999</v>
      </c>
      <c r="F78" s="219"/>
      <c r="G78" s="220">
        <f>ROUND(E78*F78,2)</f>
        <v>0</v>
      </c>
      <c r="H78" s="221" t="s">
        <v>306</v>
      </c>
      <c r="I78" s="227" t="s">
        <v>114</v>
      </c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>
        <v>21</v>
      </c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 x14ac:dyDescent="0.2">
      <c r="A79" s="225"/>
      <c r="B79" s="209"/>
      <c r="C79" s="277" t="s">
        <v>307</v>
      </c>
      <c r="D79" s="264"/>
      <c r="E79" s="266">
        <v>18915.599999999999</v>
      </c>
      <c r="F79" s="220"/>
      <c r="G79" s="220"/>
      <c r="H79" s="221"/>
      <c r="I79" s="227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 x14ac:dyDescent="0.2">
      <c r="A80" s="225"/>
      <c r="B80" s="262" t="s">
        <v>310</v>
      </c>
      <c r="C80" s="276"/>
      <c r="D80" s="272"/>
      <c r="E80" s="273"/>
      <c r="F80" s="274"/>
      <c r="G80" s="269"/>
      <c r="H80" s="221"/>
      <c r="I80" s="227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>
        <v>0</v>
      </c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 x14ac:dyDescent="0.2">
      <c r="A81" s="225">
        <v>23</v>
      </c>
      <c r="B81" s="209" t="s">
        <v>311</v>
      </c>
      <c r="C81" s="251" t="s">
        <v>312</v>
      </c>
      <c r="D81" s="211" t="s">
        <v>173</v>
      </c>
      <c r="E81" s="214">
        <v>2301.87</v>
      </c>
      <c r="F81" s="219"/>
      <c r="G81" s="220">
        <f>ROUND(E81*F81,2)</f>
        <v>0</v>
      </c>
      <c r="H81" s="221" t="s">
        <v>306</v>
      </c>
      <c r="I81" s="227" t="s">
        <v>114</v>
      </c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>
        <v>21</v>
      </c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x14ac:dyDescent="0.2">
      <c r="A82" s="224" t="s">
        <v>103</v>
      </c>
      <c r="B82" s="208" t="s">
        <v>71</v>
      </c>
      <c r="C82" s="250" t="s">
        <v>72</v>
      </c>
      <c r="D82" s="210"/>
      <c r="E82" s="213"/>
      <c r="F82" s="270">
        <f>SUM(G83:G85)</f>
        <v>0</v>
      </c>
      <c r="G82" s="271"/>
      <c r="H82" s="218"/>
      <c r="I82" s="226"/>
    </row>
    <row r="83" spans="1:60" outlineLevel="1" x14ac:dyDescent="0.2">
      <c r="A83" s="225"/>
      <c r="B83" s="261" t="s">
        <v>313</v>
      </c>
      <c r="C83" s="275"/>
      <c r="D83" s="263"/>
      <c r="E83" s="265"/>
      <c r="F83" s="267"/>
      <c r="G83" s="268"/>
      <c r="H83" s="221"/>
      <c r="I83" s="227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>
        <v>0</v>
      </c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 x14ac:dyDescent="0.2">
      <c r="A84" s="225">
        <v>24</v>
      </c>
      <c r="B84" s="209" t="s">
        <v>314</v>
      </c>
      <c r="C84" s="251" t="s">
        <v>315</v>
      </c>
      <c r="D84" s="211" t="s">
        <v>146</v>
      </c>
      <c r="E84" s="214">
        <v>17196</v>
      </c>
      <c r="F84" s="219"/>
      <c r="G84" s="220">
        <f>ROUND(E84*F84,2)</f>
        <v>0</v>
      </c>
      <c r="H84" s="221" t="s">
        <v>306</v>
      </c>
      <c r="I84" s="227" t="s">
        <v>114</v>
      </c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>
        <v>21</v>
      </c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 x14ac:dyDescent="0.2">
      <c r="A85" s="225"/>
      <c r="B85" s="209"/>
      <c r="C85" s="277" t="s">
        <v>316</v>
      </c>
      <c r="D85" s="264"/>
      <c r="E85" s="266">
        <v>17196</v>
      </c>
      <c r="F85" s="220"/>
      <c r="G85" s="220"/>
      <c r="H85" s="221"/>
      <c r="I85" s="227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x14ac:dyDescent="0.2">
      <c r="A86" s="224" t="s">
        <v>103</v>
      </c>
      <c r="B86" s="208" t="s">
        <v>75</v>
      </c>
      <c r="C86" s="250" t="s">
        <v>76</v>
      </c>
      <c r="D86" s="210"/>
      <c r="E86" s="213"/>
      <c r="F86" s="270">
        <f>SUM(G87:G90)</f>
        <v>0</v>
      </c>
      <c r="G86" s="271"/>
      <c r="H86" s="218"/>
      <c r="I86" s="226"/>
    </row>
    <row r="87" spans="1:60" outlineLevel="1" x14ac:dyDescent="0.2">
      <c r="A87" s="225"/>
      <c r="B87" s="261" t="s">
        <v>317</v>
      </c>
      <c r="C87" s="275"/>
      <c r="D87" s="263"/>
      <c r="E87" s="265"/>
      <c r="F87" s="267"/>
      <c r="G87" s="268"/>
      <c r="H87" s="221"/>
      <c r="I87" s="227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>
        <v>0</v>
      </c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 x14ac:dyDescent="0.2">
      <c r="A88" s="225">
        <v>25</v>
      </c>
      <c r="B88" s="209" t="s">
        <v>318</v>
      </c>
      <c r="C88" s="251" t="s">
        <v>319</v>
      </c>
      <c r="D88" s="211" t="s">
        <v>204</v>
      </c>
      <c r="E88" s="214">
        <v>74.349999999999994</v>
      </c>
      <c r="F88" s="219"/>
      <c r="G88" s="220">
        <f>ROUND(E88*F88,2)</f>
        <v>0</v>
      </c>
      <c r="H88" s="221" t="s">
        <v>320</v>
      </c>
      <c r="I88" s="227" t="s">
        <v>114</v>
      </c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>
        <v>21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 x14ac:dyDescent="0.2">
      <c r="A89" s="225">
        <v>26</v>
      </c>
      <c r="B89" s="209" t="s">
        <v>321</v>
      </c>
      <c r="C89" s="251" t="s">
        <v>322</v>
      </c>
      <c r="D89" s="211" t="s">
        <v>135</v>
      </c>
      <c r="E89" s="214">
        <v>5</v>
      </c>
      <c r="F89" s="219"/>
      <c r="G89" s="220">
        <f>ROUND(E89*F89,2)</f>
        <v>0</v>
      </c>
      <c r="H89" s="221"/>
      <c r="I89" s="227" t="s">
        <v>107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>
        <v>21</v>
      </c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 x14ac:dyDescent="0.2">
      <c r="A90" s="225">
        <v>27</v>
      </c>
      <c r="B90" s="209" t="s">
        <v>323</v>
      </c>
      <c r="C90" s="251" t="s">
        <v>324</v>
      </c>
      <c r="D90" s="211" t="s">
        <v>135</v>
      </c>
      <c r="E90" s="214">
        <v>15</v>
      </c>
      <c r="F90" s="219"/>
      <c r="G90" s="220">
        <f>ROUND(E90*F90,2)</f>
        <v>0</v>
      </c>
      <c r="H90" s="221"/>
      <c r="I90" s="227" t="s">
        <v>107</v>
      </c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>
        <v>21</v>
      </c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x14ac:dyDescent="0.2">
      <c r="A91" s="224" t="s">
        <v>103</v>
      </c>
      <c r="B91" s="208" t="s">
        <v>77</v>
      </c>
      <c r="C91" s="250" t="s">
        <v>78</v>
      </c>
      <c r="D91" s="210"/>
      <c r="E91" s="213"/>
      <c r="F91" s="270">
        <f>SUM(G92:G99)</f>
        <v>0</v>
      </c>
      <c r="G91" s="271"/>
      <c r="H91" s="218"/>
      <c r="I91" s="226"/>
    </row>
    <row r="92" spans="1:60" outlineLevel="1" x14ac:dyDescent="0.2">
      <c r="A92" s="225"/>
      <c r="B92" s="261" t="s">
        <v>325</v>
      </c>
      <c r="C92" s="275"/>
      <c r="D92" s="263"/>
      <c r="E92" s="265"/>
      <c r="F92" s="267"/>
      <c r="G92" s="268"/>
      <c r="H92" s="221"/>
      <c r="I92" s="227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>
        <v>0</v>
      </c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 x14ac:dyDescent="0.2">
      <c r="A93" s="225"/>
      <c r="B93" s="262" t="s">
        <v>326</v>
      </c>
      <c r="C93" s="276"/>
      <c r="D93" s="272"/>
      <c r="E93" s="273"/>
      <c r="F93" s="274"/>
      <c r="G93" s="269"/>
      <c r="H93" s="221"/>
      <c r="I93" s="227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25"/>
      <c r="B94" s="262" t="s">
        <v>327</v>
      </c>
      <c r="C94" s="276"/>
      <c r="D94" s="272"/>
      <c r="E94" s="273"/>
      <c r="F94" s="274"/>
      <c r="G94" s="269"/>
      <c r="H94" s="221"/>
      <c r="I94" s="227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>
        <v>1</v>
      </c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1" x14ac:dyDescent="0.2">
      <c r="A95" s="225">
        <v>28</v>
      </c>
      <c r="B95" s="209" t="s">
        <v>328</v>
      </c>
      <c r="C95" s="251" t="s">
        <v>329</v>
      </c>
      <c r="D95" s="211" t="s">
        <v>135</v>
      </c>
      <c r="E95" s="214">
        <v>5</v>
      </c>
      <c r="F95" s="219"/>
      <c r="G95" s="220">
        <f>ROUND(E95*F95,2)</f>
        <v>0</v>
      </c>
      <c r="H95" s="221" t="s">
        <v>306</v>
      </c>
      <c r="I95" s="227" t="s">
        <v>114</v>
      </c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>
        <v>21</v>
      </c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 x14ac:dyDescent="0.2">
      <c r="A96" s="225"/>
      <c r="B96" s="262" t="s">
        <v>325</v>
      </c>
      <c r="C96" s="276"/>
      <c r="D96" s="272"/>
      <c r="E96" s="273"/>
      <c r="F96" s="274"/>
      <c r="G96" s="269"/>
      <c r="H96" s="221"/>
      <c r="I96" s="227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>
        <v>0</v>
      </c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 x14ac:dyDescent="0.2">
      <c r="A97" s="225"/>
      <c r="B97" s="262" t="s">
        <v>326</v>
      </c>
      <c r="C97" s="276"/>
      <c r="D97" s="272"/>
      <c r="E97" s="273"/>
      <c r="F97" s="274"/>
      <c r="G97" s="269"/>
      <c r="H97" s="221"/>
      <c r="I97" s="227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 x14ac:dyDescent="0.2">
      <c r="A98" s="225"/>
      <c r="B98" s="262" t="s">
        <v>327</v>
      </c>
      <c r="C98" s="276"/>
      <c r="D98" s="272"/>
      <c r="E98" s="273"/>
      <c r="F98" s="274"/>
      <c r="G98" s="269"/>
      <c r="H98" s="221"/>
      <c r="I98" s="227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>
        <v>1</v>
      </c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 x14ac:dyDescent="0.2">
      <c r="A99" s="225">
        <v>29</v>
      </c>
      <c r="B99" s="209" t="s">
        <v>330</v>
      </c>
      <c r="C99" s="251" t="s">
        <v>331</v>
      </c>
      <c r="D99" s="211" t="s">
        <v>135</v>
      </c>
      <c r="E99" s="214">
        <v>45</v>
      </c>
      <c r="F99" s="219"/>
      <c r="G99" s="220">
        <f>ROUND(E99*F99,2)</f>
        <v>0</v>
      </c>
      <c r="H99" s="221" t="s">
        <v>306</v>
      </c>
      <c r="I99" s="227" t="s">
        <v>114</v>
      </c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>
        <v>21</v>
      </c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x14ac:dyDescent="0.2">
      <c r="A100" s="224" t="s">
        <v>103</v>
      </c>
      <c r="B100" s="208" t="s">
        <v>79</v>
      </c>
      <c r="C100" s="250" t="s">
        <v>80</v>
      </c>
      <c r="D100" s="210"/>
      <c r="E100" s="213"/>
      <c r="F100" s="270">
        <f>SUM(G101:G103)</f>
        <v>0</v>
      </c>
      <c r="G100" s="271"/>
      <c r="H100" s="218"/>
      <c r="I100" s="226"/>
    </row>
    <row r="101" spans="1:60" outlineLevel="1" x14ac:dyDescent="0.2">
      <c r="A101" s="225"/>
      <c r="B101" s="261" t="s">
        <v>332</v>
      </c>
      <c r="C101" s="275"/>
      <c r="D101" s="263"/>
      <c r="E101" s="265"/>
      <c r="F101" s="267"/>
      <c r="G101" s="268"/>
      <c r="H101" s="221"/>
      <c r="I101" s="227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>
        <v>0</v>
      </c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 x14ac:dyDescent="0.2">
      <c r="A102" s="225"/>
      <c r="B102" s="262" t="s">
        <v>333</v>
      </c>
      <c r="C102" s="276"/>
      <c r="D102" s="272"/>
      <c r="E102" s="273"/>
      <c r="F102" s="274"/>
      <c r="G102" s="269"/>
      <c r="H102" s="221"/>
      <c r="I102" s="227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 x14ac:dyDescent="0.2">
      <c r="A103" s="225">
        <v>30</v>
      </c>
      <c r="B103" s="209" t="s">
        <v>334</v>
      </c>
      <c r="C103" s="251" t="s">
        <v>335</v>
      </c>
      <c r="D103" s="211" t="s">
        <v>209</v>
      </c>
      <c r="E103" s="214">
        <v>2990</v>
      </c>
      <c r="F103" s="219"/>
      <c r="G103" s="220">
        <f>ROUND(E103*F103,2)</f>
        <v>0</v>
      </c>
      <c r="H103" s="221" t="s">
        <v>306</v>
      </c>
      <c r="I103" s="227" t="s">
        <v>114</v>
      </c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>
        <v>21</v>
      </c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x14ac:dyDescent="0.2">
      <c r="A104" s="224" t="s">
        <v>103</v>
      </c>
      <c r="B104" s="208" t="s">
        <v>81</v>
      </c>
      <c r="C104" s="250" t="s">
        <v>82</v>
      </c>
      <c r="D104" s="210"/>
      <c r="E104" s="213"/>
      <c r="F104" s="270">
        <f>SUM(G105:G120)</f>
        <v>0</v>
      </c>
      <c r="G104" s="271"/>
      <c r="H104" s="218"/>
      <c r="I104" s="226"/>
    </row>
    <row r="105" spans="1:60" outlineLevel="1" x14ac:dyDescent="0.2">
      <c r="A105" s="225"/>
      <c r="B105" s="261" t="s">
        <v>336</v>
      </c>
      <c r="C105" s="275"/>
      <c r="D105" s="263"/>
      <c r="E105" s="265"/>
      <c r="F105" s="267"/>
      <c r="G105" s="268"/>
      <c r="H105" s="221"/>
      <c r="I105" s="227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>
        <v>0</v>
      </c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 x14ac:dyDescent="0.2">
      <c r="A106" s="225">
        <v>31</v>
      </c>
      <c r="B106" s="209" t="s">
        <v>337</v>
      </c>
      <c r="C106" s="251" t="s">
        <v>338</v>
      </c>
      <c r="D106" s="211" t="s">
        <v>204</v>
      </c>
      <c r="E106" s="214">
        <v>74.349999999999994</v>
      </c>
      <c r="F106" s="219"/>
      <c r="G106" s="220">
        <f>ROUND(E106*F106,2)</f>
        <v>0</v>
      </c>
      <c r="H106" s="221" t="s">
        <v>339</v>
      </c>
      <c r="I106" s="227" t="s">
        <v>114</v>
      </c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>
        <v>21</v>
      </c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 x14ac:dyDescent="0.2">
      <c r="A107" s="225">
        <v>32</v>
      </c>
      <c r="B107" s="209" t="s">
        <v>340</v>
      </c>
      <c r="C107" s="251" t="s">
        <v>341</v>
      </c>
      <c r="D107" s="211" t="s">
        <v>287</v>
      </c>
      <c r="E107" s="214">
        <v>4.0000000000000003E-5</v>
      </c>
      <c r="F107" s="219"/>
      <c r="G107" s="220">
        <f>ROUND(E107*F107,2)</f>
        <v>0</v>
      </c>
      <c r="H107" s="221" t="s">
        <v>205</v>
      </c>
      <c r="I107" s="227" t="s">
        <v>114</v>
      </c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>
        <v>21</v>
      </c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 x14ac:dyDescent="0.2">
      <c r="A108" s="225"/>
      <c r="B108" s="209"/>
      <c r="C108" s="277" t="s">
        <v>342</v>
      </c>
      <c r="D108" s="264"/>
      <c r="E108" s="266">
        <v>4.0000000000000003E-5</v>
      </c>
      <c r="F108" s="220"/>
      <c r="G108" s="220"/>
      <c r="H108" s="221"/>
      <c r="I108" s="227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 x14ac:dyDescent="0.2">
      <c r="A109" s="225">
        <v>33</v>
      </c>
      <c r="B109" s="209" t="s">
        <v>343</v>
      </c>
      <c r="C109" s="251" t="s">
        <v>344</v>
      </c>
      <c r="D109" s="211" t="s">
        <v>287</v>
      </c>
      <c r="E109" s="214">
        <v>2.5389999999999999E-2</v>
      </c>
      <c r="F109" s="219"/>
      <c r="G109" s="220">
        <f>ROUND(E109*F109,2)</f>
        <v>0</v>
      </c>
      <c r="H109" s="221" t="s">
        <v>205</v>
      </c>
      <c r="I109" s="227" t="s">
        <v>114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>
        <v>21</v>
      </c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 x14ac:dyDescent="0.2">
      <c r="A110" s="225"/>
      <c r="B110" s="209"/>
      <c r="C110" s="277" t="s">
        <v>345</v>
      </c>
      <c r="D110" s="264"/>
      <c r="E110" s="266">
        <v>2.5389999999999999E-2</v>
      </c>
      <c r="F110" s="220"/>
      <c r="G110" s="220"/>
      <c r="H110" s="221"/>
      <c r="I110" s="227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 x14ac:dyDescent="0.2">
      <c r="A111" s="225">
        <v>34</v>
      </c>
      <c r="B111" s="209" t="s">
        <v>346</v>
      </c>
      <c r="C111" s="251" t="s">
        <v>347</v>
      </c>
      <c r="D111" s="211" t="s">
        <v>287</v>
      </c>
      <c r="E111" s="214">
        <v>4.5659999999999999E-2</v>
      </c>
      <c r="F111" s="219"/>
      <c r="G111" s="220">
        <f>ROUND(E111*F111,2)</f>
        <v>0</v>
      </c>
      <c r="H111" s="221" t="s">
        <v>205</v>
      </c>
      <c r="I111" s="227" t="s">
        <v>114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>
        <v>21</v>
      </c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 x14ac:dyDescent="0.2">
      <c r="A112" s="225"/>
      <c r="B112" s="209"/>
      <c r="C112" s="277" t="s">
        <v>348</v>
      </c>
      <c r="D112" s="264"/>
      <c r="E112" s="266">
        <v>4.5659999999999999E-2</v>
      </c>
      <c r="F112" s="220"/>
      <c r="G112" s="220"/>
      <c r="H112" s="221"/>
      <c r="I112" s="227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 x14ac:dyDescent="0.2">
      <c r="A113" s="225">
        <v>35</v>
      </c>
      <c r="B113" s="209" t="s">
        <v>349</v>
      </c>
      <c r="C113" s="251" t="s">
        <v>350</v>
      </c>
      <c r="D113" s="211" t="s">
        <v>287</v>
      </c>
      <c r="E113" s="214">
        <v>1.25E-3</v>
      </c>
      <c r="F113" s="219"/>
      <c r="G113" s="220">
        <f>ROUND(E113*F113,2)</f>
        <v>0</v>
      </c>
      <c r="H113" s="221" t="s">
        <v>205</v>
      </c>
      <c r="I113" s="227" t="s">
        <v>114</v>
      </c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>
        <v>21</v>
      </c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 x14ac:dyDescent="0.2">
      <c r="A114" s="225"/>
      <c r="B114" s="209"/>
      <c r="C114" s="277" t="s">
        <v>351</v>
      </c>
      <c r="D114" s="264"/>
      <c r="E114" s="266">
        <v>1.25E-3</v>
      </c>
      <c r="F114" s="220"/>
      <c r="G114" s="220"/>
      <c r="H114" s="221"/>
      <c r="I114" s="227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 x14ac:dyDescent="0.2">
      <c r="A115" s="225">
        <v>36</v>
      </c>
      <c r="B115" s="209" t="s">
        <v>352</v>
      </c>
      <c r="C115" s="251" t="s">
        <v>353</v>
      </c>
      <c r="D115" s="211" t="s">
        <v>287</v>
      </c>
      <c r="E115" s="214">
        <v>1.8500000000000001E-3</v>
      </c>
      <c r="F115" s="219"/>
      <c r="G115" s="220">
        <f>ROUND(E115*F115,2)</f>
        <v>0</v>
      </c>
      <c r="H115" s="221" t="s">
        <v>205</v>
      </c>
      <c r="I115" s="227" t="s">
        <v>114</v>
      </c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>
        <v>21</v>
      </c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 x14ac:dyDescent="0.2">
      <c r="A116" s="225"/>
      <c r="B116" s="209"/>
      <c r="C116" s="277" t="s">
        <v>354</v>
      </c>
      <c r="D116" s="264"/>
      <c r="E116" s="266">
        <v>1.8500000000000001E-3</v>
      </c>
      <c r="F116" s="220"/>
      <c r="G116" s="220"/>
      <c r="H116" s="221"/>
      <c r="I116" s="227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ht="22.5" outlineLevel="1" x14ac:dyDescent="0.2">
      <c r="A117" s="225">
        <v>37</v>
      </c>
      <c r="B117" s="209" t="s">
        <v>355</v>
      </c>
      <c r="C117" s="251" t="s">
        <v>356</v>
      </c>
      <c r="D117" s="211" t="s">
        <v>357</v>
      </c>
      <c r="E117" s="214">
        <v>1E-3</v>
      </c>
      <c r="F117" s="219"/>
      <c r="G117" s="220">
        <f>ROUND(E117*F117,2)</f>
        <v>0</v>
      </c>
      <c r="H117" s="221" t="s">
        <v>205</v>
      </c>
      <c r="I117" s="227" t="s">
        <v>114</v>
      </c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>
        <v>21</v>
      </c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 x14ac:dyDescent="0.2">
      <c r="A118" s="225"/>
      <c r="B118" s="262" t="s">
        <v>358</v>
      </c>
      <c r="C118" s="276"/>
      <c r="D118" s="272"/>
      <c r="E118" s="273"/>
      <c r="F118" s="274"/>
      <c r="G118" s="269"/>
      <c r="H118" s="221"/>
      <c r="I118" s="227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>
        <v>0</v>
      </c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 x14ac:dyDescent="0.2">
      <c r="A119" s="225"/>
      <c r="B119" s="262" t="s">
        <v>359</v>
      </c>
      <c r="C119" s="276"/>
      <c r="D119" s="272"/>
      <c r="E119" s="273"/>
      <c r="F119" s="274"/>
      <c r="G119" s="269"/>
      <c r="H119" s="221"/>
      <c r="I119" s="227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 x14ac:dyDescent="0.2">
      <c r="A120" s="225">
        <v>38</v>
      </c>
      <c r="B120" s="209" t="s">
        <v>360</v>
      </c>
      <c r="C120" s="251" t="s">
        <v>361</v>
      </c>
      <c r="D120" s="211" t="s">
        <v>209</v>
      </c>
      <c r="E120" s="214">
        <v>7.6899999999999996E-2</v>
      </c>
      <c r="F120" s="219"/>
      <c r="G120" s="220">
        <f>ROUND(E120*F120,2)</f>
        <v>0</v>
      </c>
      <c r="H120" s="221" t="s">
        <v>339</v>
      </c>
      <c r="I120" s="227" t="s">
        <v>114</v>
      </c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>
        <v>21</v>
      </c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x14ac:dyDescent="0.2">
      <c r="A121" s="224" t="s">
        <v>103</v>
      </c>
      <c r="B121" s="208" t="s">
        <v>83</v>
      </c>
      <c r="C121" s="250" t="s">
        <v>84</v>
      </c>
      <c r="D121" s="210"/>
      <c r="E121" s="213"/>
      <c r="F121" s="270">
        <f>SUM(G122:G122)</f>
        <v>0</v>
      </c>
      <c r="G121" s="271"/>
      <c r="H121" s="218"/>
      <c r="I121" s="226"/>
    </row>
    <row r="122" spans="1:60" outlineLevel="1" x14ac:dyDescent="0.2">
      <c r="A122" s="225">
        <v>39</v>
      </c>
      <c r="B122" s="209" t="s">
        <v>362</v>
      </c>
      <c r="C122" s="251" t="s">
        <v>363</v>
      </c>
      <c r="D122" s="211" t="s">
        <v>146</v>
      </c>
      <c r="E122" s="214">
        <v>2.8290000000000002</v>
      </c>
      <c r="F122" s="219"/>
      <c r="G122" s="220">
        <f>ROUND(E122*F122,2)</f>
        <v>0</v>
      </c>
      <c r="H122" s="221"/>
      <c r="I122" s="227" t="s">
        <v>107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>
        <v>21</v>
      </c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 x14ac:dyDescent="0.2">
      <c r="A123" s="224" t="s">
        <v>103</v>
      </c>
      <c r="B123" s="208" t="s">
        <v>85</v>
      </c>
      <c r="C123" s="250" t="s">
        <v>86</v>
      </c>
      <c r="D123" s="210"/>
      <c r="E123" s="213"/>
      <c r="F123" s="270">
        <f>SUM(G124:G125)</f>
        <v>0</v>
      </c>
      <c r="G123" s="271"/>
      <c r="H123" s="218"/>
      <c r="I123" s="226"/>
    </row>
    <row r="124" spans="1:60" outlineLevel="1" x14ac:dyDescent="0.2">
      <c r="A124" s="225">
        <v>40</v>
      </c>
      <c r="B124" s="209" t="s">
        <v>364</v>
      </c>
      <c r="C124" s="251" t="s">
        <v>365</v>
      </c>
      <c r="D124" s="211" t="s">
        <v>209</v>
      </c>
      <c r="E124" s="214">
        <v>18.899999999999999</v>
      </c>
      <c r="F124" s="219"/>
      <c r="G124" s="220">
        <f>ROUND(E124*F124,2)</f>
        <v>0</v>
      </c>
      <c r="H124" s="221"/>
      <c r="I124" s="227" t="s">
        <v>107</v>
      </c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>
        <v>21</v>
      </c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ht="13.5" outlineLevel="1" thickBot="1" x14ac:dyDescent="0.25">
      <c r="A125" s="237">
        <v>41</v>
      </c>
      <c r="B125" s="238" t="s">
        <v>366</v>
      </c>
      <c r="C125" s="253" t="s">
        <v>367</v>
      </c>
      <c r="D125" s="239" t="s">
        <v>209</v>
      </c>
      <c r="E125" s="240">
        <v>18.899999999999999</v>
      </c>
      <c r="F125" s="241"/>
      <c r="G125" s="242">
        <f>ROUND(E125*F125,2)</f>
        <v>0</v>
      </c>
      <c r="H125" s="243"/>
      <c r="I125" s="244" t="s">
        <v>107</v>
      </c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>
        <v>21</v>
      </c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hidden="1" x14ac:dyDescent="0.2">
      <c r="C126" s="254"/>
      <c r="D126" s="177"/>
      <c r="AK126">
        <f>SUM(AK1:AK125)</f>
        <v>0</v>
      </c>
      <c r="AL126">
        <f>SUM(AL1:AL125)</f>
        <v>0</v>
      </c>
      <c r="AN126">
        <v>15</v>
      </c>
      <c r="AO126">
        <v>21</v>
      </c>
    </row>
    <row r="127" spans="1:60" ht="13.5" hidden="1" thickBot="1" x14ac:dyDescent="0.25">
      <c r="A127" s="245"/>
      <c r="B127" s="246" t="s">
        <v>122</v>
      </c>
      <c r="C127" s="255"/>
      <c r="D127" s="247"/>
      <c r="E127" s="248"/>
      <c r="F127" s="248"/>
      <c r="G127" s="249">
        <f>F8+F64+F74+F82+F86+F91+F100+F104+F121+F123</f>
        <v>0</v>
      </c>
      <c r="AN127">
        <f>SUMIF(AM8:AM126,AN126,G8:G126)</f>
        <v>0</v>
      </c>
      <c r="AO127">
        <f>SUMIF(AM8:AM126,AO126,G8:G126)</f>
        <v>0</v>
      </c>
    </row>
    <row r="128" spans="1:60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60">
    <mergeCell ref="F104:G104"/>
    <mergeCell ref="B105:G105"/>
    <mergeCell ref="B118:G118"/>
    <mergeCell ref="B119:G119"/>
    <mergeCell ref="F121:G121"/>
    <mergeCell ref="F123:G123"/>
    <mergeCell ref="B96:G96"/>
    <mergeCell ref="B97:G97"/>
    <mergeCell ref="B98:G98"/>
    <mergeCell ref="F100:G100"/>
    <mergeCell ref="B101:G101"/>
    <mergeCell ref="B102:G102"/>
    <mergeCell ref="F86:G86"/>
    <mergeCell ref="B87:G87"/>
    <mergeCell ref="F91:G91"/>
    <mergeCell ref="B92:G92"/>
    <mergeCell ref="B93:G93"/>
    <mergeCell ref="B94:G94"/>
    <mergeCell ref="B69:G69"/>
    <mergeCell ref="F74:G74"/>
    <mergeCell ref="B75:G75"/>
    <mergeCell ref="B80:G80"/>
    <mergeCell ref="F82:G82"/>
    <mergeCell ref="B83:G83"/>
    <mergeCell ref="B54:G54"/>
    <mergeCell ref="B55:G55"/>
    <mergeCell ref="F64:G64"/>
    <mergeCell ref="B65:G65"/>
    <mergeCell ref="B66:G66"/>
    <mergeCell ref="B68:G68"/>
    <mergeCell ref="B44:G44"/>
    <mergeCell ref="B45:G45"/>
    <mergeCell ref="B48:G48"/>
    <mergeCell ref="B49:G49"/>
    <mergeCell ref="B51:G51"/>
    <mergeCell ref="B52:G52"/>
    <mergeCell ref="B34:G34"/>
    <mergeCell ref="B37:G37"/>
    <mergeCell ref="B38:G38"/>
    <mergeCell ref="B39:G39"/>
    <mergeCell ref="B41:G41"/>
    <mergeCell ref="B42:G42"/>
    <mergeCell ref="B24:G24"/>
    <mergeCell ref="B25:G25"/>
    <mergeCell ref="B26:G26"/>
    <mergeCell ref="B29:G29"/>
    <mergeCell ref="B30:G30"/>
    <mergeCell ref="B33:G33"/>
    <mergeCell ref="B14:G14"/>
    <mergeCell ref="B15:G15"/>
    <mergeCell ref="B18:G18"/>
    <mergeCell ref="B19:G19"/>
    <mergeCell ref="B20:G20"/>
    <mergeCell ref="B23:G23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1405DPS</v>
      </c>
      <c r="C1" s="31" t="str">
        <f>Stavba!NazevStavby</f>
        <v>Soutok Moravy a Myjavy-SPPO na obou březích Moravy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52</v>
      </c>
      <c r="C2" s="157" t="s">
        <v>53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SO08</v>
      </c>
      <c r="H6" s="35"/>
    </row>
    <row r="7" spans="1:10" ht="15.75" customHeight="1" x14ac:dyDescent="0.25">
      <c r="B7" s="93" t="str">
        <f>C2</f>
        <v>Úprava spodní pevné betonové části bývalého vakové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90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91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92</v>
      </c>
      <c r="B17" s="167"/>
      <c r="C17" s="168"/>
      <c r="D17" s="168"/>
      <c r="E17" s="168"/>
      <c r="F17" s="168"/>
      <c r="G17" s="169"/>
      <c r="H17" s="170" t="s">
        <v>93</v>
      </c>
      <c r="I17" s="32"/>
      <c r="J17" s="32"/>
    </row>
    <row r="18" spans="1:55" ht="12.75" customHeight="1" x14ac:dyDescent="0.2">
      <c r="A18" s="164" t="s">
        <v>94</v>
      </c>
      <c r="B18" s="162" t="s">
        <v>53</v>
      </c>
      <c r="C18" s="161"/>
      <c r="D18" s="161"/>
      <c r="E18" s="161"/>
      <c r="F18" s="161"/>
      <c r="G18" s="163"/>
      <c r="H18" s="165">
        <f>'SO08 001 Pol'!G37</f>
        <v>0</v>
      </c>
      <c r="I18" s="32"/>
      <c r="J18" s="32"/>
      <c r="O18">
        <f>'SO08 001 Pol'!AN37</f>
        <v>0</v>
      </c>
      <c r="P18">
        <f>'SO08 001 Pol'!AO37</f>
        <v>0</v>
      </c>
    </row>
    <row r="19" spans="1:55" ht="12.75" customHeight="1" thickBot="1" x14ac:dyDescent="0.25">
      <c r="A19" s="171"/>
      <c r="B19" s="172" t="s">
        <v>96</v>
      </c>
      <c r="C19" s="173"/>
      <c r="D19" s="174" t="str">
        <f>B2</f>
        <v>SO08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123</v>
      </c>
      <c r="B21" s="159"/>
      <c r="C21" s="159"/>
      <c r="D21" s="256" t="s">
        <v>94</v>
      </c>
      <c r="E21" s="258" t="s">
        <v>53</v>
      </c>
      <c r="F21" s="258"/>
      <c r="G21" s="258"/>
      <c r="H21" s="258"/>
      <c r="I21" s="32"/>
      <c r="J21" s="32"/>
      <c r="BC21" s="257" t="str">
        <f>E21</f>
        <v>Úprava spodní pevné betonové části bývalého vakové</v>
      </c>
    </row>
    <row r="22" spans="1:55" ht="12.75" customHeight="1" x14ac:dyDescent="0.2">
      <c r="A22" s="166" t="s">
        <v>124</v>
      </c>
      <c r="B22" s="167"/>
      <c r="C22" s="168"/>
      <c r="D22" s="168"/>
      <c r="E22" s="168"/>
      <c r="F22" s="168"/>
      <c r="G22" s="169"/>
      <c r="H22" s="170" t="s">
        <v>93</v>
      </c>
      <c r="I22" s="32"/>
      <c r="J22" s="32"/>
    </row>
    <row r="23" spans="1:55" ht="12.75" customHeight="1" x14ac:dyDescent="0.2">
      <c r="A23" s="164" t="s">
        <v>59</v>
      </c>
      <c r="B23" s="162" t="s">
        <v>60</v>
      </c>
      <c r="C23" s="161"/>
      <c r="D23" s="161"/>
      <c r="E23" s="161"/>
      <c r="F23" s="161"/>
      <c r="G23" s="163"/>
      <c r="H23" s="259">
        <f>'SO08 001 Pol'!F8</f>
        <v>0</v>
      </c>
      <c r="I23" s="32"/>
      <c r="J23" s="32"/>
    </row>
    <row r="24" spans="1:55" ht="12.75" customHeight="1" x14ac:dyDescent="0.2">
      <c r="A24" s="164" t="s">
        <v>61</v>
      </c>
      <c r="B24" s="162" t="s">
        <v>62</v>
      </c>
      <c r="C24" s="161"/>
      <c r="D24" s="161"/>
      <c r="E24" s="161"/>
      <c r="F24" s="161"/>
      <c r="G24" s="163"/>
      <c r="H24" s="259">
        <f>'SO08 001 Pol'!F11</f>
        <v>0</v>
      </c>
      <c r="I24" s="32"/>
      <c r="J24" s="32"/>
    </row>
    <row r="25" spans="1:55" ht="12.75" customHeight="1" x14ac:dyDescent="0.2">
      <c r="A25" s="164" t="s">
        <v>63</v>
      </c>
      <c r="B25" s="162" t="s">
        <v>64</v>
      </c>
      <c r="C25" s="161"/>
      <c r="D25" s="161"/>
      <c r="E25" s="161"/>
      <c r="F25" s="161"/>
      <c r="G25" s="163"/>
      <c r="H25" s="259">
        <f>'SO08 001 Pol'!F13</f>
        <v>0</v>
      </c>
      <c r="I25" s="32"/>
      <c r="J25" s="32"/>
    </row>
    <row r="26" spans="1:55" ht="12.75" customHeight="1" x14ac:dyDescent="0.2">
      <c r="A26" s="164" t="s">
        <v>65</v>
      </c>
      <c r="B26" s="162" t="s">
        <v>66</v>
      </c>
      <c r="C26" s="161"/>
      <c r="D26" s="161"/>
      <c r="E26" s="161"/>
      <c r="F26" s="161"/>
      <c r="G26" s="163"/>
      <c r="H26" s="259">
        <f>'SO08 001 Pol'!F15</f>
        <v>0</v>
      </c>
      <c r="I26" s="32"/>
      <c r="J26" s="32"/>
    </row>
    <row r="27" spans="1:55" ht="12.75" customHeight="1" x14ac:dyDescent="0.2">
      <c r="A27" s="164" t="s">
        <v>73</v>
      </c>
      <c r="B27" s="162" t="s">
        <v>74</v>
      </c>
      <c r="C27" s="161"/>
      <c r="D27" s="161"/>
      <c r="E27" s="161"/>
      <c r="F27" s="161"/>
      <c r="G27" s="163"/>
      <c r="H27" s="259">
        <f>'SO08 001 Pol'!F24</f>
        <v>0</v>
      </c>
      <c r="I27" s="32"/>
      <c r="J27" s="32"/>
    </row>
    <row r="28" spans="1:55" ht="12.75" customHeight="1" x14ac:dyDescent="0.2">
      <c r="A28" s="164" t="s">
        <v>79</v>
      </c>
      <c r="B28" s="162" t="s">
        <v>80</v>
      </c>
      <c r="C28" s="161"/>
      <c r="D28" s="161"/>
      <c r="E28" s="161"/>
      <c r="F28" s="161"/>
      <c r="G28" s="163"/>
      <c r="H28" s="259">
        <f>'SO08 001 Pol'!F34</f>
        <v>0</v>
      </c>
      <c r="I28" s="32"/>
      <c r="J28" s="32"/>
    </row>
    <row r="29" spans="1:55" ht="12.75" customHeight="1" thickBot="1" x14ac:dyDescent="0.25">
      <c r="A29" s="171"/>
      <c r="B29" s="172" t="s">
        <v>125</v>
      </c>
      <c r="C29" s="173"/>
      <c r="D29" s="174" t="str">
        <f>D21</f>
        <v>001</v>
      </c>
      <c r="E29" s="173"/>
      <c r="F29" s="173"/>
      <c r="G29" s="175"/>
      <c r="H29" s="260">
        <f>SUM(H23:H28)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8" t="s">
        <v>129</v>
      </c>
      <c r="B1" s="178"/>
      <c r="C1" s="201"/>
      <c r="D1" s="178"/>
      <c r="E1" s="178"/>
      <c r="F1" s="178"/>
      <c r="G1" s="178"/>
      <c r="AC1" t="s">
        <v>100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52</v>
      </c>
      <c r="C3" s="203" t="s">
        <v>53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94</v>
      </c>
      <c r="C4" s="204" t="s">
        <v>53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98</v>
      </c>
      <c r="I6" s="207" t="s">
        <v>99</v>
      </c>
      <c r="J6" s="54"/>
    </row>
    <row r="7" spans="1:60" x14ac:dyDescent="0.2">
      <c r="A7" s="229"/>
      <c r="B7" s="230" t="s">
        <v>101</v>
      </c>
      <c r="C7" s="231" t="s">
        <v>102</v>
      </c>
      <c r="D7" s="232"/>
      <c r="E7" s="233"/>
      <c r="F7" s="234"/>
      <c r="G7" s="234"/>
      <c r="H7" s="235"/>
      <c r="I7" s="236"/>
    </row>
    <row r="8" spans="1:60" x14ac:dyDescent="0.2">
      <c r="A8" s="224" t="s">
        <v>103</v>
      </c>
      <c r="B8" s="208" t="s">
        <v>59</v>
      </c>
      <c r="C8" s="250" t="s">
        <v>60</v>
      </c>
      <c r="D8" s="210"/>
      <c r="E8" s="213"/>
      <c r="F8" s="216">
        <f>SUM(G9:G10)</f>
        <v>0</v>
      </c>
      <c r="G8" s="217"/>
      <c r="H8" s="218"/>
      <c r="I8" s="226"/>
    </row>
    <row r="9" spans="1:60" ht="22.5" outlineLevel="1" x14ac:dyDescent="0.2">
      <c r="A9" s="225">
        <v>1</v>
      </c>
      <c r="B9" s="209" t="s">
        <v>368</v>
      </c>
      <c r="C9" s="251" t="s">
        <v>369</v>
      </c>
      <c r="D9" s="211" t="s">
        <v>370</v>
      </c>
      <c r="E9" s="214">
        <v>145</v>
      </c>
      <c r="F9" s="219"/>
      <c r="G9" s="220">
        <f>ROUND(E9*F9,2)</f>
        <v>0</v>
      </c>
      <c r="H9" s="221"/>
      <c r="I9" s="227" t="s">
        <v>107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>
        <v>21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09"/>
      <c r="C10" s="277" t="s">
        <v>371</v>
      </c>
      <c r="D10" s="264"/>
      <c r="E10" s="266">
        <v>145</v>
      </c>
      <c r="F10" s="220"/>
      <c r="G10" s="220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x14ac:dyDescent="0.2">
      <c r="A11" s="224" t="s">
        <v>103</v>
      </c>
      <c r="B11" s="208" t="s">
        <v>61</v>
      </c>
      <c r="C11" s="250" t="s">
        <v>62</v>
      </c>
      <c r="D11" s="210"/>
      <c r="E11" s="213"/>
      <c r="F11" s="270">
        <f>SUM(G12:G12)</f>
        <v>0</v>
      </c>
      <c r="G11" s="271"/>
      <c r="H11" s="218"/>
      <c r="I11" s="226"/>
    </row>
    <row r="12" spans="1:60" outlineLevel="1" x14ac:dyDescent="0.2">
      <c r="A12" s="225">
        <v>2</v>
      </c>
      <c r="B12" s="209" t="s">
        <v>372</v>
      </c>
      <c r="C12" s="251" t="s">
        <v>373</v>
      </c>
      <c r="D12" s="211" t="s">
        <v>146</v>
      </c>
      <c r="E12" s="214">
        <v>62</v>
      </c>
      <c r="F12" s="219"/>
      <c r="G12" s="220">
        <f>ROUND(E12*F12,2)</f>
        <v>0</v>
      </c>
      <c r="H12" s="221"/>
      <c r="I12" s="227" t="s">
        <v>107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x14ac:dyDescent="0.2">
      <c r="A13" s="224" t="s">
        <v>103</v>
      </c>
      <c r="B13" s="208" t="s">
        <v>63</v>
      </c>
      <c r="C13" s="250" t="s">
        <v>64</v>
      </c>
      <c r="D13" s="210"/>
      <c r="E13" s="213"/>
      <c r="F13" s="270">
        <f>SUM(G14:G14)</f>
        <v>0</v>
      </c>
      <c r="G13" s="271"/>
      <c r="H13" s="218"/>
      <c r="I13" s="226"/>
    </row>
    <row r="14" spans="1:60" outlineLevel="1" x14ac:dyDescent="0.2">
      <c r="A14" s="225">
        <v>3</v>
      </c>
      <c r="B14" s="209" t="s">
        <v>374</v>
      </c>
      <c r="C14" s="251" t="s">
        <v>375</v>
      </c>
      <c r="D14" s="211" t="s">
        <v>173</v>
      </c>
      <c r="E14" s="214">
        <v>5</v>
      </c>
      <c r="F14" s="219"/>
      <c r="G14" s="220">
        <f>ROUND(E14*F14,2)</f>
        <v>0</v>
      </c>
      <c r="H14" s="221"/>
      <c r="I14" s="227" t="s">
        <v>114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x14ac:dyDescent="0.2">
      <c r="A15" s="224" t="s">
        <v>103</v>
      </c>
      <c r="B15" s="208" t="s">
        <v>65</v>
      </c>
      <c r="C15" s="250" t="s">
        <v>66</v>
      </c>
      <c r="D15" s="210"/>
      <c r="E15" s="213"/>
      <c r="F15" s="270">
        <f>SUM(G16:G23)</f>
        <v>0</v>
      </c>
      <c r="G15" s="271"/>
      <c r="H15" s="218"/>
      <c r="I15" s="226"/>
    </row>
    <row r="16" spans="1:60" outlineLevel="1" x14ac:dyDescent="0.2">
      <c r="A16" s="225"/>
      <c r="B16" s="261" t="s">
        <v>376</v>
      </c>
      <c r="C16" s="275"/>
      <c r="D16" s="263"/>
      <c r="E16" s="265"/>
      <c r="F16" s="267"/>
      <c r="G16" s="268"/>
      <c r="H16" s="221"/>
      <c r="I16" s="227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>
        <v>0</v>
      </c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62" t="s">
        <v>377</v>
      </c>
      <c r="C17" s="276"/>
      <c r="D17" s="272"/>
      <c r="E17" s="273"/>
      <c r="F17" s="274"/>
      <c r="G17" s="269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/>
      <c r="B18" s="262" t="s">
        <v>378</v>
      </c>
      <c r="C18" s="276"/>
      <c r="D18" s="272"/>
      <c r="E18" s="273"/>
      <c r="F18" s="274"/>
      <c r="G18" s="269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>
        <v>1</v>
      </c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>
        <v>4</v>
      </c>
      <c r="B19" s="209" t="s">
        <v>379</v>
      </c>
      <c r="C19" s="251" t="s">
        <v>380</v>
      </c>
      <c r="D19" s="211" t="s">
        <v>370</v>
      </c>
      <c r="E19" s="214">
        <v>12.5</v>
      </c>
      <c r="F19" s="219"/>
      <c r="G19" s="220">
        <f>ROUND(E19*F19,2)</f>
        <v>0</v>
      </c>
      <c r="H19" s="221" t="s">
        <v>381</v>
      </c>
      <c r="I19" s="227" t="s">
        <v>114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382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0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>
        <v>5</v>
      </c>
      <c r="B21" s="209" t="s">
        <v>383</v>
      </c>
      <c r="C21" s="251" t="s">
        <v>384</v>
      </c>
      <c r="D21" s="211" t="s">
        <v>173</v>
      </c>
      <c r="E21" s="214">
        <v>142.6</v>
      </c>
      <c r="F21" s="219"/>
      <c r="G21" s="220">
        <f>ROUND(E21*F21,2)</f>
        <v>0</v>
      </c>
      <c r="H21" s="221" t="s">
        <v>298</v>
      </c>
      <c r="I21" s="227" t="s">
        <v>114</v>
      </c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>
        <v>21</v>
      </c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/>
      <c r="B22" s="209"/>
      <c r="C22" s="277" t="s">
        <v>385</v>
      </c>
      <c r="D22" s="264"/>
      <c r="E22" s="266">
        <v>142.6</v>
      </c>
      <c r="F22" s="220"/>
      <c r="G22" s="220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>
        <v>6</v>
      </c>
      <c r="B23" s="209" t="s">
        <v>386</v>
      </c>
      <c r="C23" s="251" t="s">
        <v>387</v>
      </c>
      <c r="D23" s="211" t="s">
        <v>146</v>
      </c>
      <c r="E23" s="214">
        <v>300</v>
      </c>
      <c r="F23" s="219"/>
      <c r="G23" s="220">
        <f>ROUND(E23*F23,2)</f>
        <v>0</v>
      </c>
      <c r="H23" s="221" t="s">
        <v>298</v>
      </c>
      <c r="I23" s="227" t="s">
        <v>114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>
        <v>21</v>
      </c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x14ac:dyDescent="0.2">
      <c r="A24" s="224" t="s">
        <v>103</v>
      </c>
      <c r="B24" s="208" t="s">
        <v>73</v>
      </c>
      <c r="C24" s="250" t="s">
        <v>74</v>
      </c>
      <c r="D24" s="210"/>
      <c r="E24" s="213"/>
      <c r="F24" s="270">
        <f>SUM(G25:G33)</f>
        <v>0</v>
      </c>
      <c r="G24" s="271"/>
      <c r="H24" s="218"/>
      <c r="I24" s="226"/>
    </row>
    <row r="25" spans="1:60" outlineLevel="1" x14ac:dyDescent="0.2">
      <c r="A25" s="225">
        <v>7</v>
      </c>
      <c r="B25" s="209" t="s">
        <v>388</v>
      </c>
      <c r="C25" s="251" t="s">
        <v>389</v>
      </c>
      <c r="D25" s="211" t="s">
        <v>173</v>
      </c>
      <c r="E25" s="214">
        <v>464.6</v>
      </c>
      <c r="F25" s="219"/>
      <c r="G25" s="220">
        <f>ROUND(E25*F25,2)</f>
        <v>0</v>
      </c>
      <c r="H25" s="221"/>
      <c r="I25" s="227" t="s">
        <v>114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09"/>
      <c r="C26" s="277" t="s">
        <v>390</v>
      </c>
      <c r="D26" s="264"/>
      <c r="E26" s="266">
        <v>142.6</v>
      </c>
      <c r="F26" s="220"/>
      <c r="G26" s="220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2.5" outlineLevel="1" x14ac:dyDescent="0.2">
      <c r="A27" s="225"/>
      <c r="B27" s="209"/>
      <c r="C27" s="277" t="s">
        <v>391</v>
      </c>
      <c r="D27" s="264"/>
      <c r="E27" s="266">
        <v>322</v>
      </c>
      <c r="F27" s="220"/>
      <c r="G27" s="220"/>
      <c r="H27" s="221"/>
      <c r="I27" s="22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>
        <v>8</v>
      </c>
      <c r="B28" s="209" t="s">
        <v>392</v>
      </c>
      <c r="C28" s="251" t="s">
        <v>393</v>
      </c>
      <c r="D28" s="211" t="s">
        <v>209</v>
      </c>
      <c r="E28" s="214">
        <v>917.7</v>
      </c>
      <c r="F28" s="219"/>
      <c r="G28" s="220">
        <f>ROUND(E28*F28,2)</f>
        <v>0</v>
      </c>
      <c r="H28" s="221"/>
      <c r="I28" s="227" t="s">
        <v>114</v>
      </c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>
        <v>21</v>
      </c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>
        <v>9</v>
      </c>
      <c r="B29" s="209" t="s">
        <v>394</v>
      </c>
      <c r="C29" s="251" t="s">
        <v>395</v>
      </c>
      <c r="D29" s="211" t="s">
        <v>209</v>
      </c>
      <c r="E29" s="214">
        <v>917.7</v>
      </c>
      <c r="F29" s="219"/>
      <c r="G29" s="220">
        <f>ROUND(E29*F29,2)</f>
        <v>0</v>
      </c>
      <c r="H29" s="221"/>
      <c r="I29" s="227" t="s">
        <v>107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09"/>
      <c r="C30" s="277" t="s">
        <v>396</v>
      </c>
      <c r="D30" s="264"/>
      <c r="E30" s="266">
        <v>917.7</v>
      </c>
      <c r="F30" s="220"/>
      <c r="G30" s="220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>
        <v>10</v>
      </c>
      <c r="B31" s="209" t="s">
        <v>397</v>
      </c>
      <c r="C31" s="251" t="s">
        <v>398</v>
      </c>
      <c r="D31" s="211" t="s">
        <v>106</v>
      </c>
      <c r="E31" s="214">
        <v>1</v>
      </c>
      <c r="F31" s="219"/>
      <c r="G31" s="220">
        <f>ROUND(E31*F31,2)</f>
        <v>0</v>
      </c>
      <c r="H31" s="221"/>
      <c r="I31" s="227" t="s">
        <v>107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>
        <v>21</v>
      </c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/>
      <c r="B32" s="209"/>
      <c r="C32" s="252" t="s">
        <v>399</v>
      </c>
      <c r="D32" s="212"/>
      <c r="E32" s="215"/>
      <c r="F32" s="222"/>
      <c r="G32" s="223"/>
      <c r="H32" s="221"/>
      <c r="I32" s="227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00" t="str">
        <f>C32</f>
        <v>Veškeré náklady spojené se zřízením a odstraněním linky.</v>
      </c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>
        <v>11</v>
      </c>
      <c r="B33" s="209" t="s">
        <v>400</v>
      </c>
      <c r="C33" s="251" t="s">
        <v>401</v>
      </c>
      <c r="D33" s="211" t="s">
        <v>204</v>
      </c>
      <c r="E33" s="214">
        <v>578</v>
      </c>
      <c r="F33" s="219"/>
      <c r="G33" s="220">
        <f>ROUND(E33*F33,2)</f>
        <v>0</v>
      </c>
      <c r="H33" s="221"/>
      <c r="I33" s="227" t="s">
        <v>107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>
        <v>21</v>
      </c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x14ac:dyDescent="0.2">
      <c r="A34" s="224" t="s">
        <v>103</v>
      </c>
      <c r="B34" s="208" t="s">
        <v>79</v>
      </c>
      <c r="C34" s="250" t="s">
        <v>80</v>
      </c>
      <c r="D34" s="210"/>
      <c r="E34" s="213"/>
      <c r="F34" s="270">
        <f>SUM(G35:G35)</f>
        <v>0</v>
      </c>
      <c r="G34" s="271"/>
      <c r="H34" s="218"/>
      <c r="I34" s="226"/>
    </row>
    <row r="35" spans="1:60" ht="13.5" outlineLevel="1" thickBot="1" x14ac:dyDescent="0.25">
      <c r="A35" s="237">
        <v>12</v>
      </c>
      <c r="B35" s="238" t="s">
        <v>402</v>
      </c>
      <c r="C35" s="253" t="s">
        <v>403</v>
      </c>
      <c r="D35" s="239" t="s">
        <v>209</v>
      </c>
      <c r="E35" s="240">
        <v>13.970420000000001</v>
      </c>
      <c r="F35" s="241"/>
      <c r="G35" s="242">
        <f>ROUND(E35*F35,2)</f>
        <v>0</v>
      </c>
      <c r="H35" s="243"/>
      <c r="I35" s="244" t="s">
        <v>114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idden="1" x14ac:dyDescent="0.2">
      <c r="C36" s="254"/>
      <c r="D36" s="177"/>
      <c r="AK36">
        <f>SUM(AK1:AK35)</f>
        <v>0</v>
      </c>
      <c r="AL36">
        <f>SUM(AL1:AL35)</f>
        <v>0</v>
      </c>
      <c r="AN36">
        <v>15</v>
      </c>
      <c r="AO36">
        <v>21</v>
      </c>
    </row>
    <row r="37" spans="1:60" ht="13.5" hidden="1" thickBot="1" x14ac:dyDescent="0.25">
      <c r="A37" s="245"/>
      <c r="B37" s="246" t="s">
        <v>122</v>
      </c>
      <c r="C37" s="255"/>
      <c r="D37" s="247"/>
      <c r="E37" s="248"/>
      <c r="F37" s="248"/>
      <c r="G37" s="249">
        <f>F8+F11+F13+F15+F24+F34</f>
        <v>0</v>
      </c>
      <c r="AN37">
        <f>SUMIF(AM8:AM36,AN36,G8:G36)</f>
        <v>0</v>
      </c>
      <c r="AO37">
        <f>SUMIF(AM8:AM36,AO36,G8:G36)</f>
        <v>0</v>
      </c>
    </row>
    <row r="38" spans="1:60" x14ac:dyDescent="0.2">
      <c r="D38" s="177"/>
    </row>
    <row r="39" spans="1:60" x14ac:dyDescent="0.2">
      <c r="D39" s="177"/>
    </row>
    <row r="40" spans="1:60" x14ac:dyDescent="0.2">
      <c r="D40" s="177"/>
    </row>
    <row r="41" spans="1:60" x14ac:dyDescent="0.2">
      <c r="D41" s="177"/>
    </row>
    <row r="42" spans="1:60" x14ac:dyDescent="0.2">
      <c r="D42" s="177"/>
    </row>
    <row r="43" spans="1:60" x14ac:dyDescent="0.2">
      <c r="D43" s="177"/>
    </row>
    <row r="44" spans="1:60" x14ac:dyDescent="0.2">
      <c r="D44" s="177"/>
    </row>
    <row r="45" spans="1:60" x14ac:dyDescent="0.2">
      <c r="D45" s="177"/>
    </row>
    <row r="46" spans="1:60" x14ac:dyDescent="0.2">
      <c r="D46" s="177"/>
    </row>
    <row r="47" spans="1:60" x14ac:dyDescent="0.2">
      <c r="D47" s="177"/>
    </row>
    <row r="48" spans="1:60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13">
    <mergeCell ref="F34:G34"/>
    <mergeCell ref="B16:G16"/>
    <mergeCell ref="B17:G17"/>
    <mergeCell ref="B18:G18"/>
    <mergeCell ref="B20:G20"/>
    <mergeCell ref="F24:G24"/>
    <mergeCell ref="C32:G32"/>
    <mergeCell ref="A1:G1"/>
    <mergeCell ref="C7:G7"/>
    <mergeCell ref="F8:G8"/>
    <mergeCell ref="F11:G11"/>
    <mergeCell ref="F13:G13"/>
    <mergeCell ref="F15:G15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27</vt:i4>
      </vt:variant>
    </vt:vector>
  </HeadingPairs>
  <TitlesOfParts>
    <vt:vector size="42" baseType="lpstr">
      <vt:lpstr>Uchazeč</vt:lpstr>
      <vt:lpstr>Stavba</vt:lpstr>
      <vt:lpstr>VzorObjekt</vt:lpstr>
      <vt:lpstr>VzorPolozky</vt:lpstr>
      <vt:lpstr>Rekapitulace Objekt 00</vt:lpstr>
      <vt:lpstr>00 001 Naklady</vt:lpstr>
      <vt:lpstr>Rekapitulace Objekt SO01</vt:lpstr>
      <vt:lpstr>SO01 001 Pol</vt:lpstr>
      <vt:lpstr>SO01 002 Pol</vt:lpstr>
      <vt:lpstr>Rekapitulace Objekt SO06</vt:lpstr>
      <vt:lpstr>SO06 001A Pol</vt:lpstr>
      <vt:lpstr>Rekapitulace Objekt SO07</vt:lpstr>
      <vt:lpstr>SO07 001 Pol</vt:lpstr>
      <vt:lpstr>Rekapitulace Objekt SO08</vt:lpstr>
      <vt:lpstr>SO08 001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'00 001 Naklady'!Oblast_tisku</vt:lpstr>
      <vt:lpstr>'Rekapitulace Objekt 00'!Oblast_tisku</vt:lpstr>
      <vt:lpstr>'Rekapitulace Objekt SO01'!Oblast_tisku</vt:lpstr>
      <vt:lpstr>'Rekapitulace Objekt SO06'!Oblast_tisku</vt:lpstr>
      <vt:lpstr>'Rekapitulace Objekt SO07'!Oblast_tisku</vt:lpstr>
      <vt:lpstr>'Rekapitulace Objekt SO08'!Oblast_tisku</vt:lpstr>
      <vt:lpstr>'SO01 001 Pol'!Oblast_tisku</vt:lpstr>
      <vt:lpstr>'SO01 002 Pol'!Oblast_tisku</vt:lpstr>
      <vt:lpstr>'SO06 001A Pol'!Oblast_tisku</vt:lpstr>
      <vt:lpstr>'SO07 001 Pol'!Oblast_tisku</vt:lpstr>
      <vt:lpstr>'SO08 001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Varadínek</dc:creator>
  <cp:lastModifiedBy>Varadínek</cp:lastModifiedBy>
  <cp:lastPrinted>2012-06-29T07:38:16Z</cp:lastPrinted>
  <dcterms:created xsi:type="dcterms:W3CDTF">2009-04-08T07:15:50Z</dcterms:created>
  <dcterms:modified xsi:type="dcterms:W3CDTF">2014-06-10T09:54:18Z</dcterms:modified>
</cp:coreProperties>
</file>