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75" windowWidth="15480" windowHeight="9750" activeTab="1"/>
  </bookViews>
  <sheets>
    <sheet name="Položky-dle RTS" sheetId="1" r:id="rId1"/>
    <sheet name="rozpočet" sheetId="2" r:id="rId2"/>
  </sheets>
  <definedNames>
    <definedName name="cisloobjektu">#REF!</definedName>
    <definedName name="cislostavby">#REF!</definedName>
    <definedName name="Datum">#REF!</definedName>
    <definedName name="Dil">#REF!</definedName>
    <definedName name="Dodavka">#REF!</definedName>
    <definedName name="Dodavka0">'Položky-dle RTS'!#REF!</definedName>
    <definedName name="HSV">#REF!</definedName>
    <definedName name="HSV0">'Položky-dle RTS'!#REF!</definedName>
    <definedName name="HZS">#REF!</definedName>
    <definedName name="HZS0">'Položky-dle RTS'!#REF!</definedName>
    <definedName name="JKSO">#REF!</definedName>
    <definedName name="MJ">#REF!</definedName>
    <definedName name="Mont">#REF!</definedName>
    <definedName name="Montaz0">'Položky-dle RTS'!#REF!</definedName>
    <definedName name="NazevDilu">#REF!</definedName>
    <definedName name="nazevobjektu">#REF!</definedName>
    <definedName name="nazevstavby">#REF!</definedName>
    <definedName name="_xlnm.Print_Titles" localSheetId="0">'Položky-dle RTS'!$1:$6</definedName>
    <definedName name="Objednatel">#REF!</definedName>
    <definedName name="_xlnm.Print_Area" localSheetId="0">'Položky-dle RTS'!$A$1:$H$45</definedName>
    <definedName name="PocetMJ">#REF!</definedName>
    <definedName name="Poznamka">#REF!</definedName>
    <definedName name="Projektant">#REF!</definedName>
    <definedName name="PSV">#REF!</definedName>
    <definedName name="PSV0">'Položky-dle RTS'!#REF!</definedName>
    <definedName name="SazbaDPH1">#REF!</definedName>
    <definedName name="SazbaDPH2">#REF!</definedName>
    <definedName name="SloupecCC">'Položky-dle RTS'!$H$6</definedName>
    <definedName name="SloupecCisloPol">'Položky-dle RTS'!$C$6</definedName>
    <definedName name="SloupecJC">'Položky-dle RTS'!$G$6</definedName>
    <definedName name="SloupecMJ">'Položky-dle RTS'!$E$6</definedName>
    <definedName name="SloupecMnozstvi">'Položky-dle RTS'!$F$6</definedName>
    <definedName name="SloupecNazPol">'Položky-dle RTS'!$D$6</definedName>
    <definedName name="SloupecPC">'Položky-dle RTS'!$A$6</definedName>
    <definedName name="solver_lin" localSheetId="0" hidden="1">0</definedName>
    <definedName name="solver_num" localSheetId="0" hidden="1">0</definedName>
    <definedName name="solver_opt" localSheetId="0" hidden="1">'Položky-dle RTS'!#REF!</definedName>
    <definedName name="solver_typ" localSheetId="0" hidden="1">1</definedName>
    <definedName name="solver_val" localSheetId="0" hidden="1">0</definedName>
    <definedName name="Typ">'Položky-dle RTS'!#REF!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Zakazka">#REF!</definedName>
    <definedName name="Zaklad22">#REF!</definedName>
    <definedName name="Zaklad5">#REF!</definedName>
    <definedName name="Zhotovitel">#REF!</definedName>
  </definedNames>
  <calcPr fullCalcOnLoad="1"/>
</workbook>
</file>

<file path=xl/sharedStrings.xml><?xml version="1.0" encoding="utf-8"?>
<sst xmlns="http://schemas.openxmlformats.org/spreadsheetml/2006/main" count="314" uniqueCount="100">
  <si>
    <t>Vypracoval</t>
  </si>
  <si>
    <t>Za zhotovitele</t>
  </si>
  <si>
    <t>Za objednatele</t>
  </si>
  <si>
    <t>Jméno :</t>
  </si>
  <si>
    <t>Datum :</t>
  </si>
  <si>
    <t>Podpis :</t>
  </si>
  <si>
    <t>Podpis:</t>
  </si>
  <si>
    <t>Stavba :</t>
  </si>
  <si>
    <t>Objekt :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</si>
  <si>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</si>
  <si>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</si>
  <si>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</si>
  <si>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</si>
  <si>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</si>
  <si>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</si>
  <si>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</si>
  <si>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</si>
  <si>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</si>
  <si>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</si>
  <si>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</si>
  <si>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</si>
  <si>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</si>
  <si>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m2</t>
  </si>
  <si>
    <t>111201102R00</t>
  </si>
  <si>
    <t xml:space="preserve">Odstranění křovin i s kořeny na ploše do 10000 m2 </t>
  </si>
  <si>
    <t>111251111R00</t>
  </si>
  <si>
    <t xml:space="preserve">Drcení ořezaných větví průměru do 10 cm </t>
  </si>
  <si>
    <t>m3</t>
  </si>
  <si>
    <t>122202202R00</t>
  </si>
  <si>
    <t xml:space="preserve">Odkopávky pro silnice v hor. 3 do 1000 m3 </t>
  </si>
  <si>
    <t>122202209R00</t>
  </si>
  <si>
    <t xml:space="preserve">Příplatek za lepivost - odkop. pro silnice v hor.3 </t>
  </si>
  <si>
    <t>162301501R00</t>
  </si>
  <si>
    <t xml:space="preserve">Vodorovné přemístění křovin do  5000 m </t>
  </si>
  <si>
    <t>162701105R00</t>
  </si>
  <si>
    <t xml:space="preserve">Vodorovné přemístění výkopku z hor.1-4 do 10000 m </t>
  </si>
  <si>
    <t>167101101R00</t>
  </si>
  <si>
    <t xml:space="preserve">Nakládání výkopku z hor.1-4 v množství do 100 m3 </t>
  </si>
  <si>
    <t>171201201R00</t>
  </si>
  <si>
    <t xml:space="preserve">Uložení sypaniny na skládku </t>
  </si>
  <si>
    <t>181202305R00</t>
  </si>
  <si>
    <t xml:space="preserve">Úprava pláně dálnic na násypech se zhutněním </t>
  </si>
  <si>
    <t>181301103R00</t>
  </si>
  <si>
    <t xml:space="preserve">Rozprostření ornice, rovina, tl. 15-20 cm,do 500m2 </t>
  </si>
  <si>
    <t>5</t>
  </si>
  <si>
    <t>Komunikace</t>
  </si>
  <si>
    <t>561471120R00</t>
  </si>
  <si>
    <t xml:space="preserve">Podklad ze zeminy stab.vápnem, Road Mix, tl. 30 cm </t>
  </si>
  <si>
    <t>564851111R00</t>
  </si>
  <si>
    <t xml:space="preserve">Podklad ze štěrkodrti po zhutnění tloušťky 15 cm </t>
  </si>
  <si>
    <t>565141131RT2</t>
  </si>
  <si>
    <t>Podklad kamen. obal. asfaltem tř.3 do 3 m, tl.6 cm plochy 201-1000 m2</t>
  </si>
  <si>
    <t>569903311R00</t>
  </si>
  <si>
    <t xml:space="preserve">Zřízení zemních krajnic se zhutněním </t>
  </si>
  <si>
    <t>577141212R00</t>
  </si>
  <si>
    <t xml:space="preserve">Beton asfalt. ABJ,ABS,ABH tř.2 do 3 m, tl. 5 cm </t>
  </si>
  <si>
    <t>5771R100</t>
  </si>
  <si>
    <t>Kompletní frézování a opětovné položení upravené směsi tl.100mm metodou" REMIX100"</t>
  </si>
  <si>
    <t>5771R160</t>
  </si>
  <si>
    <t>Kompletní frézování a opětovné položení upravené směsi tl.160mm metodou" REMIX160"</t>
  </si>
  <si>
    <t>91</t>
  </si>
  <si>
    <t>Doplňující práce na komunikaci</t>
  </si>
  <si>
    <t>912291DOH</t>
  </si>
  <si>
    <t>Demontáž ohradníků (sloupky,dráty) pro zpětné použití vč.uskladnění pro zpětnou montáž</t>
  </si>
  <si>
    <t>m</t>
  </si>
  <si>
    <t>912291MOH</t>
  </si>
  <si>
    <t>Kompletní montáž ohradníků (sloupky,dráty) -zpětné použití,dovoz z uskladnění</t>
  </si>
  <si>
    <t>99</t>
  </si>
  <si>
    <t>Staveništní přesun hmot</t>
  </si>
  <si>
    <t>998225111R00</t>
  </si>
  <si>
    <t xml:space="preserve">Přesun hmot, pozemní komunikace, kryt živičný </t>
  </si>
  <si>
    <t>t</t>
  </si>
  <si>
    <t>799</t>
  </si>
  <si>
    <t>Ostatní</t>
  </si>
  <si>
    <t>799-2</t>
  </si>
  <si>
    <t>kus</t>
  </si>
  <si>
    <t>D96</t>
  </si>
  <si>
    <t>Přesuny suti a vybouraných hmot</t>
  </si>
  <si>
    <t>979082213R00</t>
  </si>
  <si>
    <t xml:space="preserve">Vodorovná doprava suti po suchu do 1 km </t>
  </si>
  <si>
    <t>979082219R00</t>
  </si>
  <si>
    <t xml:space="preserve">Příplatek za dopravu suti po suchu za další 1 km </t>
  </si>
  <si>
    <t>979087212R00</t>
  </si>
  <si>
    <t xml:space="preserve">Nakládání suti na dopravní prostředky </t>
  </si>
  <si>
    <t>990-01</t>
  </si>
  <si>
    <t xml:space="preserve">Poplatky za uložení odpadu z frézování vozovky </t>
  </si>
  <si>
    <t>990-02</t>
  </si>
  <si>
    <t>Poplatky za uložení výkopové zeminy,štěrků, a štěrkodrtí</t>
  </si>
  <si>
    <t>990-03</t>
  </si>
  <si>
    <t xml:space="preserve">Poplatky za uložení dřevní hmoty </t>
  </si>
  <si>
    <t>Kód</t>
  </si>
  <si>
    <t>007</t>
  </si>
  <si>
    <t xml:space="preserve">Trvalá pamětní deska(dodávka a montáž informační cedule PRV - nepřijatelný výdaj) </t>
  </si>
  <si>
    <t>001</t>
  </si>
  <si>
    <t>ks</t>
  </si>
  <si>
    <t>Vytyčení pozemku pod stavbou a zaměření stavby</t>
  </si>
  <si>
    <t>zřízení staveniště</t>
  </si>
  <si>
    <t>CENA ZA DÍLO CELKEM</t>
  </si>
  <si>
    <t>005</t>
  </si>
  <si>
    <t>Rekonstrukce polní cesty C-16 v k.ú. Zlaté Hory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</si>
</sst>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</numFmts>
  <fonts count="49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8"/>
      <name val="Arial CE"/>
      <family val="0"/>
    </font>
    <font>
      <sz val="10"/>
      <name val="Times New Roman"/>
      <family val="1"/>
    </font>
    <font>
      <b/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thin">
        <color rgb="FFFF0000"/>
      </left>
      <right>
        <color indexed="63"/>
      </right>
      <top style="thin"/>
      <bottom style="thin"/>
    </border>
    <border>
      <left style="medium">
        <color rgb="FFFF0000"/>
      </left>
      <right style="thin"/>
      <top style="medium">
        <color rgb="FFFF0000"/>
      </top>
      <bottom style="medium">
        <color rgb="FFFF0000"/>
      </bottom>
    </border>
    <border>
      <left style="thin"/>
      <right style="thin"/>
      <top style="medium">
        <color rgb="FFFF0000"/>
      </top>
      <bottom style="medium">
        <color rgb="FFFF0000"/>
      </bottom>
    </border>
    <border>
      <left style="thin"/>
      <right style="medium">
        <color rgb="FFFF0000"/>
      </right>
      <top style="medium">
        <color rgb="FFFF0000"/>
      </top>
      <bottom style="medium">
        <color rgb="FFFF0000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46">
      <alignment/>
      <protection/>
    </xf>
    <xf numFmtId="0" fontId="2" fillId="0" borderId="0" xfId="46" applyFont="1">
      <alignment/>
      <protection/>
    </xf>
    <xf numFmtId="0" fontId="6" fillId="0" borderId="0" xfId="46" applyFont="1" applyAlignment="1">
      <alignment horizontal="centerContinuous"/>
      <protection/>
    </xf>
    <xf numFmtId="0" fontId="7" fillId="0" borderId="0" xfId="46" applyFont="1" applyAlignment="1">
      <alignment horizontal="centerContinuous"/>
      <protection/>
    </xf>
    <xf numFmtId="0" fontId="7" fillId="0" borderId="0" xfId="46" applyFont="1" applyAlignment="1">
      <alignment horizontal="right"/>
      <protection/>
    </xf>
    <xf numFmtId="0" fontId="4" fillId="0" borderId="10" xfId="46" applyFont="1" applyBorder="1" applyAlignment="1">
      <alignment horizontal="right"/>
      <protection/>
    </xf>
    <xf numFmtId="0" fontId="2" fillId="0" borderId="11" xfId="46" applyFont="1" applyBorder="1" applyAlignment="1">
      <alignment horizontal="left"/>
      <protection/>
    </xf>
    <xf numFmtId="0" fontId="2" fillId="0" borderId="12" xfId="46" applyFont="1" applyBorder="1">
      <alignment/>
      <protection/>
    </xf>
    <xf numFmtId="0" fontId="4" fillId="0" borderId="0" xfId="46" applyFont="1">
      <alignment/>
      <protection/>
    </xf>
    <xf numFmtId="0" fontId="2" fillId="0" borderId="0" xfId="46" applyFont="1" applyAlignment="1">
      <alignment horizontal="right"/>
      <protection/>
    </xf>
    <xf numFmtId="0" fontId="2" fillId="0" borderId="0" xfId="46" applyFont="1" applyAlignment="1">
      <alignment/>
      <protection/>
    </xf>
    <xf numFmtId="49" fontId="4" fillId="33" borderId="13" xfId="46" applyNumberFormat="1" applyFont="1" applyFill="1" applyBorder="1">
      <alignment/>
      <protection/>
    </xf>
    <xf numFmtId="0" fontId="4" fillId="33" borderId="14" xfId="46" applyFont="1" applyFill="1" applyBorder="1" applyAlignment="1">
      <alignment horizontal="center"/>
      <protection/>
    </xf>
    <xf numFmtId="0" fontId="4" fillId="33" borderId="14" xfId="46" applyNumberFormat="1" applyFont="1" applyFill="1" applyBorder="1" applyAlignment="1">
      <alignment horizontal="center"/>
      <protection/>
    </xf>
    <xf numFmtId="0" fontId="4" fillId="33" borderId="13" xfId="46" applyFont="1" applyFill="1" applyBorder="1" applyAlignment="1">
      <alignment horizontal="center"/>
      <protection/>
    </xf>
    <xf numFmtId="0" fontId="3" fillId="0" borderId="15" xfId="46" applyFont="1" applyBorder="1" applyAlignment="1">
      <alignment horizontal="center"/>
      <protection/>
    </xf>
    <xf numFmtId="49" fontId="3" fillId="0" borderId="15" xfId="46" applyNumberFormat="1" applyFont="1" applyBorder="1" applyAlignment="1">
      <alignment horizontal="left"/>
      <protection/>
    </xf>
    <xf numFmtId="0" fontId="3" fillId="0" borderId="16" xfId="46" applyFont="1" applyBorder="1">
      <alignment/>
      <protection/>
    </xf>
    <xf numFmtId="0" fontId="2" fillId="0" borderId="17" xfId="46" applyFont="1" applyBorder="1" applyAlignment="1">
      <alignment horizontal="center"/>
      <protection/>
    </xf>
    <xf numFmtId="0" fontId="2" fillId="0" borderId="17" xfId="46" applyNumberFormat="1" applyFont="1" applyBorder="1" applyAlignment="1">
      <alignment horizontal="right"/>
      <protection/>
    </xf>
    <xf numFmtId="0" fontId="2" fillId="0" borderId="14" xfId="46" applyNumberFormat="1" applyFont="1" applyBorder="1">
      <alignment/>
      <protection/>
    </xf>
    <xf numFmtId="0" fontId="0" fillId="0" borderId="0" xfId="46" applyNumberFormat="1">
      <alignment/>
      <protection/>
    </xf>
    <xf numFmtId="0" fontId="8" fillId="0" borderId="0" xfId="46" applyFont="1">
      <alignment/>
      <protection/>
    </xf>
    <xf numFmtId="0" fontId="9" fillId="0" borderId="18" xfId="46" applyFont="1" applyBorder="1" applyAlignment="1">
      <alignment horizontal="center" vertical="top"/>
      <protection/>
    </xf>
    <xf numFmtId="49" fontId="9" fillId="0" borderId="18" xfId="46" applyNumberFormat="1" applyFont="1" applyBorder="1" applyAlignment="1">
      <alignment horizontal="left" vertical="top"/>
      <protection/>
    </xf>
    <xf numFmtId="0" fontId="9" fillId="0" borderId="18" xfId="46" applyFont="1" applyBorder="1" applyAlignment="1">
      <alignment vertical="top" wrapText="1"/>
      <protection/>
    </xf>
    <xf numFmtId="49" fontId="9" fillId="0" borderId="18" xfId="46" applyNumberFormat="1" applyFont="1" applyBorder="1" applyAlignment="1">
      <alignment horizontal="center" shrinkToFit="1"/>
      <protection/>
    </xf>
    <xf numFmtId="4" fontId="9" fillId="0" borderId="18" xfId="46" applyNumberFormat="1" applyFont="1" applyBorder="1" applyAlignment="1">
      <alignment horizontal="right"/>
      <protection/>
    </xf>
    <xf numFmtId="4" fontId="9" fillId="0" borderId="18" xfId="46" applyNumberFormat="1" applyFont="1" applyBorder="1">
      <alignment/>
      <protection/>
    </xf>
    <xf numFmtId="0" fontId="8" fillId="0" borderId="0" xfId="46" applyFont="1">
      <alignment/>
      <protection/>
    </xf>
    <xf numFmtId="0" fontId="2" fillId="33" borderId="13" xfId="46" applyFont="1" applyFill="1" applyBorder="1" applyAlignment="1">
      <alignment horizontal="center"/>
      <protection/>
    </xf>
    <xf numFmtId="49" fontId="10" fillId="33" borderId="13" xfId="46" applyNumberFormat="1" applyFont="1" applyFill="1" applyBorder="1" applyAlignment="1">
      <alignment horizontal="left"/>
      <protection/>
    </xf>
    <xf numFmtId="0" fontId="10" fillId="33" borderId="16" xfId="46" applyFont="1" applyFill="1" applyBorder="1">
      <alignment/>
      <protection/>
    </xf>
    <xf numFmtId="0" fontId="2" fillId="33" borderId="17" xfId="46" applyFont="1" applyFill="1" applyBorder="1" applyAlignment="1">
      <alignment horizontal="center"/>
      <protection/>
    </xf>
    <xf numFmtId="4" fontId="2" fillId="33" borderId="17" xfId="46" applyNumberFormat="1" applyFont="1" applyFill="1" applyBorder="1" applyAlignment="1">
      <alignment horizontal="right"/>
      <protection/>
    </xf>
    <xf numFmtId="4" fontId="2" fillId="33" borderId="14" xfId="46" applyNumberFormat="1" applyFont="1" applyFill="1" applyBorder="1" applyAlignment="1">
      <alignment horizontal="right"/>
      <protection/>
    </xf>
    <xf numFmtId="4" fontId="3" fillId="33" borderId="13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11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12" fillId="0" borderId="0" xfId="46" applyFont="1" applyBorder="1">
      <alignment/>
      <protection/>
    </xf>
    <xf numFmtId="3" fontId="12" fillId="0" borderId="0" xfId="46" applyNumberFormat="1" applyFont="1" applyBorder="1" applyAlignment="1">
      <alignment horizontal="right"/>
      <protection/>
    </xf>
    <xf numFmtId="4" fontId="12" fillId="0" borderId="0" xfId="46" applyNumberFormat="1" applyFont="1" applyBorder="1">
      <alignment/>
      <protection/>
    </xf>
    <xf numFmtId="0" fontId="11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4" fillId="33" borderId="14" xfId="46" applyNumberFormat="1" applyFont="1" applyFill="1" applyBorder="1">
      <alignment/>
      <protection/>
    </xf>
    <xf numFmtId="49" fontId="2" fillId="0" borderId="0" xfId="46" applyNumberFormat="1" applyFont="1">
      <alignment/>
      <protection/>
    </xf>
    <xf numFmtId="49" fontId="4" fillId="0" borderId="0" xfId="46" applyNumberFormat="1" applyFont="1">
      <alignment/>
      <protection/>
    </xf>
    <xf numFmtId="49" fontId="3" fillId="0" borderId="15" xfId="46" applyNumberFormat="1" applyFont="1" applyBorder="1" applyAlignment="1">
      <alignment horizontal="center"/>
      <protection/>
    </xf>
    <xf numFmtId="49" fontId="9" fillId="0" borderId="18" xfId="46" applyNumberFormat="1" applyFont="1" applyBorder="1" applyAlignment="1">
      <alignment horizontal="center" vertical="top"/>
      <protection/>
    </xf>
    <xf numFmtId="49" fontId="2" fillId="33" borderId="13" xfId="46" applyNumberFormat="1" applyFont="1" applyFill="1" applyBorder="1" applyAlignment="1">
      <alignment horizontal="center"/>
      <protection/>
    </xf>
    <xf numFmtId="49" fontId="0" fillId="0" borderId="0" xfId="46" applyNumberFormat="1">
      <alignment/>
      <protection/>
    </xf>
    <xf numFmtId="49" fontId="0" fillId="0" borderId="0" xfId="46" applyNumberFormat="1" applyBorder="1">
      <alignment/>
      <protection/>
    </xf>
    <xf numFmtId="49" fontId="11" fillId="0" borderId="0" xfId="46" applyNumberFormat="1" applyFont="1" applyAlignment="1">
      <alignment/>
      <protection/>
    </xf>
    <xf numFmtId="49" fontId="11" fillId="0" borderId="0" xfId="46" applyNumberFormat="1" applyFont="1" applyBorder="1" applyAlignment="1">
      <alignment/>
      <protection/>
    </xf>
    <xf numFmtId="0" fontId="9" fillId="0" borderId="13" xfId="46" applyFont="1" applyBorder="1" applyAlignment="1">
      <alignment vertical="top" wrapText="1"/>
      <protection/>
    </xf>
    <xf numFmtId="0" fontId="14" fillId="0" borderId="13" xfId="0" applyFont="1" applyBorder="1" applyAlignment="1">
      <alignment/>
    </xf>
    <xf numFmtId="3" fontId="9" fillId="0" borderId="13" xfId="46" applyNumberFormat="1" applyFont="1" applyBorder="1" applyAlignment="1">
      <alignment vertical="top" wrapText="1"/>
      <protection/>
    </xf>
    <xf numFmtId="4" fontId="15" fillId="0" borderId="0" xfId="46" applyNumberFormat="1" applyFont="1" applyBorder="1" applyAlignment="1">
      <alignment horizontal="right"/>
      <protection/>
    </xf>
    <xf numFmtId="0" fontId="15" fillId="0" borderId="0" xfId="46" applyFont="1" applyBorder="1">
      <alignment/>
      <protection/>
    </xf>
    <xf numFmtId="0" fontId="3" fillId="33" borderId="13" xfId="0" applyFont="1" applyFill="1" applyBorder="1" applyAlignment="1">
      <alignment/>
    </xf>
    <xf numFmtId="0" fontId="2" fillId="0" borderId="13" xfId="0" applyFont="1" applyBorder="1" applyAlignment="1">
      <alignment/>
    </xf>
    <xf numFmtId="0" fontId="5" fillId="0" borderId="0" xfId="46" applyFont="1" applyAlignment="1">
      <alignment horizontal="center"/>
      <protection/>
    </xf>
    <xf numFmtId="0" fontId="2" fillId="0" borderId="19" xfId="46" applyFont="1" applyBorder="1" applyAlignment="1">
      <alignment horizontal="center"/>
      <protection/>
    </xf>
    <xf numFmtId="0" fontId="2" fillId="0" borderId="11" xfId="46" applyFont="1" applyBorder="1" applyAlignment="1">
      <alignment horizontal="center"/>
      <protection/>
    </xf>
    <xf numFmtId="0" fontId="2" fillId="0" borderId="20" xfId="46" applyFont="1" applyBorder="1" applyAlignment="1">
      <alignment horizontal="center"/>
      <protection/>
    </xf>
    <xf numFmtId="49" fontId="2" fillId="0" borderId="21" xfId="46" applyNumberFormat="1" applyFont="1" applyBorder="1" applyAlignment="1">
      <alignment horizontal="center"/>
      <protection/>
    </xf>
    <xf numFmtId="49" fontId="2" fillId="0" borderId="22" xfId="46" applyNumberFormat="1" applyFont="1" applyBorder="1" applyAlignment="1">
      <alignment horizontal="center"/>
      <protection/>
    </xf>
    <xf numFmtId="0" fontId="2" fillId="0" borderId="23" xfId="46" applyFont="1" applyBorder="1" applyAlignment="1">
      <alignment horizontal="center"/>
      <protection/>
    </xf>
    <xf numFmtId="0" fontId="2" fillId="0" borderId="24" xfId="46" applyFont="1" applyBorder="1" applyAlignment="1">
      <alignment horizontal="center" shrinkToFit="1"/>
      <protection/>
    </xf>
    <xf numFmtId="0" fontId="2" fillId="0" borderId="22" xfId="46" applyFont="1" applyBorder="1" applyAlignment="1">
      <alignment horizontal="center" shrinkToFit="1"/>
      <protection/>
    </xf>
    <xf numFmtId="0" fontId="2" fillId="0" borderId="25" xfId="46" applyFont="1" applyBorder="1" applyAlignment="1">
      <alignment horizontal="center" shrinkToFit="1"/>
      <protection/>
    </xf>
    <xf numFmtId="0" fontId="3" fillId="33" borderId="16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6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49" fontId="9" fillId="0" borderId="13" xfId="46" applyNumberFormat="1" applyFont="1" applyBorder="1" applyAlignment="1">
      <alignment vertical="top" wrapText="1"/>
      <protection/>
    </xf>
    <xf numFmtId="0" fontId="3" fillId="0" borderId="10" xfId="46" applyFont="1" applyBorder="1" applyAlignment="1">
      <alignment horizontal="center" vertical="center"/>
      <protection/>
    </xf>
    <xf numFmtId="0" fontId="3" fillId="0" borderId="20" xfId="46" applyFont="1" applyBorder="1" applyAlignment="1">
      <alignment horizontal="center" vertical="center"/>
      <protection/>
    </xf>
    <xf numFmtId="0" fontId="3" fillId="0" borderId="24" xfId="46" applyFont="1" applyBorder="1" applyAlignment="1">
      <alignment horizontal="center" vertical="center"/>
      <protection/>
    </xf>
    <xf numFmtId="0" fontId="3" fillId="0" borderId="23" xfId="46" applyFont="1" applyBorder="1" applyAlignment="1">
      <alignment horizontal="center" vertical="center"/>
      <protection/>
    </xf>
    <xf numFmtId="0" fontId="15" fillId="18" borderId="16" xfId="46" applyFont="1" applyFill="1" applyBorder="1" applyAlignment="1">
      <alignment horizontal="center"/>
      <protection/>
    </xf>
    <xf numFmtId="0" fontId="15" fillId="18" borderId="17" xfId="46" applyFont="1" applyFill="1" applyBorder="1" applyAlignment="1">
      <alignment horizontal="center"/>
      <protection/>
    </xf>
    <xf numFmtId="4" fontId="15" fillId="18" borderId="34" xfId="46" applyNumberFormat="1" applyFont="1" applyFill="1" applyBorder="1" applyAlignment="1">
      <alignment horizontal="right"/>
      <protection/>
    </xf>
    <xf numFmtId="4" fontId="15" fillId="18" borderId="35" xfId="46" applyNumberFormat="1" applyFont="1" applyFill="1" applyBorder="1" applyAlignment="1">
      <alignment horizontal="right"/>
      <protection/>
    </xf>
    <xf numFmtId="4" fontId="15" fillId="18" borderId="36" xfId="46" applyNumberFormat="1" applyFont="1" applyFill="1" applyBorder="1" applyAlignment="1">
      <alignment horizontal="right"/>
      <protection/>
    </xf>
    <xf numFmtId="0" fontId="15" fillId="18" borderId="37" xfId="46" applyFont="1" applyFill="1" applyBorder="1" applyAlignment="1">
      <alignment horizontal="left"/>
      <protection/>
    </xf>
    <xf numFmtId="0" fontId="15" fillId="18" borderId="17" xfId="46" applyFont="1" applyFill="1" applyBorder="1" applyAlignment="1">
      <alignment horizontal="left"/>
      <protection/>
    </xf>
    <xf numFmtId="4" fontId="15" fillId="18" borderId="38" xfId="46" applyNumberFormat="1" applyFont="1" applyFill="1" applyBorder="1" applyAlignment="1">
      <alignment horizontal="right"/>
      <protection/>
    </xf>
    <xf numFmtId="4" fontId="15" fillId="18" borderId="39" xfId="46" applyNumberFormat="1" applyFont="1" applyFill="1" applyBorder="1" applyAlignment="1">
      <alignment horizontal="right"/>
      <protection/>
    </xf>
    <xf numFmtId="4" fontId="15" fillId="18" borderId="40" xfId="46" applyNumberFormat="1" applyFont="1" applyFill="1" applyBorder="1" applyAlignment="1">
      <alignment horizontal="right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18"/>
  <sheetViews>
    <sheetView showGridLines="0" showZeros="0" zoomScalePageLayoutView="0" workbookViewId="0" topLeftCell="A25">
      <selection activeCell="G52" sqref="G52"/>
    </sheetView>
  </sheetViews>
  <sheetFormatPr defaultColWidth="9.00390625" defaultRowHeight="12.75"/>
  <cols>
    <col min="1" max="1" width="4.375" style="1" customWidth="1"/>
    <col min="2" max="2" width="4.375" style="53" customWidth="1"/>
    <col min="3" max="3" width="11.625" style="1" customWidth="1"/>
    <col min="4" max="4" width="40.375" style="1" customWidth="1"/>
    <col min="5" max="5" width="5.625" style="1" customWidth="1"/>
    <col min="6" max="6" width="8.625" style="41" customWidth="1"/>
    <col min="7" max="7" width="9.875" style="1" customWidth="1"/>
    <col min="8" max="8" width="13.875" style="1" customWidth="1"/>
    <col min="9" max="12" width="9.125" style="1" customWidth="1"/>
    <col min="13" max="13" width="75.375" style="1" customWidth="1"/>
    <col min="14" max="14" width="45.25390625" style="1" customWidth="1"/>
    <col min="15" max="16384" width="9.125" style="1" customWidth="1"/>
  </cols>
  <sheetData>
    <row r="1" spans="1:8" ht="15.75">
      <c r="A1" s="64" t="s">
        <v>9</v>
      </c>
      <c r="B1" s="64"/>
      <c r="C1" s="64"/>
      <c r="D1" s="64"/>
      <c r="E1" s="64"/>
      <c r="F1" s="64"/>
      <c r="G1" s="64"/>
      <c r="H1" s="64"/>
    </row>
    <row r="2" spans="1:8" ht="14.25" customHeight="1" thickBot="1">
      <c r="A2" s="2"/>
      <c r="B2" s="48"/>
      <c r="C2" s="3"/>
      <c r="D2" s="4"/>
      <c r="E2" s="4"/>
      <c r="F2" s="5"/>
      <c r="G2" s="4"/>
      <c r="H2" s="4"/>
    </row>
    <row r="3" spans="1:8" ht="13.5" thickTop="1">
      <c r="A3" s="65" t="s">
        <v>7</v>
      </c>
      <c r="B3" s="66"/>
      <c r="C3" s="67"/>
      <c r="D3" s="105" t="s">
        <v>99</v>
      </c>
      <c r="E3" s="106"/>
      <c r="F3" s="6" t="s">
        <v>10</v>
      </c>
      <c r="G3" s="7"/>
      <c r="H3" s="8"/>
    </row>
    <row r="4" spans="1:8" ht="13.5" thickBot="1">
      <c r="A4" s="68" t="s">
        <v>8</v>
      </c>
      <c r="B4" s="69"/>
      <c r="C4" s="70"/>
      <c r="D4" s="107"/>
      <c r="E4" s="108"/>
      <c r="F4" s="71"/>
      <c r="G4" s="72"/>
      <c r="H4" s="73"/>
    </row>
    <row r="5" spans="1:8" ht="13.5" thickTop="1">
      <c r="A5" s="9"/>
      <c r="B5" s="49"/>
      <c r="C5" s="2"/>
      <c r="D5" s="2"/>
      <c r="E5" s="2"/>
      <c r="F5" s="10"/>
      <c r="G5" s="2"/>
      <c r="H5" s="11"/>
    </row>
    <row r="6" spans="1:8" ht="12.75">
      <c r="A6" s="12" t="s">
        <v>11</v>
      </c>
      <c r="B6" s="47" t="s">
        <v>90</v>
      </c>
      <c r="C6" s="13" t="s">
        <v>12</v>
      </c>
      <c r="D6" s="13" t="s">
        <v>13</v>
      </c>
      <c r="E6" s="13" t="s">
        <v>14</v>
      </c>
      <c r="F6" s="14" t="s">
        <v>15</v>
      </c>
      <c r="G6" s="13" t="s">
        <v>16</v>
      </c>
      <c r="H6" s="15" t="s">
        <v>17</v>
      </c>
    </row>
    <row r="7" spans="1:16" ht="12.75">
      <c r="A7" s="16" t="s">
        <v>18</v>
      </c>
      <c r="B7" s="50"/>
      <c r="C7" s="17" t="s">
        <v>19</v>
      </c>
      <c r="D7" s="18" t="s">
        <v>20</v>
      </c>
      <c r="E7" s="19"/>
      <c r="F7" s="20"/>
      <c r="G7" s="20"/>
      <c r="H7" s="21"/>
      <c r="I7" s="22"/>
      <c r="J7" s="22"/>
      <c r="P7" s="23">
        <v>1</v>
      </c>
    </row>
    <row r="8" spans="1:105" ht="12.75">
      <c r="A8" s="24">
        <v>1</v>
      </c>
      <c r="B8" s="51" t="s">
        <v>91</v>
      </c>
      <c r="C8" s="25" t="s">
        <v>23</v>
      </c>
      <c r="D8" s="26" t="s">
        <v>24</v>
      </c>
      <c r="E8" s="27" t="s">
        <v>22</v>
      </c>
      <c r="F8" s="28">
        <v>10</v>
      </c>
      <c r="G8" s="28">
        <v>21.2</v>
      </c>
      <c r="H8" s="29">
        <f aca="true" t="shared" si="0" ref="H8:H17">F8*G8</f>
        <v>212</v>
      </c>
      <c r="P8" s="23">
        <v>2</v>
      </c>
      <c r="AB8" s="1">
        <v>1</v>
      </c>
      <c r="AC8" s="1">
        <v>1</v>
      </c>
      <c r="AD8" s="1">
        <v>1</v>
      </c>
      <c r="BA8" s="1">
        <v>1</v>
      </c>
      <c r="BB8" s="1">
        <f aca="true" t="shared" si="1" ref="BB8:BB17">IF(BA8=1,H8,0)</f>
        <v>212</v>
      </c>
      <c r="BC8" s="1">
        <f aca="true" t="shared" si="2" ref="BC8:BC17">IF(BA8=2,H8,0)</f>
        <v>0</v>
      </c>
      <c r="BD8" s="1">
        <f aca="true" t="shared" si="3" ref="BD8:BD17">IF(BA8=3,H8,0)</f>
        <v>0</v>
      </c>
      <c r="BE8" s="1">
        <f aca="true" t="shared" si="4" ref="BE8:BE17">IF(BA8=4,H8,0)</f>
        <v>0</v>
      </c>
      <c r="BF8" s="1">
        <f aca="true" t="shared" si="5" ref="BF8:BF17">IF(BA8=5,H8,0)</f>
        <v>0</v>
      </c>
      <c r="CB8" s="30">
        <v>1</v>
      </c>
      <c r="CC8" s="30">
        <v>1</v>
      </c>
      <c r="DA8" s="1">
        <v>0</v>
      </c>
    </row>
    <row r="9" spans="1:105" ht="12.75">
      <c r="A9" s="24">
        <v>2</v>
      </c>
      <c r="B9" s="51" t="s">
        <v>91</v>
      </c>
      <c r="C9" s="25" t="s">
        <v>25</v>
      </c>
      <c r="D9" s="26" t="s">
        <v>26</v>
      </c>
      <c r="E9" s="27" t="s">
        <v>27</v>
      </c>
      <c r="F9" s="28">
        <v>0.2</v>
      </c>
      <c r="G9" s="28">
        <v>4520</v>
      </c>
      <c r="H9" s="29">
        <f t="shared" si="0"/>
        <v>904</v>
      </c>
      <c r="P9" s="23">
        <v>2</v>
      </c>
      <c r="AB9" s="1">
        <v>1</v>
      </c>
      <c r="AC9" s="1">
        <v>1</v>
      </c>
      <c r="AD9" s="1">
        <v>1</v>
      </c>
      <c r="BA9" s="1">
        <v>1</v>
      </c>
      <c r="BB9" s="1">
        <f t="shared" si="1"/>
        <v>904</v>
      </c>
      <c r="BC9" s="1">
        <f t="shared" si="2"/>
        <v>0</v>
      </c>
      <c r="BD9" s="1">
        <f t="shared" si="3"/>
        <v>0</v>
      </c>
      <c r="BE9" s="1">
        <f t="shared" si="4"/>
        <v>0</v>
      </c>
      <c r="BF9" s="1">
        <f t="shared" si="5"/>
        <v>0</v>
      </c>
      <c r="CB9" s="30">
        <v>1</v>
      </c>
      <c r="CC9" s="30">
        <v>1</v>
      </c>
      <c r="DA9" s="1">
        <v>0</v>
      </c>
    </row>
    <row r="10" spans="1:105" ht="12.75">
      <c r="A10" s="24">
        <v>3</v>
      </c>
      <c r="B10" s="51" t="s">
        <v>91</v>
      </c>
      <c r="C10" s="25" t="s">
        <v>28</v>
      </c>
      <c r="D10" s="26" t="s">
        <v>29</v>
      </c>
      <c r="E10" s="27" t="s">
        <v>27</v>
      </c>
      <c r="F10" s="28">
        <v>1000</v>
      </c>
      <c r="G10" s="28">
        <v>81.4</v>
      </c>
      <c r="H10" s="29">
        <f t="shared" si="0"/>
        <v>81400</v>
      </c>
      <c r="P10" s="23">
        <v>2</v>
      </c>
      <c r="AB10" s="1">
        <v>1</v>
      </c>
      <c r="AC10" s="1">
        <v>1</v>
      </c>
      <c r="AD10" s="1">
        <v>1</v>
      </c>
      <c r="BA10" s="1">
        <v>1</v>
      </c>
      <c r="BB10" s="1">
        <f t="shared" si="1"/>
        <v>81400</v>
      </c>
      <c r="BC10" s="1">
        <f t="shared" si="2"/>
        <v>0</v>
      </c>
      <c r="BD10" s="1">
        <f t="shared" si="3"/>
        <v>0</v>
      </c>
      <c r="BE10" s="1">
        <f t="shared" si="4"/>
        <v>0</v>
      </c>
      <c r="BF10" s="1">
        <f t="shared" si="5"/>
        <v>0</v>
      </c>
      <c r="CB10" s="30">
        <v>1</v>
      </c>
      <c r="CC10" s="30">
        <v>1</v>
      </c>
      <c r="DA10" s="1">
        <v>0</v>
      </c>
    </row>
    <row r="11" spans="1:105" ht="12.75">
      <c r="A11" s="24">
        <v>4</v>
      </c>
      <c r="B11" s="51" t="s">
        <v>91</v>
      </c>
      <c r="C11" s="25" t="s">
        <v>30</v>
      </c>
      <c r="D11" s="26" t="s">
        <v>31</v>
      </c>
      <c r="E11" s="27" t="s">
        <v>27</v>
      </c>
      <c r="F11" s="28">
        <v>100</v>
      </c>
      <c r="G11" s="28">
        <v>28.3</v>
      </c>
      <c r="H11" s="29">
        <f t="shared" si="0"/>
        <v>2830</v>
      </c>
      <c r="P11" s="23">
        <v>2</v>
      </c>
      <c r="AB11" s="1">
        <v>1</v>
      </c>
      <c r="AC11" s="1">
        <v>1</v>
      </c>
      <c r="AD11" s="1">
        <v>1</v>
      </c>
      <c r="BA11" s="1">
        <v>1</v>
      </c>
      <c r="BB11" s="1">
        <f t="shared" si="1"/>
        <v>2830</v>
      </c>
      <c r="BC11" s="1">
        <f t="shared" si="2"/>
        <v>0</v>
      </c>
      <c r="BD11" s="1">
        <f t="shared" si="3"/>
        <v>0</v>
      </c>
      <c r="BE11" s="1">
        <f t="shared" si="4"/>
        <v>0</v>
      </c>
      <c r="BF11" s="1">
        <f t="shared" si="5"/>
        <v>0</v>
      </c>
      <c r="CB11" s="30">
        <v>1</v>
      </c>
      <c r="CC11" s="30">
        <v>1</v>
      </c>
      <c r="DA11" s="1">
        <v>0</v>
      </c>
    </row>
    <row r="12" spans="1:105" ht="12.75">
      <c r="A12" s="24">
        <v>5</v>
      </c>
      <c r="B12" s="51" t="s">
        <v>91</v>
      </c>
      <c r="C12" s="25" t="s">
        <v>32</v>
      </c>
      <c r="D12" s="26" t="s">
        <v>33</v>
      </c>
      <c r="E12" s="27" t="s">
        <v>22</v>
      </c>
      <c r="F12" s="28">
        <v>10</v>
      </c>
      <c r="G12" s="28">
        <v>56.9</v>
      </c>
      <c r="H12" s="29">
        <f t="shared" si="0"/>
        <v>569</v>
      </c>
      <c r="P12" s="23">
        <v>2</v>
      </c>
      <c r="AB12" s="1">
        <v>1</v>
      </c>
      <c r="AC12" s="1">
        <v>1</v>
      </c>
      <c r="AD12" s="1">
        <v>1</v>
      </c>
      <c r="BA12" s="1">
        <v>1</v>
      </c>
      <c r="BB12" s="1">
        <f t="shared" si="1"/>
        <v>569</v>
      </c>
      <c r="BC12" s="1">
        <f t="shared" si="2"/>
        <v>0</v>
      </c>
      <c r="BD12" s="1">
        <f t="shared" si="3"/>
        <v>0</v>
      </c>
      <c r="BE12" s="1">
        <f t="shared" si="4"/>
        <v>0</v>
      </c>
      <c r="BF12" s="1">
        <f t="shared" si="5"/>
        <v>0</v>
      </c>
      <c r="CB12" s="30">
        <v>1</v>
      </c>
      <c r="CC12" s="30">
        <v>1</v>
      </c>
      <c r="DA12" s="1">
        <v>0</v>
      </c>
    </row>
    <row r="13" spans="1:105" ht="12.75">
      <c r="A13" s="24">
        <v>6</v>
      </c>
      <c r="B13" s="51" t="s">
        <v>91</v>
      </c>
      <c r="C13" s="25" t="s">
        <v>34</v>
      </c>
      <c r="D13" s="26" t="s">
        <v>35</v>
      </c>
      <c r="E13" s="27" t="s">
        <v>27</v>
      </c>
      <c r="F13" s="28">
        <v>1325.8</v>
      </c>
      <c r="G13" s="28">
        <v>246.5</v>
      </c>
      <c r="H13" s="29">
        <f t="shared" si="0"/>
        <v>326809.7</v>
      </c>
      <c r="P13" s="23">
        <v>2</v>
      </c>
      <c r="AB13" s="1">
        <v>1</v>
      </c>
      <c r="AC13" s="1">
        <v>1</v>
      </c>
      <c r="AD13" s="1">
        <v>1</v>
      </c>
      <c r="BA13" s="1">
        <v>1</v>
      </c>
      <c r="BB13" s="1">
        <f t="shared" si="1"/>
        <v>326809.7</v>
      </c>
      <c r="BC13" s="1">
        <f t="shared" si="2"/>
        <v>0</v>
      </c>
      <c r="BD13" s="1">
        <f t="shared" si="3"/>
        <v>0</v>
      </c>
      <c r="BE13" s="1">
        <f t="shared" si="4"/>
        <v>0</v>
      </c>
      <c r="BF13" s="1">
        <f t="shared" si="5"/>
        <v>0</v>
      </c>
      <c r="CB13" s="30">
        <v>1</v>
      </c>
      <c r="CC13" s="30">
        <v>1</v>
      </c>
      <c r="DA13" s="1">
        <v>0</v>
      </c>
    </row>
    <row r="14" spans="1:105" ht="12.75">
      <c r="A14" s="24">
        <v>7</v>
      </c>
      <c r="B14" s="51" t="s">
        <v>91</v>
      </c>
      <c r="C14" s="25" t="s">
        <v>36</v>
      </c>
      <c r="D14" s="26" t="s">
        <v>37</v>
      </c>
      <c r="E14" s="27" t="s">
        <v>27</v>
      </c>
      <c r="F14" s="28">
        <v>325.8</v>
      </c>
      <c r="G14" s="28">
        <v>163</v>
      </c>
      <c r="H14" s="29">
        <f t="shared" si="0"/>
        <v>53105.4</v>
      </c>
      <c r="P14" s="23">
        <v>2</v>
      </c>
      <c r="AB14" s="1">
        <v>1</v>
      </c>
      <c r="AC14" s="1">
        <v>1</v>
      </c>
      <c r="AD14" s="1">
        <v>1</v>
      </c>
      <c r="BA14" s="1">
        <v>1</v>
      </c>
      <c r="BB14" s="1">
        <f t="shared" si="1"/>
        <v>53105.4</v>
      </c>
      <c r="BC14" s="1">
        <f t="shared" si="2"/>
        <v>0</v>
      </c>
      <c r="BD14" s="1">
        <f t="shared" si="3"/>
        <v>0</v>
      </c>
      <c r="BE14" s="1">
        <f t="shared" si="4"/>
        <v>0</v>
      </c>
      <c r="BF14" s="1">
        <f t="shared" si="5"/>
        <v>0</v>
      </c>
      <c r="CB14" s="30">
        <v>1</v>
      </c>
      <c r="CC14" s="30">
        <v>1</v>
      </c>
      <c r="DA14" s="1">
        <v>0</v>
      </c>
    </row>
    <row r="15" spans="1:105" ht="12.75">
      <c r="A15" s="24">
        <v>8</v>
      </c>
      <c r="B15" s="51" t="s">
        <v>91</v>
      </c>
      <c r="C15" s="25" t="s">
        <v>38</v>
      </c>
      <c r="D15" s="26" t="s">
        <v>39</v>
      </c>
      <c r="E15" s="27" t="s">
        <v>27</v>
      </c>
      <c r="F15" s="28">
        <v>1000</v>
      </c>
      <c r="G15" s="28">
        <v>15.3</v>
      </c>
      <c r="H15" s="29">
        <f t="shared" si="0"/>
        <v>15300</v>
      </c>
      <c r="P15" s="23">
        <v>2</v>
      </c>
      <c r="AB15" s="1">
        <v>1</v>
      </c>
      <c r="AC15" s="1">
        <v>1</v>
      </c>
      <c r="AD15" s="1">
        <v>1</v>
      </c>
      <c r="BA15" s="1">
        <v>1</v>
      </c>
      <c r="BB15" s="1">
        <f t="shared" si="1"/>
        <v>15300</v>
      </c>
      <c r="BC15" s="1">
        <f t="shared" si="2"/>
        <v>0</v>
      </c>
      <c r="BD15" s="1">
        <f t="shared" si="3"/>
        <v>0</v>
      </c>
      <c r="BE15" s="1">
        <f t="shared" si="4"/>
        <v>0</v>
      </c>
      <c r="BF15" s="1">
        <f t="shared" si="5"/>
        <v>0</v>
      </c>
      <c r="CB15" s="30">
        <v>1</v>
      </c>
      <c r="CC15" s="30">
        <v>1</v>
      </c>
      <c r="DA15" s="1">
        <v>0</v>
      </c>
    </row>
    <row r="16" spans="1:105" ht="12.75">
      <c r="A16" s="24">
        <v>9</v>
      </c>
      <c r="B16" s="51" t="s">
        <v>91</v>
      </c>
      <c r="C16" s="25" t="s">
        <v>40</v>
      </c>
      <c r="D16" s="26" t="s">
        <v>41</v>
      </c>
      <c r="E16" s="27" t="s">
        <v>22</v>
      </c>
      <c r="F16" s="28">
        <v>666.66</v>
      </c>
      <c r="G16" s="28">
        <v>21.6</v>
      </c>
      <c r="H16" s="29">
        <f t="shared" si="0"/>
        <v>14399.856</v>
      </c>
      <c r="P16" s="23">
        <v>2</v>
      </c>
      <c r="AB16" s="1">
        <v>1</v>
      </c>
      <c r="AC16" s="1">
        <v>1</v>
      </c>
      <c r="AD16" s="1">
        <v>1</v>
      </c>
      <c r="BA16" s="1">
        <v>1</v>
      </c>
      <c r="BB16" s="1">
        <f t="shared" si="1"/>
        <v>14399.856</v>
      </c>
      <c r="BC16" s="1">
        <f t="shared" si="2"/>
        <v>0</v>
      </c>
      <c r="BD16" s="1">
        <f t="shared" si="3"/>
        <v>0</v>
      </c>
      <c r="BE16" s="1">
        <f t="shared" si="4"/>
        <v>0</v>
      </c>
      <c r="BF16" s="1">
        <f t="shared" si="5"/>
        <v>0</v>
      </c>
      <c r="CB16" s="30">
        <v>1</v>
      </c>
      <c r="CC16" s="30">
        <v>1</v>
      </c>
      <c r="DA16" s="1">
        <v>0</v>
      </c>
    </row>
    <row r="17" spans="1:105" ht="12.75">
      <c r="A17" s="24">
        <v>10</v>
      </c>
      <c r="B17" s="51" t="s">
        <v>91</v>
      </c>
      <c r="C17" s="25" t="s">
        <v>42</v>
      </c>
      <c r="D17" s="26" t="s">
        <v>43</v>
      </c>
      <c r="E17" s="27" t="s">
        <v>22</v>
      </c>
      <c r="F17" s="28">
        <v>1379</v>
      </c>
      <c r="G17" s="28">
        <v>54.3</v>
      </c>
      <c r="H17" s="29">
        <f t="shared" si="0"/>
        <v>74879.7</v>
      </c>
      <c r="P17" s="23">
        <v>2</v>
      </c>
      <c r="AB17" s="1">
        <v>1</v>
      </c>
      <c r="AC17" s="1">
        <v>1</v>
      </c>
      <c r="AD17" s="1">
        <v>1</v>
      </c>
      <c r="BA17" s="1">
        <v>1</v>
      </c>
      <c r="BB17" s="1">
        <f t="shared" si="1"/>
        <v>74879.7</v>
      </c>
      <c r="BC17" s="1">
        <f t="shared" si="2"/>
        <v>0</v>
      </c>
      <c r="BD17" s="1">
        <f t="shared" si="3"/>
        <v>0</v>
      </c>
      <c r="BE17" s="1">
        <f t="shared" si="4"/>
        <v>0</v>
      </c>
      <c r="BF17" s="1">
        <f t="shared" si="5"/>
        <v>0</v>
      </c>
      <c r="CB17" s="30">
        <v>1</v>
      </c>
      <c r="CC17" s="30">
        <v>1</v>
      </c>
      <c r="DA17" s="1">
        <v>0</v>
      </c>
    </row>
    <row r="18" spans="1:58" ht="12.75">
      <c r="A18" s="31"/>
      <c r="B18" s="52"/>
      <c r="C18" s="32" t="s">
        <v>21</v>
      </c>
      <c r="D18" s="33" t="str">
        <f>CONCATENATE(C7," ",D7)</f>
        <v>1 Zemní práce</v>
      </c>
      <c r="E18" s="34"/>
      <c r="F18" s="35"/>
      <c r="G18" s="36"/>
      <c r="H18" s="37">
        <f>SUM(H7:H17)</f>
        <v>570409.656</v>
      </c>
      <c r="P18" s="23">
        <v>4</v>
      </c>
      <c r="BB18" s="38">
        <f>SUM(BB7:BB17)</f>
        <v>570409.656</v>
      </c>
      <c r="BC18" s="38">
        <f>SUM(BC7:BC17)</f>
        <v>0</v>
      </c>
      <c r="BD18" s="38">
        <f>SUM(BD7:BD17)</f>
        <v>0</v>
      </c>
      <c r="BE18" s="38">
        <f>SUM(BE7:BE17)</f>
        <v>0</v>
      </c>
      <c r="BF18" s="38">
        <f>SUM(BF7:BF17)</f>
        <v>0</v>
      </c>
    </row>
    <row r="19" spans="1:16" ht="12.75">
      <c r="A19" s="16" t="s">
        <v>18</v>
      </c>
      <c r="B19" s="50"/>
      <c r="C19" s="17" t="s">
        <v>44</v>
      </c>
      <c r="D19" s="18" t="s">
        <v>45</v>
      </c>
      <c r="E19" s="19"/>
      <c r="F19" s="20"/>
      <c r="G19" s="20"/>
      <c r="H19" s="21"/>
      <c r="I19" s="22"/>
      <c r="J19" s="22"/>
      <c r="P19" s="23">
        <v>1</v>
      </c>
    </row>
    <row r="20" spans="1:105" ht="12.75">
      <c r="A20" s="24">
        <v>11</v>
      </c>
      <c r="B20" s="51" t="s">
        <v>91</v>
      </c>
      <c r="C20" s="25" t="s">
        <v>46</v>
      </c>
      <c r="D20" s="26" t="s">
        <v>47</v>
      </c>
      <c r="E20" s="27" t="s">
        <v>22</v>
      </c>
      <c r="F20" s="28">
        <v>1120</v>
      </c>
      <c r="G20" s="28">
        <v>94.9</v>
      </c>
      <c r="H20" s="29">
        <f aca="true" t="shared" si="6" ref="H20:H26">F20*G20</f>
        <v>106288</v>
      </c>
      <c r="P20" s="23">
        <v>2</v>
      </c>
      <c r="AB20" s="1">
        <v>1</v>
      </c>
      <c r="AC20" s="1">
        <v>1</v>
      </c>
      <c r="AD20" s="1">
        <v>1</v>
      </c>
      <c r="BA20" s="1">
        <v>1</v>
      </c>
      <c r="BB20" s="1">
        <f aca="true" t="shared" si="7" ref="BB20:BB26">IF(BA20=1,H20,0)</f>
        <v>106288</v>
      </c>
      <c r="BC20" s="1">
        <f aca="true" t="shared" si="8" ref="BC20:BC26">IF(BA20=2,H20,0)</f>
        <v>0</v>
      </c>
      <c r="BD20" s="1">
        <f aca="true" t="shared" si="9" ref="BD20:BD26">IF(BA20=3,H20,0)</f>
        <v>0</v>
      </c>
      <c r="BE20" s="1">
        <f aca="true" t="shared" si="10" ref="BE20:BE26">IF(BA20=4,H20,0)</f>
        <v>0</v>
      </c>
      <c r="BF20" s="1">
        <f aca="true" t="shared" si="11" ref="BF20:BF26">IF(BA20=5,H20,0)</f>
        <v>0</v>
      </c>
      <c r="CB20" s="30">
        <v>1</v>
      </c>
      <c r="CC20" s="30">
        <v>1</v>
      </c>
      <c r="DA20" s="1">
        <v>0.0177</v>
      </c>
    </row>
    <row r="21" spans="1:105" ht="12.75">
      <c r="A21" s="24">
        <v>12</v>
      </c>
      <c r="B21" s="51" t="s">
        <v>91</v>
      </c>
      <c r="C21" s="25" t="s">
        <v>48</v>
      </c>
      <c r="D21" s="26" t="s">
        <v>49</v>
      </c>
      <c r="E21" s="27" t="s">
        <v>22</v>
      </c>
      <c r="F21" s="28">
        <v>1466.8</v>
      </c>
      <c r="G21" s="28">
        <v>140.5</v>
      </c>
      <c r="H21" s="29">
        <f t="shared" si="6"/>
        <v>206085.4</v>
      </c>
      <c r="P21" s="23">
        <v>2</v>
      </c>
      <c r="AB21" s="1">
        <v>1</v>
      </c>
      <c r="AC21" s="1">
        <v>1</v>
      </c>
      <c r="AD21" s="1">
        <v>1</v>
      </c>
      <c r="BA21" s="1">
        <v>1</v>
      </c>
      <c r="BB21" s="1">
        <f t="shared" si="7"/>
        <v>206085.4</v>
      </c>
      <c r="BC21" s="1">
        <f t="shared" si="8"/>
        <v>0</v>
      </c>
      <c r="BD21" s="1">
        <f t="shared" si="9"/>
        <v>0</v>
      </c>
      <c r="BE21" s="1">
        <f t="shared" si="10"/>
        <v>0</v>
      </c>
      <c r="BF21" s="1">
        <f t="shared" si="11"/>
        <v>0</v>
      </c>
      <c r="CB21" s="30">
        <v>1</v>
      </c>
      <c r="CC21" s="30">
        <v>1</v>
      </c>
      <c r="DA21" s="1">
        <v>0.30994</v>
      </c>
    </row>
    <row r="22" spans="1:105" ht="22.5">
      <c r="A22" s="24">
        <v>13</v>
      </c>
      <c r="B22" s="51" t="s">
        <v>91</v>
      </c>
      <c r="C22" s="25" t="s">
        <v>50</v>
      </c>
      <c r="D22" s="26" t="s">
        <v>51</v>
      </c>
      <c r="E22" s="27" t="s">
        <v>22</v>
      </c>
      <c r="F22" s="28">
        <v>666.66</v>
      </c>
      <c r="G22" s="28">
        <v>494</v>
      </c>
      <c r="H22" s="29">
        <f t="shared" si="6"/>
        <v>329330.04</v>
      </c>
      <c r="P22" s="23">
        <v>2</v>
      </c>
      <c r="AB22" s="1">
        <v>1</v>
      </c>
      <c r="AC22" s="1">
        <v>0</v>
      </c>
      <c r="AD22" s="1">
        <v>0</v>
      </c>
      <c r="BA22" s="1">
        <v>1</v>
      </c>
      <c r="BB22" s="1">
        <f t="shared" si="7"/>
        <v>329330.04</v>
      </c>
      <c r="BC22" s="1">
        <f t="shared" si="8"/>
        <v>0</v>
      </c>
      <c r="BD22" s="1">
        <f t="shared" si="9"/>
        <v>0</v>
      </c>
      <c r="BE22" s="1">
        <f t="shared" si="10"/>
        <v>0</v>
      </c>
      <c r="BF22" s="1">
        <f t="shared" si="11"/>
        <v>0</v>
      </c>
      <c r="CB22" s="30">
        <v>1</v>
      </c>
      <c r="CC22" s="30">
        <v>0</v>
      </c>
      <c r="DA22" s="1">
        <v>0.15192</v>
      </c>
    </row>
    <row r="23" spans="1:105" ht="12.75">
      <c r="A23" s="24">
        <v>14</v>
      </c>
      <c r="B23" s="51" t="s">
        <v>91</v>
      </c>
      <c r="C23" s="25" t="s">
        <v>52</v>
      </c>
      <c r="D23" s="26" t="s">
        <v>53</v>
      </c>
      <c r="E23" s="27" t="s">
        <v>27</v>
      </c>
      <c r="F23" s="28">
        <v>50</v>
      </c>
      <c r="G23" s="28">
        <v>277</v>
      </c>
      <c r="H23" s="29">
        <f t="shared" si="6"/>
        <v>13850</v>
      </c>
      <c r="P23" s="23">
        <v>2</v>
      </c>
      <c r="AB23" s="1">
        <v>1</v>
      </c>
      <c r="AC23" s="1">
        <v>1</v>
      </c>
      <c r="AD23" s="1">
        <v>1</v>
      </c>
      <c r="BA23" s="1">
        <v>1</v>
      </c>
      <c r="BB23" s="1">
        <f t="shared" si="7"/>
        <v>13850</v>
      </c>
      <c r="BC23" s="1">
        <f t="shared" si="8"/>
        <v>0</v>
      </c>
      <c r="BD23" s="1">
        <f t="shared" si="9"/>
        <v>0</v>
      </c>
      <c r="BE23" s="1">
        <f t="shared" si="10"/>
        <v>0</v>
      </c>
      <c r="BF23" s="1">
        <f t="shared" si="11"/>
        <v>0</v>
      </c>
      <c r="CB23" s="30">
        <v>1</v>
      </c>
      <c r="CC23" s="30">
        <v>1</v>
      </c>
      <c r="DA23" s="1">
        <v>0</v>
      </c>
    </row>
    <row r="24" spans="1:105" ht="12.75">
      <c r="A24" s="24">
        <v>15</v>
      </c>
      <c r="B24" s="51" t="s">
        <v>91</v>
      </c>
      <c r="C24" s="25" t="s">
        <v>54</v>
      </c>
      <c r="D24" s="26" t="s">
        <v>55</v>
      </c>
      <c r="E24" s="27" t="s">
        <v>22</v>
      </c>
      <c r="F24" s="28">
        <v>2574</v>
      </c>
      <c r="G24" s="28">
        <v>289</v>
      </c>
      <c r="H24" s="29">
        <f t="shared" si="6"/>
        <v>743886</v>
      </c>
      <c r="P24" s="23">
        <v>2</v>
      </c>
      <c r="AB24" s="1">
        <v>1</v>
      </c>
      <c r="AC24" s="1">
        <v>1</v>
      </c>
      <c r="AD24" s="1">
        <v>1</v>
      </c>
      <c r="BA24" s="1">
        <v>1</v>
      </c>
      <c r="BB24" s="1">
        <f t="shared" si="7"/>
        <v>743886</v>
      </c>
      <c r="BC24" s="1">
        <f t="shared" si="8"/>
        <v>0</v>
      </c>
      <c r="BD24" s="1">
        <f t="shared" si="9"/>
        <v>0</v>
      </c>
      <c r="BE24" s="1">
        <f t="shared" si="10"/>
        <v>0</v>
      </c>
      <c r="BF24" s="1">
        <f t="shared" si="11"/>
        <v>0</v>
      </c>
      <c r="CB24" s="30">
        <v>1</v>
      </c>
      <c r="CC24" s="30">
        <v>1</v>
      </c>
      <c r="DA24" s="1">
        <v>0.12715</v>
      </c>
    </row>
    <row r="25" spans="1:105" ht="22.5">
      <c r="A25" s="24">
        <v>16</v>
      </c>
      <c r="B25" s="51" t="s">
        <v>91</v>
      </c>
      <c r="C25" s="25" t="s">
        <v>56</v>
      </c>
      <c r="D25" s="26" t="s">
        <v>57</v>
      </c>
      <c r="E25" s="27" t="s">
        <v>22</v>
      </c>
      <c r="F25" s="28">
        <v>2659</v>
      </c>
      <c r="G25" s="28">
        <v>798</v>
      </c>
      <c r="H25" s="29">
        <f t="shared" si="6"/>
        <v>2121882</v>
      </c>
      <c r="P25" s="23">
        <v>2</v>
      </c>
      <c r="AB25" s="1">
        <v>12</v>
      </c>
      <c r="AC25" s="1">
        <v>0</v>
      </c>
      <c r="AD25" s="1">
        <v>16</v>
      </c>
      <c r="BA25" s="1">
        <v>1</v>
      </c>
      <c r="BB25" s="1">
        <f t="shared" si="7"/>
        <v>2121882</v>
      </c>
      <c r="BC25" s="1">
        <f t="shared" si="8"/>
        <v>0</v>
      </c>
      <c r="BD25" s="1">
        <f t="shared" si="9"/>
        <v>0</v>
      </c>
      <c r="BE25" s="1">
        <f t="shared" si="10"/>
        <v>0</v>
      </c>
      <c r="BF25" s="1">
        <f t="shared" si="11"/>
        <v>0</v>
      </c>
      <c r="CB25" s="30">
        <v>12</v>
      </c>
      <c r="CC25" s="30">
        <v>0</v>
      </c>
      <c r="DA25" s="1">
        <v>0.05</v>
      </c>
    </row>
    <row r="26" spans="1:105" ht="22.5">
      <c r="A26" s="24">
        <v>17</v>
      </c>
      <c r="B26" s="51" t="s">
        <v>91</v>
      </c>
      <c r="C26" s="25" t="s">
        <v>58</v>
      </c>
      <c r="D26" s="26" t="s">
        <v>59</v>
      </c>
      <c r="E26" s="27" t="s">
        <v>22</v>
      </c>
      <c r="F26" s="28">
        <v>400</v>
      </c>
      <c r="G26" s="28">
        <v>1035</v>
      </c>
      <c r="H26" s="29">
        <f t="shared" si="6"/>
        <v>414000</v>
      </c>
      <c r="P26" s="23">
        <v>2</v>
      </c>
      <c r="AB26" s="1">
        <v>12</v>
      </c>
      <c r="AC26" s="1">
        <v>0</v>
      </c>
      <c r="AD26" s="1">
        <v>17</v>
      </c>
      <c r="BA26" s="1">
        <v>1</v>
      </c>
      <c r="BB26" s="1">
        <f t="shared" si="7"/>
        <v>414000</v>
      </c>
      <c r="BC26" s="1">
        <f t="shared" si="8"/>
        <v>0</v>
      </c>
      <c r="BD26" s="1">
        <f t="shared" si="9"/>
        <v>0</v>
      </c>
      <c r="BE26" s="1">
        <f t="shared" si="10"/>
        <v>0</v>
      </c>
      <c r="BF26" s="1">
        <f t="shared" si="11"/>
        <v>0</v>
      </c>
      <c r="CB26" s="30">
        <v>12</v>
      </c>
      <c r="CC26" s="30">
        <v>0</v>
      </c>
      <c r="DA26" s="1">
        <v>0.08</v>
      </c>
    </row>
    <row r="27" spans="1:58" ht="12.75">
      <c r="A27" s="31"/>
      <c r="B27" s="52"/>
      <c r="C27" s="32" t="s">
        <v>21</v>
      </c>
      <c r="D27" s="33" t="str">
        <f>CONCATENATE(C19," ",D19)</f>
        <v>5 Komunikace</v>
      </c>
      <c r="E27" s="34"/>
      <c r="F27" s="35"/>
      <c r="G27" s="36"/>
      <c r="H27" s="37">
        <f>SUM(H19:H26)</f>
        <v>3935321.44</v>
      </c>
      <c r="P27" s="23">
        <v>4</v>
      </c>
      <c r="BB27" s="38">
        <f>SUM(BB19:BB26)</f>
        <v>3935321.44</v>
      </c>
      <c r="BC27" s="38">
        <f>SUM(BC19:BC26)</f>
        <v>0</v>
      </c>
      <c r="BD27" s="38">
        <f>SUM(BD19:BD26)</f>
        <v>0</v>
      </c>
      <c r="BE27" s="38">
        <f>SUM(BE19:BE26)</f>
        <v>0</v>
      </c>
      <c r="BF27" s="38">
        <f>SUM(BF19:BF26)</f>
        <v>0</v>
      </c>
    </row>
    <row r="28" spans="1:16" ht="12.75">
      <c r="A28" s="16" t="s">
        <v>18</v>
      </c>
      <c r="B28" s="50"/>
      <c r="C28" s="17" t="s">
        <v>60</v>
      </c>
      <c r="D28" s="18" t="s">
        <v>61</v>
      </c>
      <c r="E28" s="19"/>
      <c r="F28" s="20"/>
      <c r="G28" s="20"/>
      <c r="H28" s="21"/>
      <c r="I28" s="22"/>
      <c r="J28" s="22"/>
      <c r="P28" s="23">
        <v>1</v>
      </c>
    </row>
    <row r="29" spans="1:105" ht="22.5">
      <c r="A29" s="24">
        <v>18</v>
      </c>
      <c r="B29" s="51" t="s">
        <v>91</v>
      </c>
      <c r="C29" s="25" t="s">
        <v>62</v>
      </c>
      <c r="D29" s="26" t="s">
        <v>63</v>
      </c>
      <c r="E29" s="27" t="s">
        <v>64</v>
      </c>
      <c r="F29" s="28">
        <v>1600</v>
      </c>
      <c r="G29" s="28">
        <v>45.5</v>
      </c>
      <c r="H29" s="29">
        <f>F29*G29</f>
        <v>72800</v>
      </c>
      <c r="P29" s="23">
        <v>2</v>
      </c>
      <c r="AB29" s="1">
        <v>1</v>
      </c>
      <c r="AC29" s="1">
        <v>1</v>
      </c>
      <c r="AD29" s="1">
        <v>1</v>
      </c>
      <c r="BA29" s="1">
        <v>1</v>
      </c>
      <c r="BB29" s="1">
        <f>IF(BA29=1,H29,0)</f>
        <v>72800</v>
      </c>
      <c r="BC29" s="1">
        <f>IF(BA29=2,H29,0)</f>
        <v>0</v>
      </c>
      <c r="BD29" s="1">
        <f>IF(BA29=3,H29,0)</f>
        <v>0</v>
      </c>
      <c r="BE29" s="1">
        <f>IF(BA29=4,H29,0)</f>
        <v>0</v>
      </c>
      <c r="BF29" s="1">
        <f>IF(BA29=5,H29,0)</f>
        <v>0</v>
      </c>
      <c r="CB29" s="30">
        <v>1</v>
      </c>
      <c r="CC29" s="30">
        <v>1</v>
      </c>
      <c r="DA29" s="1">
        <v>0</v>
      </c>
    </row>
    <row r="30" spans="1:105" ht="22.5">
      <c r="A30" s="24">
        <v>19</v>
      </c>
      <c r="B30" s="51" t="s">
        <v>91</v>
      </c>
      <c r="C30" s="25" t="s">
        <v>65</v>
      </c>
      <c r="D30" s="26" t="s">
        <v>66</v>
      </c>
      <c r="E30" s="27" t="s">
        <v>64</v>
      </c>
      <c r="F30" s="28">
        <v>1600</v>
      </c>
      <c r="G30" s="28">
        <v>65.9</v>
      </c>
      <c r="H30" s="29">
        <f>F30*G30</f>
        <v>105440.00000000001</v>
      </c>
      <c r="P30" s="23">
        <v>2</v>
      </c>
      <c r="AB30" s="1">
        <v>1</v>
      </c>
      <c r="AC30" s="1">
        <v>1</v>
      </c>
      <c r="AD30" s="1">
        <v>1</v>
      </c>
      <c r="BA30" s="1">
        <v>1</v>
      </c>
      <c r="BB30" s="1">
        <f>IF(BA30=1,H30,0)</f>
        <v>105440.00000000001</v>
      </c>
      <c r="BC30" s="1">
        <f>IF(BA30=2,H30,0)</f>
        <v>0</v>
      </c>
      <c r="BD30" s="1">
        <f>IF(BA30=3,H30,0)</f>
        <v>0</v>
      </c>
      <c r="BE30" s="1">
        <f>IF(BA30=4,H30,0)</f>
        <v>0</v>
      </c>
      <c r="BF30" s="1">
        <f>IF(BA30=5,H30,0)</f>
        <v>0</v>
      </c>
      <c r="CB30" s="30">
        <v>1</v>
      </c>
      <c r="CC30" s="30">
        <v>1</v>
      </c>
      <c r="DA30" s="1">
        <v>0</v>
      </c>
    </row>
    <row r="31" spans="1:58" ht="12.75">
      <c r="A31" s="31"/>
      <c r="B31" s="52"/>
      <c r="C31" s="32" t="s">
        <v>21</v>
      </c>
      <c r="D31" s="33" t="str">
        <f>CONCATENATE(C28," ",D28)</f>
        <v>91 Doplňující práce na komunikaci</v>
      </c>
      <c r="E31" s="34"/>
      <c r="F31" s="35"/>
      <c r="G31" s="36"/>
      <c r="H31" s="37">
        <f>SUM(H28:H30)</f>
        <v>178240</v>
      </c>
      <c r="P31" s="23">
        <v>4</v>
      </c>
      <c r="BB31" s="38">
        <f>SUM(BB28:BB30)</f>
        <v>178240</v>
      </c>
      <c r="BC31" s="38">
        <f>SUM(BC28:BC30)</f>
        <v>0</v>
      </c>
      <c r="BD31" s="38">
        <f>SUM(BD28:BD30)</f>
        <v>0</v>
      </c>
      <c r="BE31" s="38">
        <f>SUM(BE28:BE30)</f>
        <v>0</v>
      </c>
      <c r="BF31" s="38">
        <f>SUM(BF28:BF30)</f>
        <v>0</v>
      </c>
    </row>
    <row r="32" spans="1:16" ht="12.75">
      <c r="A32" s="16" t="s">
        <v>18</v>
      </c>
      <c r="B32" s="50"/>
      <c r="C32" s="17" t="s">
        <v>67</v>
      </c>
      <c r="D32" s="18" t="s">
        <v>68</v>
      </c>
      <c r="E32" s="19"/>
      <c r="F32" s="20"/>
      <c r="G32" s="20"/>
      <c r="H32" s="21"/>
      <c r="I32" s="22"/>
      <c r="J32" s="22"/>
      <c r="P32" s="23">
        <v>1</v>
      </c>
    </row>
    <row r="33" spans="1:105" ht="12.75">
      <c r="A33" s="24">
        <v>20</v>
      </c>
      <c r="B33" s="51" t="s">
        <v>91</v>
      </c>
      <c r="C33" s="25" t="s">
        <v>69</v>
      </c>
      <c r="D33" s="26" t="s">
        <v>70</v>
      </c>
      <c r="E33" s="27" t="s">
        <v>71</v>
      </c>
      <c r="F33" s="28">
        <v>1067.9570792</v>
      </c>
      <c r="G33" s="28">
        <v>57</v>
      </c>
      <c r="H33" s="29">
        <f>F33*G33</f>
        <v>60873.553514399995</v>
      </c>
      <c r="P33" s="23">
        <v>2</v>
      </c>
      <c r="AB33" s="1">
        <v>7</v>
      </c>
      <c r="AC33" s="1">
        <v>1</v>
      </c>
      <c r="AD33" s="1">
        <v>2</v>
      </c>
      <c r="BA33" s="1">
        <v>1</v>
      </c>
      <c r="BB33" s="1">
        <f>IF(BA33=1,H33,0)</f>
        <v>60873.553514399995</v>
      </c>
      <c r="BC33" s="1">
        <f>IF(BA33=2,H33,0)</f>
        <v>0</v>
      </c>
      <c r="BD33" s="1">
        <f>IF(BA33=3,H33,0)</f>
        <v>0</v>
      </c>
      <c r="BE33" s="1">
        <f>IF(BA33=4,H33,0)</f>
        <v>0</v>
      </c>
      <c r="BF33" s="1">
        <f>IF(BA33=5,H33,0)</f>
        <v>0</v>
      </c>
      <c r="CB33" s="30">
        <v>7</v>
      </c>
      <c r="CC33" s="30">
        <v>1</v>
      </c>
      <c r="DA33" s="1">
        <v>0</v>
      </c>
    </row>
    <row r="34" spans="1:58" ht="12.75">
      <c r="A34" s="31"/>
      <c r="B34" s="52"/>
      <c r="C34" s="32" t="s">
        <v>21</v>
      </c>
      <c r="D34" s="33" t="str">
        <f>CONCATENATE(C32," ",D32)</f>
        <v>99 Staveništní přesun hmot</v>
      </c>
      <c r="E34" s="34"/>
      <c r="F34" s="35"/>
      <c r="G34" s="36"/>
      <c r="H34" s="37">
        <f>SUM(H32:H33)</f>
        <v>60873.553514399995</v>
      </c>
      <c r="P34" s="23">
        <v>4</v>
      </c>
      <c r="BB34" s="38">
        <f>SUM(BB32:BB33)</f>
        <v>60873.553514399995</v>
      </c>
      <c r="BC34" s="38">
        <f>SUM(BC32:BC33)</f>
        <v>0</v>
      </c>
      <c r="BD34" s="38">
        <f>SUM(BD32:BD33)</f>
        <v>0</v>
      </c>
      <c r="BE34" s="38">
        <f>SUM(BE32:BE33)</f>
        <v>0</v>
      </c>
      <c r="BF34" s="38">
        <f>SUM(BF32:BF33)</f>
        <v>0</v>
      </c>
    </row>
    <row r="35" spans="1:16" ht="12.75">
      <c r="A35" s="16" t="s">
        <v>18</v>
      </c>
      <c r="B35" s="50"/>
      <c r="C35" s="17" t="s">
        <v>72</v>
      </c>
      <c r="D35" s="18" t="s">
        <v>73</v>
      </c>
      <c r="E35" s="19"/>
      <c r="F35" s="20"/>
      <c r="G35" s="20"/>
      <c r="H35" s="21"/>
      <c r="I35" s="22"/>
      <c r="J35" s="22"/>
      <c r="P35" s="23">
        <v>1</v>
      </c>
    </row>
    <row r="36" spans="1:105" ht="22.5">
      <c r="A36" s="24">
        <v>21</v>
      </c>
      <c r="B36" s="51"/>
      <c r="C36" s="25" t="s">
        <v>74</v>
      </c>
      <c r="D36" s="26" t="s">
        <v>92</v>
      </c>
      <c r="E36" s="27" t="s">
        <v>75</v>
      </c>
      <c r="F36" s="28">
        <v>1</v>
      </c>
      <c r="G36" s="28">
        <v>15000</v>
      </c>
      <c r="H36" s="29">
        <f>F36*G36</f>
        <v>15000</v>
      </c>
      <c r="P36" s="23">
        <v>2</v>
      </c>
      <c r="AB36" s="1">
        <v>11</v>
      </c>
      <c r="AC36" s="1">
        <v>0</v>
      </c>
      <c r="AD36" s="1">
        <v>27</v>
      </c>
      <c r="BA36" s="1">
        <v>2</v>
      </c>
      <c r="BB36" s="1">
        <f>IF(BA36=1,H36,0)</f>
        <v>0</v>
      </c>
      <c r="BC36" s="1">
        <f>IF(BA36=2,H36,0)</f>
        <v>15000</v>
      </c>
      <c r="BD36" s="1">
        <f>IF(BA36=3,H36,0)</f>
        <v>0</v>
      </c>
      <c r="BE36" s="1">
        <f>IF(BA36=4,H36,0)</f>
        <v>0</v>
      </c>
      <c r="BF36" s="1">
        <f>IF(BA36=5,H36,0)</f>
        <v>0</v>
      </c>
      <c r="CB36" s="30">
        <v>11</v>
      </c>
      <c r="CC36" s="30">
        <v>0</v>
      </c>
      <c r="DA36" s="1">
        <v>0</v>
      </c>
    </row>
    <row r="37" spans="1:58" ht="12.75">
      <c r="A37" s="31"/>
      <c r="B37" s="52"/>
      <c r="C37" s="32" t="s">
        <v>21</v>
      </c>
      <c r="D37" s="33" t="str">
        <f>CONCATENATE(C35," ",D35)</f>
        <v>799 Ostatní</v>
      </c>
      <c r="E37" s="34"/>
      <c r="F37" s="35"/>
      <c r="G37" s="36"/>
      <c r="H37" s="37">
        <f>SUM(H35:H36)</f>
        <v>15000</v>
      </c>
      <c r="P37" s="23">
        <v>4</v>
      </c>
      <c r="BB37" s="38">
        <f>SUM(BB35:BB36)</f>
        <v>0</v>
      </c>
      <c r="BC37" s="38">
        <f>SUM(BC35:BC36)</f>
        <v>15000</v>
      </c>
      <c r="BD37" s="38">
        <f>SUM(BD35:BD36)</f>
        <v>0</v>
      </c>
      <c r="BE37" s="38">
        <f>SUM(BE35:BE36)</f>
        <v>0</v>
      </c>
      <c r="BF37" s="38">
        <f>SUM(BF35:BF36)</f>
        <v>0</v>
      </c>
    </row>
    <row r="38" spans="1:16" ht="12.75">
      <c r="A38" s="16" t="s">
        <v>18</v>
      </c>
      <c r="B38" s="50"/>
      <c r="C38" s="17" t="s">
        <v>76</v>
      </c>
      <c r="D38" s="18" t="s">
        <v>77</v>
      </c>
      <c r="E38" s="19"/>
      <c r="F38" s="20"/>
      <c r="G38" s="20"/>
      <c r="H38" s="21"/>
      <c r="I38" s="22"/>
      <c r="J38" s="22"/>
      <c r="P38" s="23">
        <v>1</v>
      </c>
    </row>
    <row r="39" spans="1:105" ht="12.75">
      <c r="A39" s="24">
        <v>22</v>
      </c>
      <c r="B39" s="51" t="s">
        <v>91</v>
      </c>
      <c r="C39" s="25" t="s">
        <v>78</v>
      </c>
      <c r="D39" s="26" t="s">
        <v>79</v>
      </c>
      <c r="E39" s="27" t="s">
        <v>71</v>
      </c>
      <c r="F39" s="28">
        <v>119.424</v>
      </c>
      <c r="G39" s="28">
        <v>41.8</v>
      </c>
      <c r="H39" s="29">
        <f aca="true" t="shared" si="12" ref="H39:H44">F39*G39</f>
        <v>4991.9232</v>
      </c>
      <c r="P39" s="23">
        <v>2</v>
      </c>
      <c r="AB39" s="1">
        <v>12</v>
      </c>
      <c r="AC39" s="1">
        <v>0</v>
      </c>
      <c r="AD39" s="1">
        <v>20</v>
      </c>
      <c r="BA39" s="1">
        <v>1</v>
      </c>
      <c r="BB39" s="1">
        <f aca="true" t="shared" si="13" ref="BB39:BB44">IF(BA39=1,H39,0)</f>
        <v>4991.9232</v>
      </c>
      <c r="BC39" s="1">
        <f aca="true" t="shared" si="14" ref="BC39:BC44">IF(BA39=2,H39,0)</f>
        <v>0</v>
      </c>
      <c r="BD39" s="1">
        <f aca="true" t="shared" si="15" ref="BD39:BD44">IF(BA39=3,H39,0)</f>
        <v>0</v>
      </c>
      <c r="BE39" s="1">
        <f aca="true" t="shared" si="16" ref="BE39:BE44">IF(BA39=4,H39,0)</f>
        <v>0</v>
      </c>
      <c r="BF39" s="1">
        <f aca="true" t="shared" si="17" ref="BF39:BF44">IF(BA39=5,H39,0)</f>
        <v>0</v>
      </c>
      <c r="CB39" s="30">
        <v>12</v>
      </c>
      <c r="CC39" s="30">
        <v>0</v>
      </c>
      <c r="DA39" s="1">
        <v>0</v>
      </c>
    </row>
    <row r="40" spans="1:105" ht="12.75">
      <c r="A40" s="24">
        <v>23</v>
      </c>
      <c r="B40" s="51" t="s">
        <v>91</v>
      </c>
      <c r="C40" s="25" t="s">
        <v>80</v>
      </c>
      <c r="D40" s="26" t="s">
        <v>81</v>
      </c>
      <c r="E40" s="27" t="s">
        <v>71</v>
      </c>
      <c r="F40" s="28">
        <v>2269.166</v>
      </c>
      <c r="G40" s="28">
        <v>10.8</v>
      </c>
      <c r="H40" s="29">
        <f t="shared" si="12"/>
        <v>24506.992800000004</v>
      </c>
      <c r="P40" s="23">
        <v>2</v>
      </c>
      <c r="AB40" s="1">
        <v>12</v>
      </c>
      <c r="AC40" s="1">
        <v>0</v>
      </c>
      <c r="AD40" s="1">
        <v>21</v>
      </c>
      <c r="BA40" s="1">
        <v>1</v>
      </c>
      <c r="BB40" s="1">
        <f t="shared" si="13"/>
        <v>24506.992800000004</v>
      </c>
      <c r="BC40" s="1">
        <f t="shared" si="14"/>
        <v>0</v>
      </c>
      <c r="BD40" s="1">
        <f t="shared" si="15"/>
        <v>0</v>
      </c>
      <c r="BE40" s="1">
        <f t="shared" si="16"/>
        <v>0</v>
      </c>
      <c r="BF40" s="1">
        <f t="shared" si="17"/>
        <v>0</v>
      </c>
      <c r="CB40" s="30">
        <v>12</v>
      </c>
      <c r="CC40" s="30">
        <v>0</v>
      </c>
      <c r="DA40" s="1">
        <v>0</v>
      </c>
    </row>
    <row r="41" spans="1:105" ht="12.75">
      <c r="A41" s="24">
        <v>24</v>
      </c>
      <c r="B41" s="51" t="s">
        <v>91</v>
      </c>
      <c r="C41" s="25" t="s">
        <v>82</v>
      </c>
      <c r="D41" s="26" t="s">
        <v>83</v>
      </c>
      <c r="E41" s="27" t="s">
        <v>71</v>
      </c>
      <c r="F41" s="28">
        <v>119.424</v>
      </c>
      <c r="G41" s="28">
        <v>116.5</v>
      </c>
      <c r="H41" s="29">
        <f t="shared" si="12"/>
        <v>13912.896</v>
      </c>
      <c r="P41" s="23">
        <v>2</v>
      </c>
      <c r="AB41" s="1">
        <v>12</v>
      </c>
      <c r="AC41" s="1">
        <v>0</v>
      </c>
      <c r="AD41" s="1">
        <v>22</v>
      </c>
      <c r="BA41" s="1">
        <v>1</v>
      </c>
      <c r="BB41" s="1">
        <f t="shared" si="13"/>
        <v>13912.896</v>
      </c>
      <c r="BC41" s="1">
        <f t="shared" si="14"/>
        <v>0</v>
      </c>
      <c r="BD41" s="1">
        <f t="shared" si="15"/>
        <v>0</v>
      </c>
      <c r="BE41" s="1">
        <f t="shared" si="16"/>
        <v>0</v>
      </c>
      <c r="BF41" s="1">
        <f t="shared" si="17"/>
        <v>0</v>
      </c>
      <c r="CB41" s="30">
        <v>12</v>
      </c>
      <c r="CC41" s="30">
        <v>0</v>
      </c>
      <c r="DA41" s="1">
        <v>0</v>
      </c>
    </row>
    <row r="42" spans="1:105" ht="12.75">
      <c r="A42" s="24">
        <v>25</v>
      </c>
      <c r="B42" s="51" t="s">
        <v>91</v>
      </c>
      <c r="C42" s="25" t="s">
        <v>84</v>
      </c>
      <c r="D42" s="26" t="s">
        <v>85</v>
      </c>
      <c r="E42" s="27" t="s">
        <v>71</v>
      </c>
      <c r="F42" s="28">
        <v>119.424</v>
      </c>
      <c r="G42" s="28">
        <v>980</v>
      </c>
      <c r="H42" s="29">
        <f t="shared" si="12"/>
        <v>117035.52</v>
      </c>
      <c r="P42" s="23">
        <v>2</v>
      </c>
      <c r="AB42" s="1">
        <v>11</v>
      </c>
      <c r="AC42" s="1">
        <v>1</v>
      </c>
      <c r="AD42" s="1">
        <v>24</v>
      </c>
      <c r="BA42" s="1">
        <v>1</v>
      </c>
      <c r="BB42" s="1">
        <f t="shared" si="13"/>
        <v>117035.52</v>
      </c>
      <c r="BC42" s="1">
        <f t="shared" si="14"/>
        <v>0</v>
      </c>
      <c r="BD42" s="1">
        <f t="shared" si="15"/>
        <v>0</v>
      </c>
      <c r="BE42" s="1">
        <f t="shared" si="16"/>
        <v>0</v>
      </c>
      <c r="BF42" s="1">
        <f t="shared" si="17"/>
        <v>0</v>
      </c>
      <c r="CB42" s="30">
        <v>11</v>
      </c>
      <c r="CC42" s="30">
        <v>1</v>
      </c>
      <c r="DA42" s="1">
        <v>0</v>
      </c>
    </row>
    <row r="43" spans="1:105" ht="22.5">
      <c r="A43" s="24">
        <v>26</v>
      </c>
      <c r="B43" s="51" t="s">
        <v>91</v>
      </c>
      <c r="C43" s="25" t="s">
        <v>86</v>
      </c>
      <c r="D43" s="26" t="s">
        <v>87</v>
      </c>
      <c r="E43" s="27" t="s">
        <v>71</v>
      </c>
      <c r="F43" s="28">
        <v>1800</v>
      </c>
      <c r="G43" s="28">
        <v>260</v>
      </c>
      <c r="H43" s="29">
        <f t="shared" si="12"/>
        <v>468000</v>
      </c>
      <c r="P43" s="23">
        <v>2</v>
      </c>
      <c r="AB43" s="1">
        <v>11</v>
      </c>
      <c r="AC43" s="1">
        <v>1</v>
      </c>
      <c r="AD43" s="1">
        <v>23</v>
      </c>
      <c r="BA43" s="1">
        <v>1</v>
      </c>
      <c r="BB43" s="1">
        <f t="shared" si="13"/>
        <v>468000</v>
      </c>
      <c r="BC43" s="1">
        <f t="shared" si="14"/>
        <v>0</v>
      </c>
      <c r="BD43" s="1">
        <f t="shared" si="15"/>
        <v>0</v>
      </c>
      <c r="BE43" s="1">
        <f t="shared" si="16"/>
        <v>0</v>
      </c>
      <c r="BF43" s="1">
        <f t="shared" si="17"/>
        <v>0</v>
      </c>
      <c r="CB43" s="30">
        <v>11</v>
      </c>
      <c r="CC43" s="30">
        <v>1</v>
      </c>
      <c r="DA43" s="1">
        <v>0</v>
      </c>
    </row>
    <row r="44" spans="1:105" ht="12.75">
      <c r="A44" s="24">
        <v>27</v>
      </c>
      <c r="B44" s="51" t="s">
        <v>91</v>
      </c>
      <c r="C44" s="25" t="s">
        <v>88</v>
      </c>
      <c r="D44" s="26" t="s">
        <v>89</v>
      </c>
      <c r="E44" s="27" t="s">
        <v>27</v>
      </c>
      <c r="F44" s="28">
        <v>0.2</v>
      </c>
      <c r="G44" s="28">
        <v>1000</v>
      </c>
      <c r="H44" s="29">
        <f t="shared" si="12"/>
        <v>200</v>
      </c>
      <c r="P44" s="23">
        <v>2</v>
      </c>
      <c r="AB44" s="1">
        <v>11</v>
      </c>
      <c r="AC44" s="1">
        <v>1</v>
      </c>
      <c r="AD44" s="1">
        <v>25</v>
      </c>
      <c r="BA44" s="1">
        <v>1</v>
      </c>
      <c r="BB44" s="1">
        <f t="shared" si="13"/>
        <v>200</v>
      </c>
      <c r="BC44" s="1">
        <f t="shared" si="14"/>
        <v>0</v>
      </c>
      <c r="BD44" s="1">
        <f t="shared" si="15"/>
        <v>0</v>
      </c>
      <c r="BE44" s="1">
        <f t="shared" si="16"/>
        <v>0</v>
      </c>
      <c r="BF44" s="1">
        <f t="shared" si="17"/>
        <v>0</v>
      </c>
      <c r="CB44" s="30">
        <v>11</v>
      </c>
      <c r="CC44" s="30">
        <v>1</v>
      </c>
      <c r="DA44" s="1">
        <v>0</v>
      </c>
    </row>
    <row r="45" spans="1:58" ht="12.75">
      <c r="A45" s="31"/>
      <c r="B45" s="52"/>
      <c r="C45" s="32" t="s">
        <v>21</v>
      </c>
      <c r="D45" s="33" t="str">
        <f>CONCATENATE(C38," ",D38)</f>
        <v>D96 Přesuny suti a vybouraných hmot</v>
      </c>
      <c r="E45" s="34"/>
      <c r="F45" s="35"/>
      <c r="G45" s="36"/>
      <c r="H45" s="37">
        <f>SUM(H38:H44)</f>
        <v>628647.3319999999</v>
      </c>
      <c r="P45" s="23">
        <v>4</v>
      </c>
      <c r="BB45" s="38">
        <f>SUM(BB38:BB44)</f>
        <v>628647.3319999999</v>
      </c>
      <c r="BC45" s="38">
        <f>SUM(BC38:BC44)</f>
        <v>0</v>
      </c>
      <c r="BD45" s="38">
        <f>SUM(BD38:BD44)</f>
        <v>0</v>
      </c>
      <c r="BE45" s="38">
        <f>SUM(BE38:BE44)</f>
        <v>0</v>
      </c>
      <c r="BF45" s="38">
        <f>SUM(BF38:BF44)</f>
        <v>0</v>
      </c>
    </row>
    <row r="46" spans="1:8" ht="12.75">
      <c r="A46" s="57">
        <v>28</v>
      </c>
      <c r="B46" s="57" t="s">
        <v>93</v>
      </c>
      <c r="C46" s="57"/>
      <c r="D46" s="57" t="s">
        <v>95</v>
      </c>
      <c r="E46" s="57" t="s">
        <v>94</v>
      </c>
      <c r="F46" s="57">
        <v>1</v>
      </c>
      <c r="G46" s="57"/>
      <c r="H46" s="59">
        <v>52816.66</v>
      </c>
    </row>
    <row r="47" spans="1:8" ht="12.75">
      <c r="A47" s="57">
        <v>29</v>
      </c>
      <c r="B47" s="104" t="s">
        <v>98</v>
      </c>
      <c r="C47" s="57"/>
      <c r="D47" s="26" t="s">
        <v>96</v>
      </c>
      <c r="E47" s="57" t="s">
        <v>94</v>
      </c>
      <c r="F47" s="57">
        <v>1</v>
      </c>
      <c r="G47" s="57"/>
      <c r="H47" s="59">
        <v>153834.92</v>
      </c>
    </row>
    <row r="48" spans="4:6" ht="13.5" thickBot="1">
      <c r="D48" s="26"/>
      <c r="F48" s="1"/>
    </row>
    <row r="49" spans="1:8" ht="13.5" thickBot="1">
      <c r="A49" s="109" t="s">
        <v>97</v>
      </c>
      <c r="B49" s="110"/>
      <c r="C49" s="110"/>
      <c r="D49" s="110"/>
      <c r="E49" s="111">
        <f>SUM(H18+H27+H31+H34+H37+H45+H46+H56+H47)</f>
        <v>5595143.5615144</v>
      </c>
      <c r="F49" s="112"/>
      <c r="G49" s="112"/>
      <c r="H49" s="113"/>
    </row>
    <row r="50" ht="12.75">
      <c r="F50" s="1"/>
    </row>
    <row r="51" ht="12.75">
      <c r="F51" s="1"/>
    </row>
    <row r="52" ht="12.75">
      <c r="F52" s="1"/>
    </row>
    <row r="53" ht="12.75">
      <c r="F53" s="1"/>
    </row>
    <row r="54" ht="12.75">
      <c r="F54" s="1"/>
    </row>
    <row r="55" ht="12.75">
      <c r="F55" s="1"/>
    </row>
    <row r="56" ht="12.75">
      <c r="F56" s="1"/>
    </row>
    <row r="57" ht="12.75">
      <c r="F57" s="1"/>
    </row>
    <row r="58" ht="12.75">
      <c r="F58" s="1"/>
    </row>
    <row r="59" ht="12.75">
      <c r="F59" s="1"/>
    </row>
    <row r="60" ht="12.75">
      <c r="F60" s="1"/>
    </row>
    <row r="61" ht="12.75">
      <c r="F61" s="1"/>
    </row>
    <row r="62" ht="12.75">
      <c r="F62" s="1"/>
    </row>
    <row r="63" ht="12.75">
      <c r="F63" s="1"/>
    </row>
    <row r="64" ht="12.75">
      <c r="F64" s="1"/>
    </row>
    <row r="65" ht="12.75">
      <c r="F65" s="1"/>
    </row>
    <row r="66" ht="12.75">
      <c r="F66" s="1"/>
    </row>
    <row r="67" ht="12.75">
      <c r="F67" s="1"/>
    </row>
    <row r="68" ht="12.75">
      <c r="F68" s="1"/>
    </row>
    <row r="69" spans="1:8" ht="12.75">
      <c r="A69" s="39"/>
      <c r="B69" s="54"/>
      <c r="C69" s="39"/>
      <c r="D69" s="39"/>
      <c r="E69" s="39"/>
      <c r="F69" s="39"/>
      <c r="G69" s="39"/>
      <c r="H69" s="39"/>
    </row>
    <row r="70" spans="1:8" ht="12.75">
      <c r="A70" s="39"/>
      <c r="B70" s="54"/>
      <c r="C70" s="39"/>
      <c r="D70" s="39"/>
      <c r="E70" s="39"/>
      <c r="F70" s="39"/>
      <c r="G70" s="39"/>
      <c r="H70" s="39"/>
    </row>
    <row r="71" spans="1:8" ht="12.75">
      <c r="A71" s="39"/>
      <c r="B71" s="54"/>
      <c r="C71" s="39"/>
      <c r="D71" s="39"/>
      <c r="E71" s="39"/>
      <c r="F71" s="39"/>
      <c r="G71" s="39"/>
      <c r="H71" s="39"/>
    </row>
    <row r="72" spans="1:8" ht="12.75">
      <c r="A72" s="39"/>
      <c r="B72" s="54"/>
      <c r="C72" s="39"/>
      <c r="D72" s="39"/>
      <c r="E72" s="39"/>
      <c r="F72" s="39"/>
      <c r="G72" s="39"/>
      <c r="H72" s="39"/>
    </row>
    <row r="73" ht="12.75">
      <c r="F73" s="1"/>
    </row>
    <row r="74" ht="12.75">
      <c r="F74" s="1"/>
    </row>
    <row r="75" ht="12.75">
      <c r="F75" s="1"/>
    </row>
    <row r="76" ht="12.75">
      <c r="F76" s="1"/>
    </row>
    <row r="77" ht="12.75">
      <c r="F77" s="1"/>
    </row>
    <row r="78" ht="12.75">
      <c r="F78" s="1"/>
    </row>
    <row r="79" ht="12.75">
      <c r="F79" s="1"/>
    </row>
    <row r="80" ht="12.75">
      <c r="F80" s="1"/>
    </row>
    <row r="81" ht="12.75">
      <c r="F81" s="1"/>
    </row>
    <row r="82" ht="12.75">
      <c r="F82" s="1"/>
    </row>
    <row r="83" ht="12.75">
      <c r="F83" s="1"/>
    </row>
    <row r="84" ht="12.75">
      <c r="F84" s="1"/>
    </row>
    <row r="85" ht="12.75">
      <c r="F85" s="1"/>
    </row>
    <row r="86" ht="12.75">
      <c r="F86" s="1"/>
    </row>
    <row r="87" ht="12.75">
      <c r="F87" s="1"/>
    </row>
    <row r="88" ht="12.75">
      <c r="F88" s="1"/>
    </row>
    <row r="89" ht="12.75">
      <c r="F89" s="1"/>
    </row>
    <row r="90" ht="12.75">
      <c r="F90" s="1"/>
    </row>
    <row r="91" ht="12.75">
      <c r="F91" s="1"/>
    </row>
    <row r="92" ht="12.75">
      <c r="F92" s="1"/>
    </row>
    <row r="93" ht="12.75">
      <c r="F93" s="1"/>
    </row>
    <row r="94" ht="12.75">
      <c r="F94" s="1"/>
    </row>
    <row r="95" ht="12.75">
      <c r="F95" s="1"/>
    </row>
    <row r="96" ht="12.75">
      <c r="F96" s="1"/>
    </row>
    <row r="97" ht="12.75">
      <c r="F97" s="1"/>
    </row>
    <row r="98" ht="12.75">
      <c r="F98" s="1"/>
    </row>
    <row r="99" ht="12.75">
      <c r="F99" s="1"/>
    </row>
    <row r="100" ht="12.75">
      <c r="F100" s="1"/>
    </row>
    <row r="101" ht="12.75">
      <c r="F101" s="1"/>
    </row>
    <row r="102" ht="12.75">
      <c r="F102" s="1"/>
    </row>
    <row r="103" ht="12.75">
      <c r="F103" s="1"/>
    </row>
    <row r="104" spans="1:3" ht="12.75">
      <c r="A104" s="40"/>
      <c r="B104" s="55"/>
      <c r="C104" s="40"/>
    </row>
    <row r="105" spans="1:8" ht="12.75">
      <c r="A105" s="39"/>
      <c r="B105" s="54"/>
      <c r="C105" s="39"/>
      <c r="D105" s="42"/>
      <c r="E105" s="42"/>
      <c r="F105" s="43"/>
      <c r="G105" s="42"/>
      <c r="H105" s="44"/>
    </row>
    <row r="106" spans="1:8" ht="12.75">
      <c r="A106" s="45"/>
      <c r="B106" s="56"/>
      <c r="C106" s="45"/>
      <c r="D106" s="39"/>
      <c r="E106" s="39"/>
      <c r="F106" s="46"/>
      <c r="G106" s="39"/>
      <c r="H106" s="39"/>
    </row>
    <row r="107" spans="1:8" ht="12.75">
      <c r="A107" s="39"/>
      <c r="B107" s="54"/>
      <c r="C107" s="39"/>
      <c r="D107" s="39"/>
      <c r="E107" s="39"/>
      <c r="F107" s="46"/>
      <c r="G107" s="39"/>
      <c r="H107" s="39"/>
    </row>
    <row r="108" spans="1:8" ht="12.75">
      <c r="A108" s="39"/>
      <c r="B108" s="54"/>
      <c r="C108" s="39"/>
      <c r="D108" s="39"/>
      <c r="E108" s="39"/>
      <c r="F108" s="46"/>
      <c r="G108" s="39"/>
      <c r="H108" s="39"/>
    </row>
    <row r="109" spans="1:8" ht="12.75">
      <c r="A109" s="39"/>
      <c r="B109" s="54"/>
      <c r="C109" s="39"/>
      <c r="D109" s="39"/>
      <c r="E109" s="39"/>
      <c r="F109" s="46"/>
      <c r="G109" s="39"/>
      <c r="H109" s="39"/>
    </row>
    <row r="110" spans="1:8" ht="12.75">
      <c r="A110" s="39"/>
      <c r="B110" s="54"/>
      <c r="C110" s="39"/>
      <c r="D110" s="39"/>
      <c r="E110" s="39"/>
      <c r="F110" s="46"/>
      <c r="G110" s="39"/>
      <c r="H110" s="39"/>
    </row>
    <row r="111" spans="1:8" ht="12.75">
      <c r="A111" s="39"/>
      <c r="B111" s="54"/>
      <c r="C111" s="39"/>
      <c r="D111" s="39"/>
      <c r="E111" s="39"/>
      <c r="F111" s="46"/>
      <c r="G111" s="39"/>
      <c r="H111" s="39"/>
    </row>
    <row r="112" spans="1:8" ht="12.75">
      <c r="A112" s="39"/>
      <c r="B112" s="54"/>
      <c r="C112" s="39"/>
      <c r="D112" s="39"/>
      <c r="E112" s="39"/>
      <c r="F112" s="46"/>
      <c r="G112" s="39"/>
      <c r="H112" s="39"/>
    </row>
    <row r="113" spans="1:8" ht="12.75">
      <c r="A113" s="39"/>
      <c r="B113" s="54"/>
      <c r="C113" s="39"/>
      <c r="D113" s="39"/>
      <c r="E113" s="39"/>
      <c r="F113" s="46"/>
      <c r="G113" s="39"/>
      <c r="H113" s="39"/>
    </row>
    <row r="114" spans="1:8" ht="12.75">
      <c r="A114" s="39"/>
      <c r="B114" s="54"/>
      <c r="C114" s="39"/>
      <c r="D114" s="39"/>
      <c r="E114" s="39"/>
      <c r="F114" s="46"/>
      <c r="G114" s="39"/>
      <c r="H114" s="39"/>
    </row>
    <row r="115" spans="1:8" ht="12.75">
      <c r="A115" s="39"/>
      <c r="B115" s="54"/>
      <c r="C115" s="39"/>
      <c r="D115" s="39"/>
      <c r="E115" s="39"/>
      <c r="F115" s="46"/>
      <c r="G115" s="39"/>
      <c r="H115" s="39"/>
    </row>
    <row r="116" spans="1:8" ht="12.75">
      <c r="A116" s="39"/>
      <c r="B116" s="54"/>
      <c r="C116" s="39"/>
      <c r="D116" s="39"/>
      <c r="E116" s="39"/>
      <c r="F116" s="46"/>
      <c r="G116" s="39"/>
      <c r="H116" s="39"/>
    </row>
    <row r="117" spans="1:8" ht="12.75">
      <c r="A117" s="39"/>
      <c r="B117" s="54"/>
      <c r="C117" s="39"/>
      <c r="D117" s="39"/>
      <c r="E117" s="39"/>
      <c r="F117" s="46"/>
      <c r="G117" s="39"/>
      <c r="H117" s="39"/>
    </row>
    <row r="118" spans="1:8" ht="12.75">
      <c r="A118" s="39"/>
      <c r="B118" s="54"/>
      <c r="C118" s="39"/>
      <c r="D118" s="39"/>
      <c r="E118" s="39"/>
      <c r="F118" s="46"/>
      <c r="G118" s="39"/>
      <c r="H118" s="39"/>
    </row>
  </sheetData>
  <sheetProtection/>
  <mergeCells count="7">
    <mergeCell ref="A1:H1"/>
    <mergeCell ref="A3:C3"/>
    <mergeCell ref="A4:C4"/>
    <mergeCell ref="F4:H4"/>
    <mergeCell ref="E49:H49"/>
    <mergeCell ref="A49:D49"/>
    <mergeCell ref="D3:E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120"/>
  <sheetViews>
    <sheetView tabSelected="1" zoomScalePageLayoutView="0" workbookViewId="0" topLeftCell="A28">
      <selection activeCell="A52" sqref="A52:H57"/>
    </sheetView>
  </sheetViews>
  <sheetFormatPr defaultColWidth="9.00390625" defaultRowHeight="12.75"/>
  <cols>
    <col min="1" max="1" width="4.375" style="1" customWidth="1"/>
    <col min="2" max="2" width="4.375" style="53" customWidth="1"/>
    <col min="3" max="3" width="11.625" style="1" customWidth="1"/>
    <col min="4" max="4" width="40.375" style="1" customWidth="1"/>
    <col min="5" max="5" width="5.625" style="1" customWidth="1"/>
    <col min="6" max="6" width="8.625" style="41" customWidth="1"/>
    <col min="7" max="7" width="9.875" style="1" customWidth="1"/>
    <col min="8" max="8" width="13.875" style="1" customWidth="1"/>
    <col min="9" max="12" width="9.125" style="1" customWidth="1"/>
    <col min="13" max="13" width="75.375" style="1" customWidth="1"/>
    <col min="14" max="14" width="45.25390625" style="1" customWidth="1"/>
    <col min="15" max="16384" width="9.125" style="1" customWidth="1"/>
  </cols>
  <sheetData>
    <row r="1" spans="1:8" ht="15.75">
      <c r="A1" s="64" t="s">
        <v>9</v>
      </c>
      <c r="B1" s="64"/>
      <c r="C1" s="64"/>
      <c r="D1" s="64"/>
      <c r="E1" s="64"/>
      <c r="F1" s="64"/>
      <c r="G1" s="64"/>
      <c r="H1" s="64"/>
    </row>
    <row r="2" spans="1:8" ht="14.25" customHeight="1" thickBot="1">
      <c r="A2" s="2"/>
      <c r="B2" s="48"/>
      <c r="C2" s="3"/>
      <c r="D2" s="4"/>
      <c r="E2" s="4"/>
      <c r="F2" s="5"/>
      <c r="G2" s="4"/>
      <c r="H2" s="4"/>
    </row>
    <row r="3" spans="1:8" ht="13.5" thickTop="1">
      <c r="A3" s="65" t="s">
        <v>7</v>
      </c>
      <c r="B3" s="66"/>
      <c r="C3" s="67"/>
      <c r="D3" s="105" t="s">
        <v>99</v>
      </c>
      <c r="E3" s="106"/>
      <c r="F3" s="6" t="s">
        <v>10</v>
      </c>
      <c r="G3" s="7"/>
      <c r="H3" s="8"/>
    </row>
    <row r="4" spans="1:8" ht="13.5" thickBot="1">
      <c r="A4" s="68" t="s">
        <v>8</v>
      </c>
      <c r="B4" s="69"/>
      <c r="C4" s="70"/>
      <c r="D4" s="107"/>
      <c r="E4" s="108"/>
      <c r="F4" s="71"/>
      <c r="G4" s="72"/>
      <c r="H4" s="73"/>
    </row>
    <row r="5" spans="1:8" ht="13.5" thickTop="1">
      <c r="A5" s="9"/>
      <c r="B5" s="49"/>
      <c r="C5" s="2"/>
      <c r="D5" s="2"/>
      <c r="E5" s="2"/>
      <c r="F5" s="10"/>
      <c r="G5" s="2"/>
      <c r="H5" s="11"/>
    </row>
    <row r="6" spans="1:8" ht="12.75">
      <c r="A6" s="12" t="s">
        <v>11</v>
      </c>
      <c r="B6" s="47" t="s">
        <v>90</v>
      </c>
      <c r="C6" s="13" t="s">
        <v>12</v>
      </c>
      <c r="D6" s="13" t="s">
        <v>13</v>
      </c>
      <c r="E6" s="13" t="s">
        <v>14</v>
      </c>
      <c r="F6" s="14" t="s">
        <v>15</v>
      </c>
      <c r="G6" s="13" t="s">
        <v>16</v>
      </c>
      <c r="H6" s="15" t="s">
        <v>17</v>
      </c>
    </row>
    <row r="7" spans="1:16" ht="12.75">
      <c r="A7" s="16" t="s">
        <v>18</v>
      </c>
      <c r="B7" s="50"/>
      <c r="C7" s="17" t="s">
        <v>19</v>
      </c>
      <c r="D7" s="18" t="s">
        <v>20</v>
      </c>
      <c r="E7" s="19"/>
      <c r="F7" s="20"/>
      <c r="G7" s="20"/>
      <c r="H7" s="21"/>
      <c r="I7" s="22"/>
      <c r="J7" s="22"/>
      <c r="P7" s="23">
        <v>1</v>
      </c>
    </row>
    <row r="8" spans="1:105" ht="12.75">
      <c r="A8" s="24">
        <v>1</v>
      </c>
      <c r="B8" s="51" t="s">
        <v>91</v>
      </c>
      <c r="C8" s="25" t="s">
        <v>23</v>
      </c>
      <c r="D8" s="26" t="s">
        <v>24</v>
      </c>
      <c r="E8" s="27" t="s">
        <v>22</v>
      </c>
      <c r="F8" s="28">
        <v>10</v>
      </c>
      <c r="G8" s="28"/>
      <c r="H8" s="29">
        <f aca="true" t="shared" si="0" ref="H8:H17">F8*G8</f>
        <v>0</v>
      </c>
      <c r="P8" s="23">
        <v>2</v>
      </c>
      <c r="AB8" s="1">
        <v>1</v>
      </c>
      <c r="AC8" s="1">
        <v>1</v>
      </c>
      <c r="AD8" s="1">
        <v>1</v>
      </c>
      <c r="BA8" s="1">
        <v>1</v>
      </c>
      <c r="BB8" s="1">
        <f aca="true" t="shared" si="1" ref="BB8:BB17">IF(BA8=1,H8,0)</f>
        <v>0</v>
      </c>
      <c r="BC8" s="1">
        <f aca="true" t="shared" si="2" ref="BC8:BC17">IF(BA8=2,H8,0)</f>
        <v>0</v>
      </c>
      <c r="BD8" s="1">
        <f aca="true" t="shared" si="3" ref="BD8:BD17">IF(BA8=3,H8,0)</f>
        <v>0</v>
      </c>
      <c r="BE8" s="1">
        <f aca="true" t="shared" si="4" ref="BE8:BE17">IF(BA8=4,H8,0)</f>
        <v>0</v>
      </c>
      <c r="BF8" s="1">
        <f aca="true" t="shared" si="5" ref="BF8:BF17">IF(BA8=5,H8,0)</f>
        <v>0</v>
      </c>
      <c r="CB8" s="30">
        <v>1</v>
      </c>
      <c r="CC8" s="30">
        <v>1</v>
      </c>
      <c r="DA8" s="1">
        <v>0</v>
      </c>
    </row>
    <row r="9" spans="1:105" ht="12.75">
      <c r="A9" s="24">
        <v>2</v>
      </c>
      <c r="B9" s="51" t="s">
        <v>91</v>
      </c>
      <c r="C9" s="25" t="s">
        <v>25</v>
      </c>
      <c r="D9" s="26" t="s">
        <v>26</v>
      </c>
      <c r="E9" s="27" t="s">
        <v>27</v>
      </c>
      <c r="F9" s="28">
        <v>0.2</v>
      </c>
      <c r="G9" s="28"/>
      <c r="H9" s="29">
        <f t="shared" si="0"/>
        <v>0</v>
      </c>
      <c r="P9" s="23">
        <v>2</v>
      </c>
      <c r="AB9" s="1">
        <v>1</v>
      </c>
      <c r="AC9" s="1">
        <v>1</v>
      </c>
      <c r="AD9" s="1">
        <v>1</v>
      </c>
      <c r="BA9" s="1">
        <v>1</v>
      </c>
      <c r="BB9" s="1">
        <f t="shared" si="1"/>
        <v>0</v>
      </c>
      <c r="BC9" s="1">
        <f t="shared" si="2"/>
        <v>0</v>
      </c>
      <c r="BD9" s="1">
        <f t="shared" si="3"/>
        <v>0</v>
      </c>
      <c r="BE9" s="1">
        <f t="shared" si="4"/>
        <v>0</v>
      </c>
      <c r="BF9" s="1">
        <f t="shared" si="5"/>
        <v>0</v>
      </c>
      <c r="CB9" s="30">
        <v>1</v>
      </c>
      <c r="CC9" s="30">
        <v>1</v>
      </c>
      <c r="DA9" s="1">
        <v>0</v>
      </c>
    </row>
    <row r="10" spans="1:105" ht="12.75">
      <c r="A10" s="24">
        <v>3</v>
      </c>
      <c r="B10" s="51" t="s">
        <v>91</v>
      </c>
      <c r="C10" s="25" t="s">
        <v>28</v>
      </c>
      <c r="D10" s="26" t="s">
        <v>29</v>
      </c>
      <c r="E10" s="27" t="s">
        <v>27</v>
      </c>
      <c r="F10" s="28">
        <v>1000</v>
      </c>
      <c r="G10" s="28"/>
      <c r="H10" s="29">
        <f t="shared" si="0"/>
        <v>0</v>
      </c>
      <c r="P10" s="23">
        <v>2</v>
      </c>
      <c r="AB10" s="1">
        <v>1</v>
      </c>
      <c r="AC10" s="1">
        <v>1</v>
      </c>
      <c r="AD10" s="1">
        <v>1</v>
      </c>
      <c r="BA10" s="1">
        <v>1</v>
      </c>
      <c r="BB10" s="1">
        <f t="shared" si="1"/>
        <v>0</v>
      </c>
      <c r="BC10" s="1">
        <f t="shared" si="2"/>
        <v>0</v>
      </c>
      <c r="BD10" s="1">
        <f t="shared" si="3"/>
        <v>0</v>
      </c>
      <c r="BE10" s="1">
        <f t="shared" si="4"/>
        <v>0</v>
      </c>
      <c r="BF10" s="1">
        <f t="shared" si="5"/>
        <v>0</v>
      </c>
      <c r="CB10" s="30">
        <v>1</v>
      </c>
      <c r="CC10" s="30">
        <v>1</v>
      </c>
      <c r="DA10" s="1">
        <v>0</v>
      </c>
    </row>
    <row r="11" spans="1:105" ht="12.75">
      <c r="A11" s="24">
        <v>4</v>
      </c>
      <c r="B11" s="51" t="s">
        <v>91</v>
      </c>
      <c r="C11" s="25" t="s">
        <v>30</v>
      </c>
      <c r="D11" s="26" t="s">
        <v>31</v>
      </c>
      <c r="E11" s="27" t="s">
        <v>27</v>
      </c>
      <c r="F11" s="28">
        <v>100</v>
      </c>
      <c r="G11" s="28"/>
      <c r="H11" s="29">
        <f t="shared" si="0"/>
        <v>0</v>
      </c>
      <c r="P11" s="23">
        <v>2</v>
      </c>
      <c r="AB11" s="1">
        <v>1</v>
      </c>
      <c r="AC11" s="1">
        <v>1</v>
      </c>
      <c r="AD11" s="1">
        <v>1</v>
      </c>
      <c r="BA11" s="1">
        <v>1</v>
      </c>
      <c r="BB11" s="1">
        <f t="shared" si="1"/>
        <v>0</v>
      </c>
      <c r="BC11" s="1">
        <f t="shared" si="2"/>
        <v>0</v>
      </c>
      <c r="BD11" s="1">
        <f t="shared" si="3"/>
        <v>0</v>
      </c>
      <c r="BE11" s="1">
        <f t="shared" si="4"/>
        <v>0</v>
      </c>
      <c r="BF11" s="1">
        <f t="shared" si="5"/>
        <v>0</v>
      </c>
      <c r="CB11" s="30">
        <v>1</v>
      </c>
      <c r="CC11" s="30">
        <v>1</v>
      </c>
      <c r="DA11" s="1">
        <v>0</v>
      </c>
    </row>
    <row r="12" spans="1:105" ht="12.75">
      <c r="A12" s="24">
        <v>5</v>
      </c>
      <c r="B12" s="51" t="s">
        <v>91</v>
      </c>
      <c r="C12" s="25" t="s">
        <v>32</v>
      </c>
      <c r="D12" s="26" t="s">
        <v>33</v>
      </c>
      <c r="E12" s="27" t="s">
        <v>22</v>
      </c>
      <c r="F12" s="28">
        <v>10</v>
      </c>
      <c r="G12" s="28"/>
      <c r="H12" s="29">
        <f t="shared" si="0"/>
        <v>0</v>
      </c>
      <c r="P12" s="23">
        <v>2</v>
      </c>
      <c r="AB12" s="1">
        <v>1</v>
      </c>
      <c r="AC12" s="1">
        <v>1</v>
      </c>
      <c r="AD12" s="1">
        <v>1</v>
      </c>
      <c r="BA12" s="1">
        <v>1</v>
      </c>
      <c r="BB12" s="1">
        <f t="shared" si="1"/>
        <v>0</v>
      </c>
      <c r="BC12" s="1">
        <f t="shared" si="2"/>
        <v>0</v>
      </c>
      <c r="BD12" s="1">
        <f t="shared" si="3"/>
        <v>0</v>
      </c>
      <c r="BE12" s="1">
        <f t="shared" si="4"/>
        <v>0</v>
      </c>
      <c r="BF12" s="1">
        <f t="shared" si="5"/>
        <v>0</v>
      </c>
      <c r="CB12" s="30">
        <v>1</v>
      </c>
      <c r="CC12" s="30">
        <v>1</v>
      </c>
      <c r="DA12" s="1">
        <v>0</v>
      </c>
    </row>
    <row r="13" spans="1:105" ht="12.75">
      <c r="A13" s="24">
        <v>6</v>
      </c>
      <c r="B13" s="51" t="s">
        <v>91</v>
      </c>
      <c r="C13" s="25" t="s">
        <v>34</v>
      </c>
      <c r="D13" s="26" t="s">
        <v>35</v>
      </c>
      <c r="E13" s="27" t="s">
        <v>27</v>
      </c>
      <c r="F13" s="28">
        <v>1325.8</v>
      </c>
      <c r="G13" s="28"/>
      <c r="H13" s="29">
        <f t="shared" si="0"/>
        <v>0</v>
      </c>
      <c r="P13" s="23">
        <v>2</v>
      </c>
      <c r="AB13" s="1">
        <v>1</v>
      </c>
      <c r="AC13" s="1">
        <v>1</v>
      </c>
      <c r="AD13" s="1">
        <v>1</v>
      </c>
      <c r="BA13" s="1">
        <v>1</v>
      </c>
      <c r="BB13" s="1">
        <f t="shared" si="1"/>
        <v>0</v>
      </c>
      <c r="BC13" s="1">
        <f t="shared" si="2"/>
        <v>0</v>
      </c>
      <c r="BD13" s="1">
        <f t="shared" si="3"/>
        <v>0</v>
      </c>
      <c r="BE13" s="1">
        <f t="shared" si="4"/>
        <v>0</v>
      </c>
      <c r="BF13" s="1">
        <f t="shared" si="5"/>
        <v>0</v>
      </c>
      <c r="CB13" s="30">
        <v>1</v>
      </c>
      <c r="CC13" s="30">
        <v>1</v>
      </c>
      <c r="DA13" s="1">
        <v>0</v>
      </c>
    </row>
    <row r="14" spans="1:105" ht="12.75">
      <c r="A14" s="24">
        <v>7</v>
      </c>
      <c r="B14" s="51" t="s">
        <v>91</v>
      </c>
      <c r="C14" s="25" t="s">
        <v>36</v>
      </c>
      <c r="D14" s="26" t="s">
        <v>37</v>
      </c>
      <c r="E14" s="27" t="s">
        <v>27</v>
      </c>
      <c r="F14" s="28">
        <v>325.8</v>
      </c>
      <c r="G14" s="28"/>
      <c r="H14" s="29">
        <f t="shared" si="0"/>
        <v>0</v>
      </c>
      <c r="P14" s="23">
        <v>2</v>
      </c>
      <c r="AB14" s="1">
        <v>1</v>
      </c>
      <c r="AC14" s="1">
        <v>1</v>
      </c>
      <c r="AD14" s="1">
        <v>1</v>
      </c>
      <c r="BA14" s="1">
        <v>1</v>
      </c>
      <c r="BB14" s="1">
        <f t="shared" si="1"/>
        <v>0</v>
      </c>
      <c r="BC14" s="1">
        <f t="shared" si="2"/>
        <v>0</v>
      </c>
      <c r="BD14" s="1">
        <f t="shared" si="3"/>
        <v>0</v>
      </c>
      <c r="BE14" s="1">
        <f t="shared" si="4"/>
        <v>0</v>
      </c>
      <c r="BF14" s="1">
        <f t="shared" si="5"/>
        <v>0</v>
      </c>
      <c r="CB14" s="30">
        <v>1</v>
      </c>
      <c r="CC14" s="30">
        <v>1</v>
      </c>
      <c r="DA14" s="1">
        <v>0</v>
      </c>
    </row>
    <row r="15" spans="1:105" ht="12.75">
      <c r="A15" s="24">
        <v>8</v>
      </c>
      <c r="B15" s="51" t="s">
        <v>91</v>
      </c>
      <c r="C15" s="25" t="s">
        <v>38</v>
      </c>
      <c r="D15" s="26" t="s">
        <v>39</v>
      </c>
      <c r="E15" s="27" t="s">
        <v>27</v>
      </c>
      <c r="F15" s="28">
        <v>1000</v>
      </c>
      <c r="G15" s="28"/>
      <c r="H15" s="29">
        <f t="shared" si="0"/>
        <v>0</v>
      </c>
      <c r="P15" s="23">
        <v>2</v>
      </c>
      <c r="AB15" s="1">
        <v>1</v>
      </c>
      <c r="AC15" s="1">
        <v>1</v>
      </c>
      <c r="AD15" s="1">
        <v>1</v>
      </c>
      <c r="BA15" s="1">
        <v>1</v>
      </c>
      <c r="BB15" s="1">
        <f t="shared" si="1"/>
        <v>0</v>
      </c>
      <c r="BC15" s="1">
        <f t="shared" si="2"/>
        <v>0</v>
      </c>
      <c r="BD15" s="1">
        <f t="shared" si="3"/>
        <v>0</v>
      </c>
      <c r="BE15" s="1">
        <f t="shared" si="4"/>
        <v>0</v>
      </c>
      <c r="BF15" s="1">
        <f t="shared" si="5"/>
        <v>0</v>
      </c>
      <c r="CB15" s="30">
        <v>1</v>
      </c>
      <c r="CC15" s="30">
        <v>1</v>
      </c>
      <c r="DA15" s="1">
        <v>0</v>
      </c>
    </row>
    <row r="16" spans="1:105" ht="12.75">
      <c r="A16" s="24">
        <v>9</v>
      </c>
      <c r="B16" s="51" t="s">
        <v>91</v>
      </c>
      <c r="C16" s="25" t="s">
        <v>40</v>
      </c>
      <c r="D16" s="26" t="s">
        <v>41</v>
      </c>
      <c r="E16" s="27" t="s">
        <v>22</v>
      </c>
      <c r="F16" s="28">
        <v>666.66</v>
      </c>
      <c r="G16" s="28"/>
      <c r="H16" s="29">
        <f t="shared" si="0"/>
        <v>0</v>
      </c>
      <c r="P16" s="23">
        <v>2</v>
      </c>
      <c r="AB16" s="1">
        <v>1</v>
      </c>
      <c r="AC16" s="1">
        <v>1</v>
      </c>
      <c r="AD16" s="1">
        <v>1</v>
      </c>
      <c r="BA16" s="1">
        <v>1</v>
      </c>
      <c r="BB16" s="1">
        <f t="shared" si="1"/>
        <v>0</v>
      </c>
      <c r="BC16" s="1">
        <f t="shared" si="2"/>
        <v>0</v>
      </c>
      <c r="BD16" s="1">
        <f t="shared" si="3"/>
        <v>0</v>
      </c>
      <c r="BE16" s="1">
        <f t="shared" si="4"/>
        <v>0</v>
      </c>
      <c r="BF16" s="1">
        <f t="shared" si="5"/>
        <v>0</v>
      </c>
      <c r="CB16" s="30">
        <v>1</v>
      </c>
      <c r="CC16" s="30">
        <v>1</v>
      </c>
      <c r="DA16" s="1">
        <v>0</v>
      </c>
    </row>
    <row r="17" spans="1:105" ht="12.75">
      <c r="A17" s="24">
        <v>10</v>
      </c>
      <c r="B17" s="51" t="s">
        <v>91</v>
      </c>
      <c r="C17" s="25" t="s">
        <v>42</v>
      </c>
      <c r="D17" s="26" t="s">
        <v>43</v>
      </c>
      <c r="E17" s="27" t="s">
        <v>22</v>
      </c>
      <c r="F17" s="28">
        <v>1379</v>
      </c>
      <c r="G17" s="28"/>
      <c r="H17" s="29">
        <f t="shared" si="0"/>
        <v>0</v>
      </c>
      <c r="P17" s="23">
        <v>2</v>
      </c>
      <c r="AB17" s="1">
        <v>1</v>
      </c>
      <c r="AC17" s="1">
        <v>1</v>
      </c>
      <c r="AD17" s="1">
        <v>1</v>
      </c>
      <c r="BA17" s="1">
        <v>1</v>
      </c>
      <c r="BB17" s="1">
        <f t="shared" si="1"/>
        <v>0</v>
      </c>
      <c r="BC17" s="1">
        <f t="shared" si="2"/>
        <v>0</v>
      </c>
      <c r="BD17" s="1">
        <f t="shared" si="3"/>
        <v>0</v>
      </c>
      <c r="BE17" s="1">
        <f t="shared" si="4"/>
        <v>0</v>
      </c>
      <c r="BF17" s="1">
        <f t="shared" si="5"/>
        <v>0</v>
      </c>
      <c r="CB17" s="30">
        <v>1</v>
      </c>
      <c r="CC17" s="30">
        <v>1</v>
      </c>
      <c r="DA17" s="1">
        <v>0</v>
      </c>
    </row>
    <row r="18" spans="1:58" ht="12.75">
      <c r="A18" s="31"/>
      <c r="B18" s="52"/>
      <c r="C18" s="32" t="s">
        <v>21</v>
      </c>
      <c r="D18" s="33" t="str">
        <f>CONCATENATE(C7," ",D7)</f>
        <v>1 Zemní práce</v>
      </c>
      <c r="E18" s="34"/>
      <c r="F18" s="35"/>
      <c r="G18" s="36"/>
      <c r="H18" s="37">
        <f>SUM(H7:H17)</f>
        <v>0</v>
      </c>
      <c r="P18" s="23">
        <v>4</v>
      </c>
      <c r="BB18" s="38">
        <f>SUM(BB7:BB17)</f>
        <v>0</v>
      </c>
      <c r="BC18" s="38">
        <f>SUM(BC7:BC17)</f>
        <v>0</v>
      </c>
      <c r="BD18" s="38">
        <f>SUM(BD7:BD17)</f>
        <v>0</v>
      </c>
      <c r="BE18" s="38">
        <f>SUM(BE7:BE17)</f>
        <v>0</v>
      </c>
      <c r="BF18" s="38">
        <f>SUM(BF7:BF17)</f>
        <v>0</v>
      </c>
    </row>
    <row r="19" spans="1:16" ht="12.75">
      <c r="A19" s="16" t="s">
        <v>18</v>
      </c>
      <c r="B19" s="50"/>
      <c r="C19" s="17" t="s">
        <v>44</v>
      </c>
      <c r="D19" s="18" t="s">
        <v>45</v>
      </c>
      <c r="E19" s="19"/>
      <c r="F19" s="20"/>
      <c r="G19" s="20"/>
      <c r="H19" s="21"/>
      <c r="I19" s="22"/>
      <c r="J19" s="22"/>
      <c r="P19" s="23">
        <v>1</v>
      </c>
    </row>
    <row r="20" spans="1:105" ht="12.75">
      <c r="A20" s="24">
        <v>11</v>
      </c>
      <c r="B20" s="51" t="s">
        <v>91</v>
      </c>
      <c r="C20" s="25" t="s">
        <v>46</v>
      </c>
      <c r="D20" s="26" t="s">
        <v>47</v>
      </c>
      <c r="E20" s="27" t="s">
        <v>22</v>
      </c>
      <c r="F20" s="28">
        <v>1120</v>
      </c>
      <c r="G20" s="28"/>
      <c r="H20" s="29">
        <f aca="true" t="shared" si="6" ref="H20:H26">F20*G20</f>
        <v>0</v>
      </c>
      <c r="P20" s="23">
        <v>2</v>
      </c>
      <c r="AB20" s="1">
        <v>1</v>
      </c>
      <c r="AC20" s="1">
        <v>1</v>
      </c>
      <c r="AD20" s="1">
        <v>1</v>
      </c>
      <c r="BA20" s="1">
        <v>1</v>
      </c>
      <c r="BB20" s="1">
        <f aca="true" t="shared" si="7" ref="BB20:BB26">IF(BA20=1,H20,0)</f>
        <v>0</v>
      </c>
      <c r="BC20" s="1">
        <f aca="true" t="shared" si="8" ref="BC20:BC26">IF(BA20=2,H20,0)</f>
        <v>0</v>
      </c>
      <c r="BD20" s="1">
        <f aca="true" t="shared" si="9" ref="BD20:BD26">IF(BA20=3,H20,0)</f>
        <v>0</v>
      </c>
      <c r="BE20" s="1">
        <f aca="true" t="shared" si="10" ref="BE20:BE26">IF(BA20=4,H20,0)</f>
        <v>0</v>
      </c>
      <c r="BF20" s="1">
        <f aca="true" t="shared" si="11" ref="BF20:BF26">IF(BA20=5,H20,0)</f>
        <v>0</v>
      </c>
      <c r="CB20" s="30">
        <v>1</v>
      </c>
      <c r="CC20" s="30">
        <v>1</v>
      </c>
      <c r="DA20" s="1">
        <v>0.0177</v>
      </c>
    </row>
    <row r="21" spans="1:105" ht="12.75">
      <c r="A21" s="24">
        <v>12</v>
      </c>
      <c r="B21" s="51" t="s">
        <v>91</v>
      </c>
      <c r="C21" s="25" t="s">
        <v>48</v>
      </c>
      <c r="D21" s="26" t="s">
        <v>49</v>
      </c>
      <c r="E21" s="27" t="s">
        <v>22</v>
      </c>
      <c r="F21" s="28">
        <v>1466.8</v>
      </c>
      <c r="G21" s="28"/>
      <c r="H21" s="29">
        <f t="shared" si="6"/>
        <v>0</v>
      </c>
      <c r="P21" s="23">
        <v>2</v>
      </c>
      <c r="AB21" s="1">
        <v>1</v>
      </c>
      <c r="AC21" s="1">
        <v>1</v>
      </c>
      <c r="AD21" s="1">
        <v>1</v>
      </c>
      <c r="BA21" s="1">
        <v>1</v>
      </c>
      <c r="BB21" s="1">
        <f t="shared" si="7"/>
        <v>0</v>
      </c>
      <c r="BC21" s="1">
        <f t="shared" si="8"/>
        <v>0</v>
      </c>
      <c r="BD21" s="1">
        <f t="shared" si="9"/>
        <v>0</v>
      </c>
      <c r="BE21" s="1">
        <f t="shared" si="10"/>
        <v>0</v>
      </c>
      <c r="BF21" s="1">
        <f t="shared" si="11"/>
        <v>0</v>
      </c>
      <c r="CB21" s="30">
        <v>1</v>
      </c>
      <c r="CC21" s="30">
        <v>1</v>
      </c>
      <c r="DA21" s="1">
        <v>0.30994</v>
      </c>
    </row>
    <row r="22" spans="1:105" ht="22.5">
      <c r="A22" s="24">
        <v>13</v>
      </c>
      <c r="B22" s="51" t="s">
        <v>91</v>
      </c>
      <c r="C22" s="25" t="s">
        <v>50</v>
      </c>
      <c r="D22" s="26" t="s">
        <v>51</v>
      </c>
      <c r="E22" s="27" t="s">
        <v>22</v>
      </c>
      <c r="F22" s="28">
        <v>666.66</v>
      </c>
      <c r="G22" s="28"/>
      <c r="H22" s="29">
        <f t="shared" si="6"/>
        <v>0</v>
      </c>
      <c r="P22" s="23">
        <v>2</v>
      </c>
      <c r="AB22" s="1">
        <v>1</v>
      </c>
      <c r="AC22" s="1">
        <v>0</v>
      </c>
      <c r="AD22" s="1">
        <v>0</v>
      </c>
      <c r="BA22" s="1">
        <v>1</v>
      </c>
      <c r="BB22" s="1">
        <f t="shared" si="7"/>
        <v>0</v>
      </c>
      <c r="BC22" s="1">
        <f t="shared" si="8"/>
        <v>0</v>
      </c>
      <c r="BD22" s="1">
        <f t="shared" si="9"/>
        <v>0</v>
      </c>
      <c r="BE22" s="1">
        <f t="shared" si="10"/>
        <v>0</v>
      </c>
      <c r="BF22" s="1">
        <f t="shared" si="11"/>
        <v>0</v>
      </c>
      <c r="CB22" s="30">
        <v>1</v>
      </c>
      <c r="CC22" s="30">
        <v>0</v>
      </c>
      <c r="DA22" s="1">
        <v>0.15192</v>
      </c>
    </row>
    <row r="23" spans="1:105" ht="12.75">
      <c r="A23" s="24">
        <v>14</v>
      </c>
      <c r="B23" s="51" t="s">
        <v>91</v>
      </c>
      <c r="C23" s="25" t="s">
        <v>52</v>
      </c>
      <c r="D23" s="26" t="s">
        <v>53</v>
      </c>
      <c r="E23" s="27" t="s">
        <v>27</v>
      </c>
      <c r="F23" s="28">
        <v>50</v>
      </c>
      <c r="G23" s="28"/>
      <c r="H23" s="29">
        <f t="shared" si="6"/>
        <v>0</v>
      </c>
      <c r="P23" s="23">
        <v>2</v>
      </c>
      <c r="AB23" s="1">
        <v>1</v>
      </c>
      <c r="AC23" s="1">
        <v>1</v>
      </c>
      <c r="AD23" s="1">
        <v>1</v>
      </c>
      <c r="BA23" s="1">
        <v>1</v>
      </c>
      <c r="BB23" s="1">
        <f t="shared" si="7"/>
        <v>0</v>
      </c>
      <c r="BC23" s="1">
        <f t="shared" si="8"/>
        <v>0</v>
      </c>
      <c r="BD23" s="1">
        <f t="shared" si="9"/>
        <v>0</v>
      </c>
      <c r="BE23" s="1">
        <f t="shared" si="10"/>
        <v>0</v>
      </c>
      <c r="BF23" s="1">
        <f t="shared" si="11"/>
        <v>0</v>
      </c>
      <c r="CB23" s="30">
        <v>1</v>
      </c>
      <c r="CC23" s="30">
        <v>1</v>
      </c>
      <c r="DA23" s="1">
        <v>0</v>
      </c>
    </row>
    <row r="24" spans="1:105" ht="12.75">
      <c r="A24" s="24">
        <v>15</v>
      </c>
      <c r="B24" s="51" t="s">
        <v>91</v>
      </c>
      <c r="C24" s="25" t="s">
        <v>54</v>
      </c>
      <c r="D24" s="26" t="s">
        <v>55</v>
      </c>
      <c r="E24" s="27" t="s">
        <v>22</v>
      </c>
      <c r="F24" s="28">
        <v>2574</v>
      </c>
      <c r="G24" s="28"/>
      <c r="H24" s="29">
        <f t="shared" si="6"/>
        <v>0</v>
      </c>
      <c r="P24" s="23">
        <v>2</v>
      </c>
      <c r="AB24" s="1">
        <v>1</v>
      </c>
      <c r="AC24" s="1">
        <v>1</v>
      </c>
      <c r="AD24" s="1">
        <v>1</v>
      </c>
      <c r="BA24" s="1">
        <v>1</v>
      </c>
      <c r="BB24" s="1">
        <f t="shared" si="7"/>
        <v>0</v>
      </c>
      <c r="BC24" s="1">
        <f t="shared" si="8"/>
        <v>0</v>
      </c>
      <c r="BD24" s="1">
        <f t="shared" si="9"/>
        <v>0</v>
      </c>
      <c r="BE24" s="1">
        <f t="shared" si="10"/>
        <v>0</v>
      </c>
      <c r="BF24" s="1">
        <f t="shared" si="11"/>
        <v>0</v>
      </c>
      <c r="CB24" s="30">
        <v>1</v>
      </c>
      <c r="CC24" s="30">
        <v>1</v>
      </c>
      <c r="DA24" s="1">
        <v>0.12715</v>
      </c>
    </row>
    <row r="25" spans="1:105" ht="22.5">
      <c r="A25" s="24">
        <v>16</v>
      </c>
      <c r="B25" s="51" t="s">
        <v>91</v>
      </c>
      <c r="C25" s="25" t="s">
        <v>56</v>
      </c>
      <c r="D25" s="26" t="s">
        <v>57</v>
      </c>
      <c r="E25" s="27" t="s">
        <v>22</v>
      </c>
      <c r="F25" s="28">
        <v>2659</v>
      </c>
      <c r="G25" s="28"/>
      <c r="H25" s="29">
        <f t="shared" si="6"/>
        <v>0</v>
      </c>
      <c r="P25" s="23">
        <v>2</v>
      </c>
      <c r="AB25" s="1">
        <v>12</v>
      </c>
      <c r="AC25" s="1">
        <v>0</v>
      </c>
      <c r="AD25" s="1">
        <v>16</v>
      </c>
      <c r="BA25" s="1">
        <v>1</v>
      </c>
      <c r="BB25" s="1">
        <f t="shared" si="7"/>
        <v>0</v>
      </c>
      <c r="BC25" s="1">
        <f t="shared" si="8"/>
        <v>0</v>
      </c>
      <c r="BD25" s="1">
        <f t="shared" si="9"/>
        <v>0</v>
      </c>
      <c r="BE25" s="1">
        <f t="shared" si="10"/>
        <v>0</v>
      </c>
      <c r="BF25" s="1">
        <f t="shared" si="11"/>
        <v>0</v>
      </c>
      <c r="CB25" s="30">
        <v>12</v>
      </c>
      <c r="CC25" s="30">
        <v>0</v>
      </c>
      <c r="DA25" s="1">
        <v>0.05</v>
      </c>
    </row>
    <row r="26" spans="1:105" ht="22.5">
      <c r="A26" s="24">
        <v>17</v>
      </c>
      <c r="B26" s="51" t="s">
        <v>91</v>
      </c>
      <c r="C26" s="25" t="s">
        <v>58</v>
      </c>
      <c r="D26" s="26" t="s">
        <v>59</v>
      </c>
      <c r="E26" s="27" t="s">
        <v>22</v>
      </c>
      <c r="F26" s="28">
        <v>400</v>
      </c>
      <c r="G26" s="28"/>
      <c r="H26" s="29">
        <f t="shared" si="6"/>
        <v>0</v>
      </c>
      <c r="P26" s="23">
        <v>2</v>
      </c>
      <c r="AB26" s="1">
        <v>12</v>
      </c>
      <c r="AC26" s="1">
        <v>0</v>
      </c>
      <c r="AD26" s="1">
        <v>17</v>
      </c>
      <c r="BA26" s="1">
        <v>1</v>
      </c>
      <c r="BB26" s="1">
        <f t="shared" si="7"/>
        <v>0</v>
      </c>
      <c r="BC26" s="1">
        <f t="shared" si="8"/>
        <v>0</v>
      </c>
      <c r="BD26" s="1">
        <f t="shared" si="9"/>
        <v>0</v>
      </c>
      <c r="BE26" s="1">
        <f t="shared" si="10"/>
        <v>0</v>
      </c>
      <c r="BF26" s="1">
        <f t="shared" si="11"/>
        <v>0</v>
      </c>
      <c r="CB26" s="30">
        <v>12</v>
      </c>
      <c r="CC26" s="30">
        <v>0</v>
      </c>
      <c r="DA26" s="1">
        <v>0.08</v>
      </c>
    </row>
    <row r="27" spans="1:58" ht="12.75">
      <c r="A27" s="31"/>
      <c r="B27" s="52"/>
      <c r="C27" s="32" t="s">
        <v>21</v>
      </c>
      <c r="D27" s="33" t="str">
        <f>CONCATENATE(C19," ",D19)</f>
        <v>5 Komunikace</v>
      </c>
      <c r="E27" s="34"/>
      <c r="F27" s="35"/>
      <c r="G27" s="36"/>
      <c r="H27" s="37">
        <f>SUM(H19:H26)</f>
        <v>0</v>
      </c>
      <c r="P27" s="23">
        <v>4</v>
      </c>
      <c r="BB27" s="38">
        <f>SUM(BB19:BB26)</f>
        <v>0</v>
      </c>
      <c r="BC27" s="38">
        <f>SUM(BC19:BC26)</f>
        <v>0</v>
      </c>
      <c r="BD27" s="38">
        <f>SUM(BD19:BD26)</f>
        <v>0</v>
      </c>
      <c r="BE27" s="38">
        <f>SUM(BE19:BE26)</f>
        <v>0</v>
      </c>
      <c r="BF27" s="38">
        <f>SUM(BF19:BF26)</f>
        <v>0</v>
      </c>
    </row>
    <row r="28" spans="1:16" ht="12.75">
      <c r="A28" s="16" t="s">
        <v>18</v>
      </c>
      <c r="B28" s="50"/>
      <c r="C28" s="17" t="s">
        <v>60</v>
      </c>
      <c r="D28" s="18" t="s">
        <v>61</v>
      </c>
      <c r="E28" s="19"/>
      <c r="F28" s="20"/>
      <c r="G28" s="20"/>
      <c r="H28" s="21"/>
      <c r="I28" s="22"/>
      <c r="J28" s="22"/>
      <c r="P28" s="23">
        <v>1</v>
      </c>
    </row>
    <row r="29" spans="1:105" ht="22.5">
      <c r="A29" s="24">
        <v>18</v>
      </c>
      <c r="B29" s="51" t="s">
        <v>91</v>
      </c>
      <c r="C29" s="25" t="s">
        <v>62</v>
      </c>
      <c r="D29" s="26" t="s">
        <v>63</v>
      </c>
      <c r="E29" s="27" t="s">
        <v>64</v>
      </c>
      <c r="F29" s="28">
        <v>1600</v>
      </c>
      <c r="G29" s="28"/>
      <c r="H29" s="29">
        <f>F29*G29</f>
        <v>0</v>
      </c>
      <c r="P29" s="23">
        <v>2</v>
      </c>
      <c r="AB29" s="1">
        <v>1</v>
      </c>
      <c r="AC29" s="1">
        <v>1</v>
      </c>
      <c r="AD29" s="1">
        <v>1</v>
      </c>
      <c r="BA29" s="1">
        <v>1</v>
      </c>
      <c r="BB29" s="1">
        <f>IF(BA29=1,H29,0)</f>
        <v>0</v>
      </c>
      <c r="BC29" s="1">
        <f>IF(BA29=2,H29,0)</f>
        <v>0</v>
      </c>
      <c r="BD29" s="1">
        <f>IF(BA29=3,H29,0)</f>
        <v>0</v>
      </c>
      <c r="BE29" s="1">
        <f>IF(BA29=4,H29,0)</f>
        <v>0</v>
      </c>
      <c r="BF29" s="1">
        <f>IF(BA29=5,H29,0)</f>
        <v>0</v>
      </c>
      <c r="CB29" s="30">
        <v>1</v>
      </c>
      <c r="CC29" s="30">
        <v>1</v>
      </c>
      <c r="DA29" s="1">
        <v>0</v>
      </c>
    </row>
    <row r="30" spans="1:105" ht="22.5">
      <c r="A30" s="24">
        <v>19</v>
      </c>
      <c r="B30" s="51" t="s">
        <v>91</v>
      </c>
      <c r="C30" s="25" t="s">
        <v>65</v>
      </c>
      <c r="D30" s="26" t="s">
        <v>66</v>
      </c>
      <c r="E30" s="27" t="s">
        <v>64</v>
      </c>
      <c r="F30" s="28">
        <v>1600</v>
      </c>
      <c r="G30" s="28"/>
      <c r="H30" s="29">
        <f>F30*G30</f>
        <v>0</v>
      </c>
      <c r="P30" s="23">
        <v>2</v>
      </c>
      <c r="AB30" s="1">
        <v>1</v>
      </c>
      <c r="AC30" s="1">
        <v>1</v>
      </c>
      <c r="AD30" s="1">
        <v>1</v>
      </c>
      <c r="BA30" s="1">
        <v>1</v>
      </c>
      <c r="BB30" s="1">
        <f>IF(BA30=1,H30,0)</f>
        <v>0</v>
      </c>
      <c r="BC30" s="1">
        <f>IF(BA30=2,H30,0)</f>
        <v>0</v>
      </c>
      <c r="BD30" s="1">
        <f>IF(BA30=3,H30,0)</f>
        <v>0</v>
      </c>
      <c r="BE30" s="1">
        <f>IF(BA30=4,H30,0)</f>
        <v>0</v>
      </c>
      <c r="BF30" s="1">
        <f>IF(BA30=5,H30,0)</f>
        <v>0</v>
      </c>
      <c r="CB30" s="30">
        <v>1</v>
      </c>
      <c r="CC30" s="30">
        <v>1</v>
      </c>
      <c r="DA30" s="1">
        <v>0</v>
      </c>
    </row>
    <row r="31" spans="1:58" ht="12.75">
      <c r="A31" s="31"/>
      <c r="B31" s="52"/>
      <c r="C31" s="32" t="s">
        <v>21</v>
      </c>
      <c r="D31" s="33" t="str">
        <f>CONCATENATE(C28," ",D28)</f>
        <v>91 Doplňující práce na komunikaci</v>
      </c>
      <c r="E31" s="34"/>
      <c r="F31" s="35"/>
      <c r="G31" s="36"/>
      <c r="H31" s="37">
        <f>SUM(H28:H30)</f>
        <v>0</v>
      </c>
      <c r="P31" s="23">
        <v>4</v>
      </c>
      <c r="BB31" s="38">
        <f>SUM(BB28:BB30)</f>
        <v>0</v>
      </c>
      <c r="BC31" s="38">
        <f>SUM(BC28:BC30)</f>
        <v>0</v>
      </c>
      <c r="BD31" s="38">
        <f>SUM(BD28:BD30)</f>
        <v>0</v>
      </c>
      <c r="BE31" s="38">
        <f>SUM(BE28:BE30)</f>
        <v>0</v>
      </c>
      <c r="BF31" s="38">
        <f>SUM(BF28:BF30)</f>
        <v>0</v>
      </c>
    </row>
    <row r="32" spans="1:16" ht="12.75">
      <c r="A32" s="16" t="s">
        <v>18</v>
      </c>
      <c r="B32" s="50"/>
      <c r="C32" s="17" t="s">
        <v>67</v>
      </c>
      <c r="D32" s="18" t="s">
        <v>68</v>
      </c>
      <c r="E32" s="19"/>
      <c r="F32" s="20"/>
      <c r="G32" s="20"/>
      <c r="H32" s="21"/>
      <c r="I32" s="22"/>
      <c r="J32" s="22"/>
      <c r="P32" s="23">
        <v>1</v>
      </c>
    </row>
    <row r="33" spans="1:105" ht="12.75">
      <c r="A33" s="24">
        <v>20</v>
      </c>
      <c r="B33" s="51" t="s">
        <v>91</v>
      </c>
      <c r="C33" s="25" t="s">
        <v>69</v>
      </c>
      <c r="D33" s="26" t="s">
        <v>70</v>
      </c>
      <c r="E33" s="27" t="s">
        <v>71</v>
      </c>
      <c r="F33" s="28">
        <v>1067.9570792</v>
      </c>
      <c r="G33" s="28"/>
      <c r="H33" s="29">
        <f>F33*G33</f>
        <v>0</v>
      </c>
      <c r="P33" s="23">
        <v>2</v>
      </c>
      <c r="AB33" s="1">
        <v>7</v>
      </c>
      <c r="AC33" s="1">
        <v>1</v>
      </c>
      <c r="AD33" s="1">
        <v>2</v>
      </c>
      <c r="BA33" s="1">
        <v>1</v>
      </c>
      <c r="BB33" s="1">
        <f>IF(BA33=1,H33,0)</f>
        <v>0</v>
      </c>
      <c r="BC33" s="1">
        <f>IF(BA33=2,H33,0)</f>
        <v>0</v>
      </c>
      <c r="BD33" s="1">
        <f>IF(BA33=3,H33,0)</f>
        <v>0</v>
      </c>
      <c r="BE33" s="1">
        <f>IF(BA33=4,H33,0)</f>
        <v>0</v>
      </c>
      <c r="BF33" s="1">
        <f>IF(BA33=5,H33,0)</f>
        <v>0</v>
      </c>
      <c r="CB33" s="30">
        <v>7</v>
      </c>
      <c r="CC33" s="30">
        <v>1</v>
      </c>
      <c r="DA33" s="1">
        <v>0</v>
      </c>
    </row>
    <row r="34" spans="1:58" ht="12.75">
      <c r="A34" s="31"/>
      <c r="B34" s="52"/>
      <c r="C34" s="32" t="s">
        <v>21</v>
      </c>
      <c r="D34" s="33" t="str">
        <f>CONCATENATE(C32," ",D32)</f>
        <v>99 Staveništní přesun hmot</v>
      </c>
      <c r="E34" s="34"/>
      <c r="F34" s="35"/>
      <c r="G34" s="36"/>
      <c r="H34" s="37">
        <f>SUM(H32:H33)</f>
        <v>0</v>
      </c>
      <c r="P34" s="23">
        <v>4</v>
      </c>
      <c r="BB34" s="38">
        <f>SUM(BB32:BB33)</f>
        <v>0</v>
      </c>
      <c r="BC34" s="38">
        <f>SUM(BC32:BC33)</f>
        <v>0</v>
      </c>
      <c r="BD34" s="38">
        <f>SUM(BD32:BD33)</f>
        <v>0</v>
      </c>
      <c r="BE34" s="38">
        <f>SUM(BE32:BE33)</f>
        <v>0</v>
      </c>
      <c r="BF34" s="38">
        <f>SUM(BF32:BF33)</f>
        <v>0</v>
      </c>
    </row>
    <row r="35" spans="1:16" ht="12.75">
      <c r="A35" s="16" t="s">
        <v>18</v>
      </c>
      <c r="B35" s="50"/>
      <c r="C35" s="17" t="s">
        <v>72</v>
      </c>
      <c r="D35" s="18" t="s">
        <v>73</v>
      </c>
      <c r="E35" s="19"/>
      <c r="F35" s="20"/>
      <c r="G35" s="20"/>
      <c r="H35" s="21"/>
      <c r="I35" s="22"/>
      <c r="J35" s="22"/>
      <c r="P35" s="23">
        <v>1</v>
      </c>
    </row>
    <row r="36" spans="1:105" ht="22.5">
      <c r="A36" s="24">
        <v>21</v>
      </c>
      <c r="B36" s="51"/>
      <c r="C36" s="25" t="s">
        <v>74</v>
      </c>
      <c r="D36" s="26" t="s">
        <v>92</v>
      </c>
      <c r="E36" s="27" t="s">
        <v>75</v>
      </c>
      <c r="F36" s="28">
        <v>1</v>
      </c>
      <c r="G36" s="28"/>
      <c r="H36" s="29">
        <f>F36*G36</f>
        <v>0</v>
      </c>
      <c r="P36" s="23">
        <v>2</v>
      </c>
      <c r="AB36" s="1">
        <v>11</v>
      </c>
      <c r="AC36" s="1">
        <v>0</v>
      </c>
      <c r="AD36" s="1">
        <v>27</v>
      </c>
      <c r="BA36" s="1">
        <v>2</v>
      </c>
      <c r="BB36" s="1">
        <f>IF(BA36=1,H36,0)</f>
        <v>0</v>
      </c>
      <c r="BC36" s="1">
        <f>IF(BA36=2,H36,0)</f>
        <v>0</v>
      </c>
      <c r="BD36" s="1">
        <f>IF(BA36=3,H36,0)</f>
        <v>0</v>
      </c>
      <c r="BE36" s="1">
        <f>IF(BA36=4,H36,0)</f>
        <v>0</v>
      </c>
      <c r="BF36" s="1">
        <f>IF(BA36=5,H36,0)</f>
        <v>0</v>
      </c>
      <c r="CB36" s="30">
        <v>11</v>
      </c>
      <c r="CC36" s="30">
        <v>0</v>
      </c>
      <c r="DA36" s="1">
        <v>0</v>
      </c>
    </row>
    <row r="37" spans="1:58" ht="12.75">
      <c r="A37" s="31"/>
      <c r="B37" s="52"/>
      <c r="C37" s="32" t="s">
        <v>21</v>
      </c>
      <c r="D37" s="33" t="str">
        <f>CONCATENATE(C35," ",D35)</f>
        <v>799 Ostatní</v>
      </c>
      <c r="E37" s="34"/>
      <c r="F37" s="35"/>
      <c r="G37" s="36"/>
      <c r="H37" s="37">
        <f>SUM(H35:H36)</f>
        <v>0</v>
      </c>
      <c r="P37" s="23">
        <v>4</v>
      </c>
      <c r="BB37" s="38">
        <f>SUM(BB35:BB36)</f>
        <v>0</v>
      </c>
      <c r="BC37" s="38">
        <f>SUM(BC35:BC36)</f>
        <v>0</v>
      </c>
      <c r="BD37" s="38">
        <f>SUM(BD35:BD36)</f>
        <v>0</v>
      </c>
      <c r="BE37" s="38">
        <f>SUM(BE35:BE36)</f>
        <v>0</v>
      </c>
      <c r="BF37" s="38">
        <f>SUM(BF35:BF36)</f>
        <v>0</v>
      </c>
    </row>
    <row r="38" spans="1:16" ht="12.75">
      <c r="A38" s="16" t="s">
        <v>18</v>
      </c>
      <c r="B38" s="50"/>
      <c r="C38" s="17" t="s">
        <v>76</v>
      </c>
      <c r="D38" s="18" t="s">
        <v>77</v>
      </c>
      <c r="E38" s="19"/>
      <c r="F38" s="20"/>
      <c r="G38" s="20"/>
      <c r="H38" s="21"/>
      <c r="I38" s="22"/>
      <c r="J38" s="22"/>
      <c r="P38" s="23">
        <v>1</v>
      </c>
    </row>
    <row r="39" spans="1:105" ht="12.75">
      <c r="A39" s="24">
        <v>22</v>
      </c>
      <c r="B39" s="51" t="s">
        <v>91</v>
      </c>
      <c r="C39" s="25" t="s">
        <v>78</v>
      </c>
      <c r="D39" s="26" t="s">
        <v>79</v>
      </c>
      <c r="E39" s="27" t="s">
        <v>71</v>
      </c>
      <c r="F39" s="28">
        <v>119.424</v>
      </c>
      <c r="G39" s="28"/>
      <c r="H39" s="29">
        <f aca="true" t="shared" si="12" ref="H39:H44">F39*G39</f>
        <v>0</v>
      </c>
      <c r="P39" s="23">
        <v>2</v>
      </c>
      <c r="AB39" s="1">
        <v>12</v>
      </c>
      <c r="AC39" s="1">
        <v>0</v>
      </c>
      <c r="AD39" s="1">
        <v>20</v>
      </c>
      <c r="BA39" s="1">
        <v>1</v>
      </c>
      <c r="BB39" s="1">
        <f aca="true" t="shared" si="13" ref="BB39:BB44">IF(BA39=1,H39,0)</f>
        <v>0</v>
      </c>
      <c r="BC39" s="1">
        <f aca="true" t="shared" si="14" ref="BC39:BC44">IF(BA39=2,H39,0)</f>
        <v>0</v>
      </c>
      <c r="BD39" s="1">
        <f aca="true" t="shared" si="15" ref="BD39:BD44">IF(BA39=3,H39,0)</f>
        <v>0</v>
      </c>
      <c r="BE39" s="1">
        <f aca="true" t="shared" si="16" ref="BE39:BE44">IF(BA39=4,H39,0)</f>
        <v>0</v>
      </c>
      <c r="BF39" s="1">
        <f aca="true" t="shared" si="17" ref="BF39:BF44">IF(BA39=5,H39,0)</f>
        <v>0</v>
      </c>
      <c r="CB39" s="30">
        <v>12</v>
      </c>
      <c r="CC39" s="30">
        <v>0</v>
      </c>
      <c r="DA39" s="1">
        <v>0</v>
      </c>
    </row>
    <row r="40" spans="1:105" ht="12.75">
      <c r="A40" s="24">
        <v>23</v>
      </c>
      <c r="B40" s="51" t="s">
        <v>91</v>
      </c>
      <c r="C40" s="25" t="s">
        <v>80</v>
      </c>
      <c r="D40" s="26" t="s">
        <v>81</v>
      </c>
      <c r="E40" s="27" t="s">
        <v>71</v>
      </c>
      <c r="F40" s="28">
        <v>2269.166</v>
      </c>
      <c r="G40" s="28"/>
      <c r="H40" s="29">
        <f t="shared" si="12"/>
        <v>0</v>
      </c>
      <c r="P40" s="23">
        <v>2</v>
      </c>
      <c r="AB40" s="1">
        <v>12</v>
      </c>
      <c r="AC40" s="1">
        <v>0</v>
      </c>
      <c r="AD40" s="1">
        <v>21</v>
      </c>
      <c r="BA40" s="1">
        <v>1</v>
      </c>
      <c r="BB40" s="1">
        <f t="shared" si="13"/>
        <v>0</v>
      </c>
      <c r="BC40" s="1">
        <f t="shared" si="14"/>
        <v>0</v>
      </c>
      <c r="BD40" s="1">
        <f t="shared" si="15"/>
        <v>0</v>
      </c>
      <c r="BE40" s="1">
        <f t="shared" si="16"/>
        <v>0</v>
      </c>
      <c r="BF40" s="1">
        <f t="shared" si="17"/>
        <v>0</v>
      </c>
      <c r="CB40" s="30">
        <v>12</v>
      </c>
      <c r="CC40" s="30">
        <v>0</v>
      </c>
      <c r="DA40" s="1">
        <v>0</v>
      </c>
    </row>
    <row r="41" spans="1:105" ht="12.75">
      <c r="A41" s="24">
        <v>24</v>
      </c>
      <c r="B41" s="51" t="s">
        <v>91</v>
      </c>
      <c r="C41" s="25" t="s">
        <v>82</v>
      </c>
      <c r="D41" s="26" t="s">
        <v>83</v>
      </c>
      <c r="E41" s="27" t="s">
        <v>71</v>
      </c>
      <c r="F41" s="28">
        <v>119.424</v>
      </c>
      <c r="G41" s="28"/>
      <c r="H41" s="29">
        <f t="shared" si="12"/>
        <v>0</v>
      </c>
      <c r="P41" s="23">
        <v>2</v>
      </c>
      <c r="AB41" s="1">
        <v>12</v>
      </c>
      <c r="AC41" s="1">
        <v>0</v>
      </c>
      <c r="AD41" s="1">
        <v>22</v>
      </c>
      <c r="BA41" s="1">
        <v>1</v>
      </c>
      <c r="BB41" s="1">
        <f t="shared" si="13"/>
        <v>0</v>
      </c>
      <c r="BC41" s="1">
        <f t="shared" si="14"/>
        <v>0</v>
      </c>
      <c r="BD41" s="1">
        <f t="shared" si="15"/>
        <v>0</v>
      </c>
      <c r="BE41" s="1">
        <f t="shared" si="16"/>
        <v>0</v>
      </c>
      <c r="BF41" s="1">
        <f t="shared" si="17"/>
        <v>0</v>
      </c>
      <c r="CB41" s="30">
        <v>12</v>
      </c>
      <c r="CC41" s="30">
        <v>0</v>
      </c>
      <c r="DA41" s="1">
        <v>0</v>
      </c>
    </row>
    <row r="42" spans="1:105" ht="12.75">
      <c r="A42" s="24">
        <v>25</v>
      </c>
      <c r="B42" s="51" t="s">
        <v>91</v>
      </c>
      <c r="C42" s="25" t="s">
        <v>84</v>
      </c>
      <c r="D42" s="26" t="s">
        <v>85</v>
      </c>
      <c r="E42" s="27" t="s">
        <v>71</v>
      </c>
      <c r="F42" s="28">
        <v>119.424</v>
      </c>
      <c r="G42" s="28"/>
      <c r="H42" s="29">
        <f t="shared" si="12"/>
        <v>0</v>
      </c>
      <c r="P42" s="23">
        <v>2</v>
      </c>
      <c r="AB42" s="1">
        <v>11</v>
      </c>
      <c r="AC42" s="1">
        <v>1</v>
      </c>
      <c r="AD42" s="1">
        <v>24</v>
      </c>
      <c r="BA42" s="1">
        <v>1</v>
      </c>
      <c r="BB42" s="1">
        <f t="shared" si="13"/>
        <v>0</v>
      </c>
      <c r="BC42" s="1">
        <f t="shared" si="14"/>
        <v>0</v>
      </c>
      <c r="BD42" s="1">
        <f t="shared" si="15"/>
        <v>0</v>
      </c>
      <c r="BE42" s="1">
        <f t="shared" si="16"/>
        <v>0</v>
      </c>
      <c r="BF42" s="1">
        <f t="shared" si="17"/>
        <v>0</v>
      </c>
      <c r="CB42" s="30">
        <v>11</v>
      </c>
      <c r="CC42" s="30">
        <v>1</v>
      </c>
      <c r="DA42" s="1">
        <v>0</v>
      </c>
    </row>
    <row r="43" spans="1:105" ht="22.5">
      <c r="A43" s="24">
        <v>26</v>
      </c>
      <c r="B43" s="51" t="s">
        <v>91</v>
      </c>
      <c r="C43" s="25" t="s">
        <v>86</v>
      </c>
      <c r="D43" s="26" t="s">
        <v>87</v>
      </c>
      <c r="E43" s="27" t="s">
        <v>71</v>
      </c>
      <c r="F43" s="28">
        <v>1800</v>
      </c>
      <c r="G43" s="28"/>
      <c r="H43" s="29">
        <f t="shared" si="12"/>
        <v>0</v>
      </c>
      <c r="P43" s="23">
        <v>2</v>
      </c>
      <c r="AB43" s="1">
        <v>11</v>
      </c>
      <c r="AC43" s="1">
        <v>1</v>
      </c>
      <c r="AD43" s="1">
        <v>23</v>
      </c>
      <c r="BA43" s="1">
        <v>1</v>
      </c>
      <c r="BB43" s="1">
        <f t="shared" si="13"/>
        <v>0</v>
      </c>
      <c r="BC43" s="1">
        <f t="shared" si="14"/>
        <v>0</v>
      </c>
      <c r="BD43" s="1">
        <f t="shared" si="15"/>
        <v>0</v>
      </c>
      <c r="BE43" s="1">
        <f t="shared" si="16"/>
        <v>0</v>
      </c>
      <c r="BF43" s="1">
        <f t="shared" si="17"/>
        <v>0</v>
      </c>
      <c r="CB43" s="30">
        <v>11</v>
      </c>
      <c r="CC43" s="30">
        <v>1</v>
      </c>
      <c r="DA43" s="1">
        <v>0</v>
      </c>
    </row>
    <row r="44" spans="1:105" ht="12.75">
      <c r="A44" s="24">
        <v>27</v>
      </c>
      <c r="B44" s="51" t="s">
        <v>91</v>
      </c>
      <c r="C44" s="25" t="s">
        <v>88</v>
      </c>
      <c r="D44" s="26" t="s">
        <v>89</v>
      </c>
      <c r="E44" s="27" t="s">
        <v>27</v>
      </c>
      <c r="F44" s="28">
        <v>0.2</v>
      </c>
      <c r="G44" s="28"/>
      <c r="H44" s="29">
        <f t="shared" si="12"/>
        <v>0</v>
      </c>
      <c r="P44" s="23">
        <v>2</v>
      </c>
      <c r="AB44" s="1">
        <v>11</v>
      </c>
      <c r="AC44" s="1">
        <v>1</v>
      </c>
      <c r="AD44" s="1">
        <v>25</v>
      </c>
      <c r="BA44" s="1">
        <v>1</v>
      </c>
      <c r="BB44" s="1">
        <f t="shared" si="13"/>
        <v>0</v>
      </c>
      <c r="BC44" s="1">
        <f t="shared" si="14"/>
        <v>0</v>
      </c>
      <c r="BD44" s="1">
        <f t="shared" si="15"/>
        <v>0</v>
      </c>
      <c r="BE44" s="1">
        <f t="shared" si="16"/>
        <v>0</v>
      </c>
      <c r="BF44" s="1">
        <f t="shared" si="17"/>
        <v>0</v>
      </c>
      <c r="CB44" s="30">
        <v>11</v>
      </c>
      <c r="CC44" s="30">
        <v>1</v>
      </c>
      <c r="DA44" s="1">
        <v>0</v>
      </c>
    </row>
    <row r="45" spans="1:58" ht="12.75">
      <c r="A45" s="31"/>
      <c r="B45" s="52"/>
      <c r="C45" s="32" t="s">
        <v>21</v>
      </c>
      <c r="D45" s="33" t="str">
        <f>CONCATENATE(C38," ",D38)</f>
        <v>D96 Přesuny suti a vybouraných hmot</v>
      </c>
      <c r="E45" s="34"/>
      <c r="F45" s="35"/>
      <c r="G45" s="36"/>
      <c r="H45" s="37">
        <f>SUM(H38:H44)</f>
        <v>0</v>
      </c>
      <c r="P45" s="23">
        <v>4</v>
      </c>
      <c r="BB45" s="38">
        <f>SUM(BB38:BB44)</f>
        <v>0</v>
      </c>
      <c r="BC45" s="38">
        <f>SUM(BC38:BC44)</f>
        <v>0</v>
      </c>
      <c r="BD45" s="38">
        <f>SUM(BD38:BD44)</f>
        <v>0</v>
      </c>
      <c r="BE45" s="38">
        <f>SUM(BE38:BE44)</f>
        <v>0</v>
      </c>
      <c r="BF45" s="38">
        <f>SUM(BF38:BF44)</f>
        <v>0</v>
      </c>
    </row>
    <row r="46" spans="1:8" ht="12.75">
      <c r="A46" s="57">
        <v>28</v>
      </c>
      <c r="B46" s="57" t="s">
        <v>93</v>
      </c>
      <c r="C46" s="57"/>
      <c r="D46" s="57" t="s">
        <v>95</v>
      </c>
      <c r="E46" s="57" t="s">
        <v>94</v>
      </c>
      <c r="F46" s="57">
        <v>1</v>
      </c>
      <c r="G46" s="57"/>
      <c r="H46" s="57"/>
    </row>
    <row r="47" spans="1:8" ht="12.75">
      <c r="A47" s="57">
        <v>29</v>
      </c>
      <c r="B47" s="104" t="s">
        <v>98</v>
      </c>
      <c r="C47" s="57"/>
      <c r="D47" s="58" t="s">
        <v>96</v>
      </c>
      <c r="E47" s="57" t="s">
        <v>94</v>
      </c>
      <c r="F47" s="57">
        <v>1</v>
      </c>
      <c r="G47" s="57"/>
      <c r="H47" s="57"/>
    </row>
    <row r="48" ht="13.5" thickBot="1">
      <c r="F48" s="1"/>
    </row>
    <row r="49" spans="1:8" ht="13.5" thickBot="1">
      <c r="A49" s="114" t="s">
        <v>97</v>
      </c>
      <c r="B49" s="115"/>
      <c r="C49" s="115"/>
      <c r="D49" s="115"/>
      <c r="E49" s="116">
        <f>SUM(H18+H27+H31+H34+H37+H45+H46+H58+H47)</f>
        <v>0</v>
      </c>
      <c r="F49" s="117"/>
      <c r="G49" s="117"/>
      <c r="H49" s="118"/>
    </row>
    <row r="50" spans="1:8" ht="12.75">
      <c r="A50" s="39"/>
      <c r="B50" s="54"/>
      <c r="C50" s="39"/>
      <c r="D50" s="61"/>
      <c r="E50" s="60"/>
      <c r="F50" s="60"/>
      <c r="G50" s="60"/>
      <c r="H50" s="60"/>
    </row>
    <row r="51" spans="1:8" ht="12.75">
      <c r="A51" s="39"/>
      <c r="B51" s="54"/>
      <c r="C51" s="39"/>
      <c r="D51" s="61"/>
      <c r="E51" s="60"/>
      <c r="F51" s="60"/>
      <c r="G51" s="60"/>
      <c r="H51" s="60"/>
    </row>
    <row r="52" spans="1:8" ht="12.75">
      <c r="A52" s="62" t="s">
        <v>0</v>
      </c>
      <c r="B52" s="62"/>
      <c r="C52" s="62"/>
      <c r="D52" s="74" t="s">
        <v>1</v>
      </c>
      <c r="E52" s="75"/>
      <c r="F52" s="62" t="s">
        <v>2</v>
      </c>
      <c r="G52" s="76"/>
      <c r="H52" s="77"/>
    </row>
    <row r="53" spans="1:8" ht="12.75">
      <c r="A53" s="63" t="s">
        <v>3</v>
      </c>
      <c r="B53" s="78"/>
      <c r="C53" s="79"/>
      <c r="D53" s="92" t="s">
        <v>3</v>
      </c>
      <c r="E53" s="94"/>
      <c r="F53" s="80" t="s">
        <v>3</v>
      </c>
      <c r="G53" s="81"/>
      <c r="H53" s="82"/>
    </row>
    <row r="54" spans="1:8" ht="12.75">
      <c r="A54" s="92" t="s">
        <v>4</v>
      </c>
      <c r="B54" s="93"/>
      <c r="C54" s="94"/>
      <c r="D54" s="92" t="s">
        <v>4</v>
      </c>
      <c r="E54" s="93"/>
      <c r="F54" s="80" t="s">
        <v>4</v>
      </c>
      <c r="G54" s="81"/>
      <c r="H54" s="82"/>
    </row>
    <row r="55" spans="1:8" ht="12.75">
      <c r="A55" s="83" t="s">
        <v>5</v>
      </c>
      <c r="B55" s="84"/>
      <c r="C55" s="85"/>
      <c r="D55" s="83" t="s">
        <v>6</v>
      </c>
      <c r="E55" s="85"/>
      <c r="F55" s="95" t="s">
        <v>6</v>
      </c>
      <c r="G55" s="96"/>
      <c r="H55" s="97"/>
    </row>
    <row r="56" spans="1:8" ht="12.75">
      <c r="A56" s="86"/>
      <c r="B56" s="87"/>
      <c r="C56" s="88"/>
      <c r="D56" s="86"/>
      <c r="E56" s="88"/>
      <c r="F56" s="98"/>
      <c r="G56" s="99"/>
      <c r="H56" s="100"/>
    </row>
    <row r="57" spans="1:8" ht="12.75">
      <c r="A57" s="89"/>
      <c r="B57" s="90"/>
      <c r="C57" s="91"/>
      <c r="D57" s="89"/>
      <c r="E57" s="91"/>
      <c r="F57" s="101"/>
      <c r="G57" s="102"/>
      <c r="H57" s="103"/>
    </row>
    <row r="58" ht="12.75">
      <c r="F58" s="1"/>
    </row>
    <row r="59" ht="12.75">
      <c r="F59" s="1"/>
    </row>
    <row r="60" ht="12.75">
      <c r="F60" s="1"/>
    </row>
    <row r="61" ht="12.75">
      <c r="F61" s="1"/>
    </row>
    <row r="62" ht="12.75">
      <c r="F62" s="1"/>
    </row>
    <row r="63" ht="12.75">
      <c r="F63" s="1"/>
    </row>
    <row r="64" ht="12.75">
      <c r="F64" s="1"/>
    </row>
    <row r="65" ht="12.75">
      <c r="F65" s="1"/>
    </row>
    <row r="66" ht="12.75">
      <c r="F66" s="1"/>
    </row>
    <row r="67" ht="12.75">
      <c r="F67" s="1"/>
    </row>
    <row r="68" ht="12.75">
      <c r="F68" s="1"/>
    </row>
    <row r="69" ht="12.75">
      <c r="F69" s="1"/>
    </row>
    <row r="70" ht="12.75">
      <c r="F70" s="1"/>
    </row>
    <row r="71" spans="1:8" ht="12.75">
      <c r="A71" s="39"/>
      <c r="B71" s="54"/>
      <c r="C71" s="39"/>
      <c r="D71" s="39"/>
      <c r="E71" s="39"/>
      <c r="F71" s="39"/>
      <c r="G71" s="39"/>
      <c r="H71" s="39"/>
    </row>
    <row r="72" spans="1:8" ht="12.75">
      <c r="A72" s="39"/>
      <c r="B72" s="54"/>
      <c r="C72" s="39"/>
      <c r="D72" s="39"/>
      <c r="E72" s="39"/>
      <c r="F72" s="39"/>
      <c r="G72" s="39"/>
      <c r="H72" s="39"/>
    </row>
    <row r="73" spans="1:8" ht="12.75">
      <c r="A73" s="39"/>
      <c r="B73" s="54"/>
      <c r="C73" s="39"/>
      <c r="D73" s="39"/>
      <c r="E73" s="39"/>
      <c r="F73" s="39"/>
      <c r="G73" s="39"/>
      <c r="H73" s="39"/>
    </row>
    <row r="74" spans="1:8" ht="12.75">
      <c r="A74" s="39"/>
      <c r="B74" s="54"/>
      <c r="C74" s="39"/>
      <c r="D74" s="39"/>
      <c r="E74" s="39"/>
      <c r="F74" s="39"/>
      <c r="G74" s="39"/>
      <c r="H74" s="39"/>
    </row>
    <row r="75" ht="12.75">
      <c r="F75" s="1"/>
    </row>
    <row r="76" ht="12.75">
      <c r="F76" s="1"/>
    </row>
    <row r="77" ht="12.75">
      <c r="F77" s="1"/>
    </row>
    <row r="78" ht="12.75">
      <c r="F78" s="1"/>
    </row>
    <row r="79" ht="12.75">
      <c r="F79" s="1"/>
    </row>
    <row r="80" ht="12.75">
      <c r="F80" s="1"/>
    </row>
    <row r="81" ht="12.75">
      <c r="F81" s="1"/>
    </row>
    <row r="82" ht="12.75">
      <c r="F82" s="1"/>
    </row>
    <row r="83" ht="12.75">
      <c r="F83" s="1"/>
    </row>
    <row r="84" ht="12.75">
      <c r="F84" s="1"/>
    </row>
    <row r="85" ht="12.75">
      <c r="F85" s="1"/>
    </row>
    <row r="86" ht="12.75">
      <c r="F86" s="1"/>
    </row>
    <row r="87" ht="12.75">
      <c r="F87" s="1"/>
    </row>
    <row r="88" ht="12.75">
      <c r="F88" s="1"/>
    </row>
    <row r="89" ht="12.75">
      <c r="F89" s="1"/>
    </row>
    <row r="90" ht="12.75">
      <c r="F90" s="1"/>
    </row>
    <row r="91" ht="12.75">
      <c r="F91" s="1"/>
    </row>
    <row r="92" ht="12.75">
      <c r="F92" s="1"/>
    </row>
    <row r="93" ht="12.75">
      <c r="F93" s="1"/>
    </row>
    <row r="94" ht="12.75">
      <c r="F94" s="1"/>
    </row>
    <row r="95" ht="12.75">
      <c r="F95" s="1"/>
    </row>
    <row r="96" ht="12.75">
      <c r="F96" s="1"/>
    </row>
    <row r="97" ht="12.75">
      <c r="F97" s="1"/>
    </row>
    <row r="98" ht="12.75">
      <c r="F98" s="1"/>
    </row>
    <row r="99" ht="12.75">
      <c r="F99" s="1"/>
    </row>
    <row r="100" ht="12.75">
      <c r="F100" s="1"/>
    </row>
    <row r="101" ht="12.75">
      <c r="F101" s="1"/>
    </row>
    <row r="102" ht="12.75">
      <c r="F102" s="1"/>
    </row>
    <row r="103" ht="12.75">
      <c r="F103" s="1"/>
    </row>
    <row r="104" ht="12.75">
      <c r="F104" s="1"/>
    </row>
    <row r="105" ht="12.75">
      <c r="F105" s="1"/>
    </row>
    <row r="106" spans="1:3" ht="12.75">
      <c r="A106" s="40"/>
      <c r="B106" s="55"/>
      <c r="C106" s="40"/>
    </row>
    <row r="107" spans="1:8" ht="12.75">
      <c r="A107" s="39"/>
      <c r="B107" s="54"/>
      <c r="C107" s="39"/>
      <c r="D107" s="42"/>
      <c r="E107" s="42"/>
      <c r="F107" s="43"/>
      <c r="G107" s="42"/>
      <c r="H107" s="44"/>
    </row>
    <row r="108" spans="1:8" ht="12.75">
      <c r="A108" s="45"/>
      <c r="B108" s="56"/>
      <c r="C108" s="45"/>
      <c r="D108" s="39"/>
      <c r="E108" s="39"/>
      <c r="F108" s="46"/>
      <c r="G108" s="39"/>
      <c r="H108" s="39"/>
    </row>
    <row r="109" spans="1:8" ht="12.75">
      <c r="A109" s="39"/>
      <c r="B109" s="54"/>
      <c r="C109" s="39"/>
      <c r="D109" s="39"/>
      <c r="E109" s="39"/>
      <c r="F109" s="46"/>
      <c r="G109" s="39"/>
      <c r="H109" s="39"/>
    </row>
    <row r="110" spans="1:8" ht="12.75">
      <c r="A110" s="39"/>
      <c r="B110" s="54"/>
      <c r="C110" s="39"/>
      <c r="D110" s="39"/>
      <c r="E110" s="39"/>
      <c r="F110" s="46"/>
      <c r="G110" s="39"/>
      <c r="H110" s="39"/>
    </row>
    <row r="111" spans="1:8" ht="12.75">
      <c r="A111" s="39"/>
      <c r="B111" s="54"/>
      <c r="C111" s="39"/>
      <c r="D111" s="39"/>
      <c r="E111" s="39"/>
      <c r="F111" s="46"/>
      <c r="G111" s="39"/>
      <c r="H111" s="39"/>
    </row>
    <row r="112" spans="1:8" ht="12.75">
      <c r="A112" s="39"/>
      <c r="B112" s="54"/>
      <c r="C112" s="39"/>
      <c r="D112" s="39"/>
      <c r="E112" s="39"/>
      <c r="F112" s="46"/>
      <c r="G112" s="39"/>
      <c r="H112" s="39"/>
    </row>
    <row r="113" spans="1:8" ht="12.75">
      <c r="A113" s="39"/>
      <c r="B113" s="54"/>
      <c r="C113" s="39"/>
      <c r="D113" s="39"/>
      <c r="E113" s="39"/>
      <c r="F113" s="46"/>
      <c r="G113" s="39"/>
      <c r="H113" s="39"/>
    </row>
    <row r="114" spans="1:8" ht="12.75">
      <c r="A114" s="39"/>
      <c r="B114" s="54"/>
      <c r="C114" s="39"/>
      <c r="D114" s="39"/>
      <c r="E114" s="39"/>
      <c r="F114" s="46"/>
      <c r="G114" s="39"/>
      <c r="H114" s="39"/>
    </row>
    <row r="115" spans="1:8" ht="12.75">
      <c r="A115" s="39"/>
      <c r="B115" s="54"/>
      <c r="C115" s="39"/>
      <c r="D115" s="39"/>
      <c r="E115" s="39"/>
      <c r="F115" s="46"/>
      <c r="G115" s="39"/>
      <c r="H115" s="39"/>
    </row>
    <row r="116" spans="1:8" ht="12.75">
      <c r="A116" s="39"/>
      <c r="B116" s="54"/>
      <c r="C116" s="39"/>
      <c r="D116" s="39"/>
      <c r="E116" s="39"/>
      <c r="F116" s="46"/>
      <c r="G116" s="39"/>
      <c r="H116" s="39"/>
    </row>
    <row r="117" spans="1:8" ht="12.75">
      <c r="A117" s="39"/>
      <c r="B117" s="54"/>
      <c r="C117" s="39"/>
      <c r="D117" s="39"/>
      <c r="E117" s="39"/>
      <c r="F117" s="46"/>
      <c r="G117" s="39"/>
      <c r="H117" s="39"/>
    </row>
    <row r="118" spans="1:8" ht="12.75">
      <c r="A118" s="39"/>
      <c r="B118" s="54"/>
      <c r="C118" s="39"/>
      <c r="D118" s="39"/>
      <c r="E118" s="39"/>
      <c r="F118" s="46"/>
      <c r="G118" s="39"/>
      <c r="H118" s="39"/>
    </row>
    <row r="119" spans="1:8" ht="12.75">
      <c r="A119" s="39"/>
      <c r="B119" s="54"/>
      <c r="C119" s="39"/>
      <c r="D119" s="39"/>
      <c r="E119" s="39"/>
      <c r="F119" s="46"/>
      <c r="G119" s="39"/>
      <c r="H119" s="39"/>
    </row>
    <row r="120" spans="1:8" ht="12.75">
      <c r="A120" s="39"/>
      <c r="B120" s="54"/>
      <c r="C120" s="39"/>
      <c r="D120" s="39"/>
      <c r="E120" s="39"/>
      <c r="F120" s="46"/>
      <c r="G120" s="39"/>
      <c r="H120" s="39"/>
    </row>
  </sheetData>
  <sheetProtection/>
  <mergeCells count="16">
    <mergeCell ref="A49:D49"/>
    <mergeCell ref="D3:E4"/>
    <mergeCell ref="D55:E57"/>
    <mergeCell ref="F54:H54"/>
    <mergeCell ref="F55:H57"/>
    <mergeCell ref="F53:H53"/>
    <mergeCell ref="D53:E53"/>
    <mergeCell ref="D54:E54"/>
    <mergeCell ref="A54:C54"/>
    <mergeCell ref="A55:C57"/>
    <mergeCell ref="D52:E52"/>
    <mergeCell ref="A1:H1"/>
    <mergeCell ref="A3:C3"/>
    <mergeCell ref="A4:C4"/>
    <mergeCell ref="F4:H4"/>
    <mergeCell ref="E49:H4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Zámkovi</dc:creator>
  <cp:keywords/>
  <dc:description/>
  <cp:lastModifiedBy>mkuchejd</cp:lastModifiedBy>
  <dcterms:created xsi:type="dcterms:W3CDTF">2011-02-15T09:09:52Z</dcterms:created>
  <dcterms:modified xsi:type="dcterms:W3CDTF">2011-02-17T13:08:42Z</dcterms:modified>
  <cp:category/>
  <cp:version/>
  <cp:contentType/>
  <cp:contentStatus/>
</cp:coreProperties>
</file>