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5480" windowHeight="9750" tabRatio="698" activeTab="0"/>
  </bookViews>
  <sheets>
    <sheet name="položky dle RTS-cesta" sheetId="1" r:id="rId1"/>
    <sheet name="položky dle RTS-propust" sheetId="2" r:id="rId2"/>
    <sheet name="položky dle RTS-příčný žlab" sheetId="3" r:id="rId3"/>
    <sheet name="Rozpočet C-20 cesta" sheetId="4" r:id="rId4"/>
    <sheet name="rozpočet-propust" sheetId="5" r:id="rId5"/>
    <sheet name="rozpočet-příčný žlab" sheetId="6" r:id="rId6"/>
    <sheet name="List1" sheetId="7" r:id="rId7"/>
  </sheets>
  <definedNames>
    <definedName name="_xlnm.Print_Titles" localSheetId="0">'položky dle RTS-cesta'!$1:$6</definedName>
    <definedName name="_xlnm.Print_Titles" localSheetId="1">'položky dle RTS-propust'!$1:$6</definedName>
    <definedName name="_xlnm.Print_Titles" localSheetId="2">'položky dle RTS-příčný žlab'!$1:$6</definedName>
    <definedName name="_xlnm.Print_Area" localSheetId="0">'položky dle RTS-cesta'!$A$1:$L$37</definedName>
    <definedName name="_xlnm.Print_Area" localSheetId="1">'položky dle RTS-propust'!$A$1:$L$54</definedName>
    <definedName name="_xlnm.Print_Area" localSheetId="2">'položky dle RTS-příčný žlab'!$A$1:$L$56</definedName>
    <definedName name="solver_lin" localSheetId="0" hidden="1">0</definedName>
    <definedName name="solver_lin" localSheetId="1" hidden="1">0</definedName>
    <definedName name="solver_lin" localSheetId="2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opt" localSheetId="0" hidden="1">'položky dle RTS-cesta'!#REF!</definedName>
    <definedName name="solver_opt" localSheetId="1" hidden="1">'položky dle RTS-propust'!#REF!</definedName>
    <definedName name="solver_opt" localSheetId="2" hidden="1">'položky dle RTS-příčný žlab'!#REF!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<sst xmlns="http://schemas.openxmlformats.org/spreadsheetml/2006/main" count="1063" uniqueCount="194">
  <si>
    <t>Stavba :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</si>
  <si>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</si>
  <si>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</si>
  <si>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</si>
  <si>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</si>
  <si>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</si>
  <si>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</si>
  <si>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</si>
  <si>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</si>
  <si>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</si>
  <si>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</si>
  <si>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</si>
  <si>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</si>
  <si>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</si>
  <si>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</si>
  <si>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</si>
  <si>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</si>
  <si>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</si>
  <si>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</si>
  <si>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PÚ/005 Polní cesta C-15.16.20 v katastr.území Zlaté Hory</t>
  </si>
  <si>
    <t>1 Polní cesta C-20</t>
  </si>
  <si>
    <t>m2</t>
  </si>
  <si>
    <t>1 Zemní práce</t>
  </si>
  <si>
    <t>121101101R00</t>
  </si>
  <si>
    <t xml:space="preserve">Sejmutí ornice s přemístěním do 50 m </t>
  </si>
  <si>
    <t>m3</t>
  </si>
  <si>
    <t>122202202R00</t>
  </si>
  <si>
    <t xml:space="preserve">Odkopávky pro silnice v hor. 3 do 1000 m3 </t>
  </si>
  <si>
    <t>122202209R00</t>
  </si>
  <si>
    <t xml:space="preserve">Příplatek za lepivost - odkop. pro silnice v hor.3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</si>
  <si>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</si>
  <si>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</si>
  <si>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</si>
  <si>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</si>
  <si>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171101141R00</t>
  </si>
  <si>
    <t xml:space="preserve">Násyp pro silnice a železnice v množství 0,75 m3/m </t>
  </si>
  <si>
    <t>171201201R00</t>
  </si>
  <si>
    <t xml:space="preserve">Uložení sypaniny na skládku </t>
  </si>
  <si>
    <t>181202305R00</t>
  </si>
  <si>
    <t xml:space="preserve">Úprava pláně dálnic na násypech se zhutněním </t>
  </si>
  <si>
    <t>181301103R00</t>
  </si>
  <si>
    <t xml:space="preserve">Rozprostření ornice, rovina, tl. 15-20 cm,do 500m2 </t>
  </si>
  <si>
    <t>5</t>
  </si>
  <si>
    <t>Komunikace</t>
  </si>
  <si>
    <t>5 Komunikace</t>
  </si>
  <si>
    <t>561471120R00</t>
  </si>
  <si>
    <t xml:space="preserve">Podklad ze zeminy stab.vápnem, Road Mix, tl. 30 cm </t>
  </si>
  <si>
    <t>564851111R00</t>
  </si>
  <si>
    <t xml:space="preserve">Podklad ze štěrkodrti po zhutnění tloušťky 15 cm </t>
  </si>
  <si>
    <t>565141131R00</t>
  </si>
  <si>
    <t xml:space="preserve">Podklad kamen. obal. asfaltem tř.3 do 3 m, tl.6 cm </t>
  </si>
  <si>
    <t>569903311R00</t>
  </si>
  <si>
    <t xml:space="preserve">Zřízení zemních krajnic se zhutněním </t>
  </si>
  <si>
    <t>577131211R00</t>
  </si>
  <si>
    <t xml:space="preserve">Beton asfalt. ABJ,ABS,ABH tř.2 do 3 m, tl. 4 cm </t>
  </si>
  <si>
    <t>9</t>
  </si>
  <si>
    <t>Ostatní konstrukce, bourání</t>
  </si>
  <si>
    <t>9 Ostatní konstrukce, bourání</t>
  </si>
  <si>
    <t>912291DOH</t>
  </si>
  <si>
    <t>Demontáž ohradníků(sloupky,dráty)pro zpětné použit vč.uskladnění pro zpětnou montáž</t>
  </si>
  <si>
    <t>m</t>
  </si>
  <si>
    <t>912291MOH</t>
  </si>
  <si>
    <t>Kompletní montáž ohradníků (sloupky,dráty) -zpěítné použití,dovoz z uskladně</t>
  </si>
  <si>
    <t>99</t>
  </si>
  <si>
    <t>Staveništní přesun hmot</t>
  </si>
  <si>
    <t>99 Staveništní přesun hmot</t>
  </si>
  <si>
    <t>998225111R00</t>
  </si>
  <si>
    <t xml:space="preserve">Přesun hmot, pozemní komunikace, kryt živičný </t>
  </si>
  <si>
    <t>t</t>
  </si>
  <si>
    <t>799</t>
  </si>
  <si>
    <t>Ostatní</t>
  </si>
  <si>
    <t>799 Ostatní</t>
  </si>
  <si>
    <t>799-2</t>
  </si>
  <si>
    <t>kus</t>
  </si>
  <si>
    <t>D96</t>
  </si>
  <si>
    <t>Přesuny suti a vybouraných hmot</t>
  </si>
  <si>
    <t>D96 Přesuny suti a vybouraných hmot</t>
  </si>
  <si>
    <t>900-02</t>
  </si>
  <si>
    <t>Poplatky za uložení odpadu výkopová zemina,štěrky a štěrkodrtě</t>
  </si>
  <si>
    <t>2</t>
  </si>
  <si>
    <t>2 Polní cesta C-20  - SO102 Propust</t>
  </si>
  <si>
    <t>132201201R00</t>
  </si>
  <si>
    <t xml:space="preserve">Hloubení rýh šířky do 200 cm v hor.3 do 100 m3 </t>
  </si>
  <si>
    <t>132201209R00</t>
  </si>
  <si>
    <t xml:space="preserve">Příplatek za lepivost - hloubení rýh 200cm v hor.3 </t>
  </si>
  <si>
    <t>174101101R00</t>
  </si>
  <si>
    <t xml:space="preserve">Zásyp jam, rýh, šachet se zhutněním </t>
  </si>
  <si>
    <t>3</t>
  </si>
  <si>
    <t>Svislé a kompletní konstrukce</t>
  </si>
  <si>
    <t>3 Svislé a kompletní konstrukce</t>
  </si>
  <si>
    <t>317321116R00</t>
  </si>
  <si>
    <t xml:space="preserve">Římsy ze železového betono B 20 </t>
  </si>
  <si>
    <t>317353121R00</t>
  </si>
  <si>
    <t xml:space="preserve">Bednění říms jakéhokoliv tvaru - zřízení </t>
  </si>
  <si>
    <t>317353221R00</t>
  </si>
  <si>
    <t xml:space="preserve">Bednění říms jakéhokoliv tvaru - odstranění </t>
  </si>
  <si>
    <t>317361215R00</t>
  </si>
  <si>
    <t xml:space="preserve">Výztuž říms ze železobet., ocel 10 425 (BSt 500 S) </t>
  </si>
  <si>
    <t>334313116R00</t>
  </si>
  <si>
    <t xml:space="preserve">Opěry z prostého betonu z cem. portladských B 20 </t>
  </si>
  <si>
    <t>334351111R00</t>
  </si>
  <si>
    <t xml:space="preserve">Bednění opěr výšky do 20 m, zřízení </t>
  </si>
  <si>
    <t>334351211R00</t>
  </si>
  <si>
    <t xml:space="preserve">Bednění opěr výšky do 20 m, odstranění </t>
  </si>
  <si>
    <t>351351111R00</t>
  </si>
  <si>
    <t xml:space="preserve">Vnitřní bednění spodní části stok výšky do 1,20 m </t>
  </si>
  <si>
    <t>351352101R00</t>
  </si>
  <si>
    <t xml:space="preserve">Vnější bednění spodní části stok jakékoliv výšky </t>
  </si>
  <si>
    <t>4</t>
  </si>
  <si>
    <t>Vodorovné konstrukce</t>
  </si>
  <si>
    <t>4 Vodorovné konstrukce</t>
  </si>
  <si>
    <t>451311111R00</t>
  </si>
  <si>
    <t xml:space="preserve">Podklad pod dlažbu z betonu tř. B 7,5 tl. do 10 cm </t>
  </si>
  <si>
    <t>451571221R00</t>
  </si>
  <si>
    <t xml:space="preserve">Podklad pod dlažbu ze štěrkopísku tl. do 10 cm </t>
  </si>
  <si>
    <t>465511511R00</t>
  </si>
  <si>
    <t xml:space="preserve">Dlažba z lom. kam. do MC do 20 m2 vysp. MCs, 20 cm </t>
  </si>
  <si>
    <t>564231111R00</t>
  </si>
  <si>
    <t xml:space="preserve">Podklad ze štěrkopísku po zhutnění tloušťky 10 cm </t>
  </si>
  <si>
    <t>8</t>
  </si>
  <si>
    <t>Trubní vedení</t>
  </si>
  <si>
    <t>8 Trubní vedení</t>
  </si>
  <si>
    <t>894201121R00</t>
  </si>
  <si>
    <t xml:space="preserve">Dno šachet z betonu B 30, tl. nad 20 cm </t>
  </si>
  <si>
    <t>894201221R00</t>
  </si>
  <si>
    <t xml:space="preserve">Stěny šachet z betonu B 30, tl. nad 20 cm </t>
  </si>
  <si>
    <t>899623141R00</t>
  </si>
  <si>
    <t xml:space="preserve">Obetonování potrubí nebo zdiva stok betonem B 12,5 </t>
  </si>
  <si>
    <t>899643111R00</t>
  </si>
  <si>
    <t xml:space="preserve">Bednění pro obetonování potrubí v otevřeném výkopu </t>
  </si>
  <si>
    <t>9173641U3</t>
  </si>
  <si>
    <t xml:space="preserve">Montáž-zkrácení ŽBtrouby TZH Q 300/2500/Z DN300 </t>
  </si>
  <si>
    <t>919511111R00</t>
  </si>
  <si>
    <t xml:space="preserve">Zřízení propustku z trub betonových/ŽB DN 30 cm </t>
  </si>
  <si>
    <t>59222537</t>
  </si>
  <si>
    <t>Trouba železobet hrdlová TZH-Q 30/250 SC</t>
  </si>
  <si>
    <t>3 Polní cesta C-20  - SO103 Příčný žlab</t>
  </si>
  <si>
    <t>122201101R00</t>
  </si>
  <si>
    <t xml:space="preserve">Odkopávky nezapažené v hor. 3 do 100 m3 </t>
  </si>
  <si>
    <t>122201109R00</t>
  </si>
  <si>
    <t xml:space="preserve">Příplatek za lepivost - odkopávky v hor. 3 </t>
  </si>
  <si>
    <t>131201101R00</t>
  </si>
  <si>
    <t xml:space="preserve">Hloubení nezapažených jam v hor.3 do 100 m3 </t>
  </si>
  <si>
    <t>131201109R00</t>
  </si>
  <si>
    <t xml:space="preserve">Příplatek za lepivost - hloubení nezap.jam v hor.3 </t>
  </si>
  <si>
    <t>Základy,zvláštní zakládání</t>
  </si>
  <si>
    <t>2 Základy,zvláštní zakládání</t>
  </si>
  <si>
    <t>273321116R00</t>
  </si>
  <si>
    <t xml:space="preserve">Železobeton zákl. desek z cem. portladských B 20 </t>
  </si>
  <si>
    <t>273354111R00</t>
  </si>
  <si>
    <t xml:space="preserve">Bednění základových desek zřízení </t>
  </si>
  <si>
    <t>273354211R00</t>
  </si>
  <si>
    <t xml:space="preserve">Bednění základových desek odstranění </t>
  </si>
  <si>
    <t>380321331R00</t>
  </si>
  <si>
    <t xml:space="preserve">Kompl. konstr.kanálů ŽB z B 20 (C 16/20) do 15 cm </t>
  </si>
  <si>
    <t>380321332R00</t>
  </si>
  <si>
    <t xml:space="preserve">Kompl. konstr.kanálů ŽB z B 20 (C 16/20) do 30 cm </t>
  </si>
  <si>
    <t>380356211R00</t>
  </si>
  <si>
    <t xml:space="preserve">Bednění kompl.konstr.omítaných pl.rovinných,zříz. </t>
  </si>
  <si>
    <t>380356212R00</t>
  </si>
  <si>
    <t xml:space="preserve">Bednění kompl.konstr.omítaných pl.rovinných,odbed. </t>
  </si>
  <si>
    <t>380356231R00</t>
  </si>
  <si>
    <t xml:space="preserve">Bednění kompl.konstr.neomít.BO pl.rovinných,zříz. </t>
  </si>
  <si>
    <t>380356232R00</t>
  </si>
  <si>
    <t xml:space="preserve">Bednění kompl.konstr.neomít.BO pl.rovinných,odbed. </t>
  </si>
  <si>
    <t>380361005R00</t>
  </si>
  <si>
    <t xml:space="preserve">Výztuž kompletních konstr. ocel 10 425 (BSt 500 S) </t>
  </si>
  <si>
    <t>899103111R00</t>
  </si>
  <si>
    <t xml:space="preserve">Osazení poklopu s rámem do 150 kg </t>
  </si>
  <si>
    <t>553-MR</t>
  </si>
  <si>
    <t>Mříž ocelová s rámem z profilů L 50/50/5mm rozměru 690x3000mm</t>
  </si>
  <si>
    <t>783</t>
  </si>
  <si>
    <t>Nátěry</t>
  </si>
  <si>
    <t>783 Nátěry</t>
  </si>
  <si>
    <t>783251003R00</t>
  </si>
  <si>
    <t xml:space="preserve">Nátěr epoxidový kovových konstr. 1+ 3x email </t>
  </si>
  <si>
    <t>783251017R00</t>
  </si>
  <si>
    <t xml:space="preserve">Nátěr epoxidový kovových konstrukcí základní </t>
  </si>
  <si>
    <t>Kód</t>
  </si>
  <si>
    <t>007</t>
  </si>
  <si>
    <t xml:space="preserve">Trvalá pamětní deska(dodávka a montáž informační cedule PRV - nepřijatelný výdaj) </t>
  </si>
  <si>
    <t>Polní cesta C-20 v katastr.území Zlaté Hory</t>
  </si>
  <si>
    <t>001</t>
  </si>
  <si>
    <t>Vytyčení pozemku pod stavbou a zaměření stavby</t>
  </si>
  <si>
    <t>005</t>
  </si>
  <si>
    <t>zřízení staveniště</t>
  </si>
  <si>
    <t>CENA ZA STAVEBNÍ OBJEKT CELKEM</t>
  </si>
  <si>
    <t>Vypracoval</t>
  </si>
  <si>
    <t>Za zhotovitele</t>
  </si>
  <si>
    <t>Za objednatele</t>
  </si>
  <si>
    <t>Jméno :</t>
  </si>
  <si>
    <t>Datum :</t>
  </si>
  <si>
    <t>Podpis :</t>
  </si>
  <si>
    <t>Podpis: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</si>
</sst>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0" fontId="2" fillId="0" borderId="11" xfId="46" applyFont="1" applyBorder="1">
      <alignment/>
      <protection/>
    </xf>
    <xf numFmtId="0" fontId="2" fillId="0" borderId="0" xfId="46" applyFont="1">
      <alignment/>
      <protection/>
    </xf>
    <xf numFmtId="0" fontId="7" fillId="0" borderId="0" xfId="46" applyFont="1" applyAlignment="1">
      <alignment horizontal="centerContinuous"/>
      <protection/>
    </xf>
    <xf numFmtId="0" fontId="8" fillId="0" borderId="0" xfId="46" applyFont="1" applyAlignment="1">
      <alignment horizontal="centerContinuous"/>
      <protection/>
    </xf>
    <xf numFmtId="0" fontId="8" fillId="0" borderId="0" xfId="46" applyFont="1" applyAlignment="1">
      <alignment horizontal="right"/>
      <protection/>
    </xf>
    <xf numFmtId="0" fontId="3" fillId="0" borderId="12" xfId="46" applyFont="1" applyBorder="1" applyAlignment="1">
      <alignment horizontal="right"/>
      <protection/>
    </xf>
    <xf numFmtId="0" fontId="2" fillId="0" borderId="10" xfId="46" applyFont="1" applyBorder="1" applyAlignment="1">
      <alignment horizontal="left"/>
      <protection/>
    </xf>
    <xf numFmtId="0" fontId="2" fillId="0" borderId="13" xfId="46" applyFont="1" applyBorder="1">
      <alignment/>
      <protection/>
    </xf>
    <xf numFmtId="0" fontId="3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3" fillId="33" borderId="14" xfId="46" applyNumberFormat="1" applyFont="1" applyFill="1" applyBorder="1">
      <alignment/>
      <protection/>
    </xf>
    <xf numFmtId="0" fontId="3" fillId="33" borderId="15" xfId="46" applyFont="1" applyFill="1" applyBorder="1" applyAlignment="1">
      <alignment horizontal="center"/>
      <protection/>
    </xf>
    <xf numFmtId="0" fontId="3" fillId="33" borderId="15" xfId="46" applyNumberFormat="1" applyFont="1" applyFill="1" applyBorder="1" applyAlignment="1">
      <alignment horizontal="center"/>
      <protection/>
    </xf>
    <xf numFmtId="0" fontId="3" fillId="33" borderId="14" xfId="46" applyFont="1" applyFill="1" applyBorder="1" applyAlignment="1">
      <alignment horizontal="center"/>
      <protection/>
    </xf>
    <xf numFmtId="0" fontId="3" fillId="33" borderId="14" xfId="46" applyFont="1" applyFill="1" applyBorder="1" applyAlignment="1">
      <alignment horizontal="center" wrapText="1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left"/>
      <protection/>
    </xf>
    <xf numFmtId="0" fontId="4" fillId="0" borderId="17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5" xfId="46" applyNumberFormat="1" applyFont="1" applyBorder="1">
      <alignment/>
      <protection/>
    </xf>
    <xf numFmtId="0" fontId="2" fillId="0" borderId="19" xfId="46" applyNumberFormat="1" applyFont="1" applyFill="1" applyBorder="1">
      <alignment/>
      <protection/>
    </xf>
    <xf numFmtId="0" fontId="2" fillId="0" borderId="20" xfId="46" applyNumberFormat="1" applyFont="1" applyFill="1" applyBorder="1">
      <alignment/>
      <protection/>
    </xf>
    <xf numFmtId="0" fontId="2" fillId="0" borderId="19" xfId="46" applyFont="1" applyFill="1" applyBorder="1">
      <alignment/>
      <protection/>
    </xf>
    <xf numFmtId="0" fontId="2" fillId="0" borderId="20" xfId="46" applyFont="1" applyFill="1" applyBorder="1">
      <alignment/>
      <protection/>
    </xf>
    <xf numFmtId="0" fontId="9" fillId="0" borderId="0" xfId="46" applyFont="1">
      <alignment/>
      <protection/>
    </xf>
    <xf numFmtId="0" fontId="5" fillId="0" borderId="21" xfId="46" applyFont="1" applyBorder="1" applyAlignment="1">
      <alignment horizontal="center" vertical="top"/>
      <protection/>
    </xf>
    <xf numFmtId="49" fontId="5" fillId="0" borderId="21" xfId="46" applyNumberFormat="1" applyFont="1" applyBorder="1" applyAlignment="1">
      <alignment horizontal="left" vertical="top"/>
      <protection/>
    </xf>
    <xf numFmtId="0" fontId="5" fillId="0" borderId="21" xfId="46" applyFont="1" applyBorder="1" applyAlignment="1">
      <alignment vertical="top" wrapText="1"/>
      <protection/>
    </xf>
    <xf numFmtId="49" fontId="5" fillId="0" borderId="21" xfId="46" applyNumberFormat="1" applyFont="1" applyBorder="1" applyAlignment="1">
      <alignment horizontal="center" shrinkToFit="1"/>
      <protection/>
    </xf>
    <xf numFmtId="4" fontId="5" fillId="0" borderId="21" xfId="46" applyNumberFormat="1" applyFont="1" applyBorder="1" applyAlignment="1">
      <alignment horizontal="right"/>
      <protection/>
    </xf>
    <xf numFmtId="4" fontId="5" fillId="0" borderId="21" xfId="46" applyNumberFormat="1" applyFont="1" applyBorder="1">
      <alignment/>
      <protection/>
    </xf>
    <xf numFmtId="168" fontId="5" fillId="0" borderId="21" xfId="46" applyNumberFormat="1" applyFont="1" applyBorder="1">
      <alignment/>
      <protection/>
    </xf>
    <xf numFmtId="4" fontId="5" fillId="0" borderId="20" xfId="46" applyNumberFormat="1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14" xfId="46" applyFont="1" applyFill="1" applyBorder="1" applyAlignment="1">
      <alignment horizontal="center"/>
      <protection/>
    </xf>
    <xf numFmtId="49" fontId="10" fillId="33" borderId="14" xfId="46" applyNumberFormat="1" applyFont="1" applyFill="1" applyBorder="1" applyAlignment="1">
      <alignment horizontal="left"/>
      <protection/>
    </xf>
    <xf numFmtId="0" fontId="10" fillId="33" borderId="17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5" xfId="46" applyNumberFormat="1" applyFont="1" applyFill="1" applyBorder="1" applyAlignment="1">
      <alignment horizontal="right"/>
      <protection/>
    </xf>
    <xf numFmtId="4" fontId="4" fillId="33" borderId="14" xfId="46" applyNumberFormat="1" applyFont="1" applyFill="1" applyBorder="1">
      <alignment/>
      <protection/>
    </xf>
    <xf numFmtId="0" fontId="2" fillId="33" borderId="18" xfId="46" applyFont="1" applyFill="1" applyBorder="1">
      <alignment/>
      <protection/>
    </xf>
    <xf numFmtId="4" fontId="4" fillId="33" borderId="15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4" fontId="12" fillId="0" borderId="0" xfId="46" applyNumberFormat="1" applyFont="1" applyBorder="1">
      <alignment/>
      <protection/>
    </xf>
    <xf numFmtId="0" fontId="11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3" fillId="33" borderId="15" xfId="46" applyNumberFormat="1" applyFont="1" applyFill="1" applyBorder="1">
      <alignment/>
      <protection/>
    </xf>
    <xf numFmtId="49" fontId="2" fillId="0" borderId="0" xfId="46" applyNumberFormat="1" applyFont="1">
      <alignment/>
      <protection/>
    </xf>
    <xf numFmtId="49" fontId="3" fillId="0" borderId="0" xfId="46" applyNumberFormat="1" applyFont="1">
      <alignment/>
      <protection/>
    </xf>
    <xf numFmtId="49" fontId="4" fillId="0" borderId="16" xfId="46" applyNumberFormat="1" applyFont="1" applyBorder="1" applyAlignment="1">
      <alignment horizontal="center"/>
      <protection/>
    </xf>
    <xf numFmtId="49" fontId="5" fillId="0" borderId="21" xfId="46" applyNumberFormat="1" applyFont="1" applyBorder="1" applyAlignment="1">
      <alignment horizontal="center" vertical="top"/>
      <protection/>
    </xf>
    <xf numFmtId="49" fontId="2" fillId="33" borderId="14" xfId="46" applyNumberFormat="1" applyFont="1" applyFill="1" applyBorder="1" applyAlignment="1">
      <alignment horizontal="center"/>
      <protection/>
    </xf>
    <xf numFmtId="49" fontId="2" fillId="0" borderId="0" xfId="46" applyNumberFormat="1" applyFont="1" applyBorder="1">
      <alignment/>
      <protection/>
    </xf>
    <xf numFmtId="49" fontId="11" fillId="0" borderId="0" xfId="46" applyNumberFormat="1" applyFont="1" applyAlignment="1">
      <alignment/>
      <protection/>
    </xf>
    <xf numFmtId="49" fontId="11" fillId="0" borderId="0" xfId="46" applyNumberFormat="1" applyFont="1" applyBorder="1" applyAlignment="1">
      <alignment/>
      <protection/>
    </xf>
    <xf numFmtId="0" fontId="5" fillId="0" borderId="14" xfId="46" applyFont="1" applyBorder="1" applyAlignment="1">
      <alignment vertical="top" wrapText="1"/>
      <protection/>
    </xf>
    <xf numFmtId="3" fontId="5" fillId="0" borderId="14" xfId="46" applyNumberFormat="1" applyFont="1" applyBorder="1" applyAlignment="1">
      <alignment vertical="top" wrapText="1"/>
      <protection/>
    </xf>
    <xf numFmtId="49" fontId="5" fillId="0" borderId="14" xfId="46" applyNumberFormat="1" applyFont="1" applyBorder="1" applyAlignment="1">
      <alignment vertical="top" wrapText="1"/>
      <protection/>
    </xf>
    <xf numFmtId="0" fontId="2" fillId="0" borderId="22" xfId="46" applyFont="1" applyBorder="1">
      <alignment/>
      <protection/>
    </xf>
    <xf numFmtId="0" fontId="2" fillId="0" borderId="23" xfId="46" applyFont="1" applyBorder="1">
      <alignment/>
      <protection/>
    </xf>
    <xf numFmtId="0" fontId="4" fillId="33" borderId="1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6" fillId="0" borderId="0" xfId="46" applyFont="1" applyAlignment="1">
      <alignment horizontal="center"/>
      <protection/>
    </xf>
    <xf numFmtId="0" fontId="2" fillId="0" borderId="29" xfId="46" applyFont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30" xfId="46" applyFont="1" applyBorder="1" applyAlignment="1">
      <alignment horizontal="center"/>
      <protection/>
    </xf>
    <xf numFmtId="49" fontId="2" fillId="0" borderId="31" xfId="46" applyNumberFormat="1" applyFont="1" applyBorder="1" applyAlignment="1">
      <alignment horizontal="center"/>
      <protection/>
    </xf>
    <xf numFmtId="49" fontId="2" fillId="0" borderId="11" xfId="46" applyNumberFormat="1" applyFont="1" applyBorder="1" applyAlignment="1">
      <alignment horizontal="center"/>
      <protection/>
    </xf>
    <xf numFmtId="0" fontId="2" fillId="0" borderId="32" xfId="46" applyFont="1" applyBorder="1" applyAlignment="1">
      <alignment horizontal="center"/>
      <protection/>
    </xf>
    <xf numFmtId="0" fontId="2" fillId="0" borderId="33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34" xfId="46" applyFont="1" applyBorder="1" applyAlignment="1">
      <alignment horizontal="center" shrinkToFit="1"/>
      <protection/>
    </xf>
    <xf numFmtId="0" fontId="14" fillId="18" borderId="17" xfId="46" applyFont="1" applyFill="1" applyBorder="1" applyAlignment="1">
      <alignment horizontal="center"/>
      <protection/>
    </xf>
    <xf numFmtId="0" fontId="14" fillId="18" borderId="18" xfId="46" applyFont="1" applyFill="1" applyBorder="1" applyAlignment="1">
      <alignment horizontal="center"/>
      <protection/>
    </xf>
    <xf numFmtId="4" fontId="14" fillId="18" borderId="35" xfId="46" applyNumberFormat="1" applyFont="1" applyFill="1" applyBorder="1" applyAlignment="1">
      <alignment horizontal="right"/>
      <protection/>
    </xf>
    <xf numFmtId="4" fontId="14" fillId="18" borderId="36" xfId="46" applyNumberFormat="1" applyFont="1" applyFill="1" applyBorder="1" applyAlignment="1">
      <alignment horizontal="right"/>
      <protection/>
    </xf>
    <xf numFmtId="4" fontId="14" fillId="18" borderId="37" xfId="46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4"/>
  <sheetViews>
    <sheetView showGridLines="0" showZeros="0" tabSelected="1" zoomScaleSheetLayoutView="100" zoomScalePageLayoutView="0" workbookViewId="0" topLeftCell="A7">
      <selection activeCell="E46" sqref="E46"/>
    </sheetView>
  </sheetViews>
  <sheetFormatPr defaultColWidth="9.00390625" defaultRowHeight="12.75"/>
  <cols>
    <col min="1" max="1" width="4.375" style="5" customWidth="1"/>
    <col min="2" max="2" width="4.375" style="57" customWidth="1"/>
    <col min="3" max="3" width="11.625" style="5" customWidth="1"/>
    <col min="4" max="4" width="40.375" style="5" customWidth="1"/>
    <col min="5" max="5" width="5.625" style="5" customWidth="1"/>
    <col min="6" max="6" width="8.625" style="13" customWidth="1"/>
    <col min="7" max="7" width="9.875" style="5" customWidth="1"/>
    <col min="8" max="8" width="13.875" style="5" customWidth="1"/>
    <col min="9" max="9" width="11.75390625" style="5" hidden="1" customWidth="1"/>
    <col min="10" max="10" width="11.625" style="5" hidden="1" customWidth="1"/>
    <col min="11" max="11" width="11.00390625" style="5" hidden="1" customWidth="1"/>
    <col min="12" max="12" width="10.375" style="5" hidden="1" customWidth="1"/>
    <col min="13" max="13" width="75.375" style="5" customWidth="1"/>
    <col min="14" max="14" width="45.25390625" style="5" customWidth="1"/>
    <col min="15" max="16384" width="9.125" style="5" customWidth="1"/>
  </cols>
  <sheetData>
    <row r="1" spans="1:8" ht="15.75">
      <c r="A1" s="102" t="s">
        <v>2</v>
      </c>
      <c r="B1" s="102"/>
      <c r="C1" s="102"/>
      <c r="D1" s="102"/>
      <c r="E1" s="102"/>
      <c r="F1" s="102"/>
      <c r="G1" s="102"/>
      <c r="H1" s="102"/>
    </row>
    <row r="2" spans="3:8" ht="14.25" customHeight="1" thickBot="1">
      <c r="C2" s="6"/>
      <c r="D2" s="7"/>
      <c r="E2" s="7"/>
      <c r="F2" s="8"/>
      <c r="G2" s="7"/>
      <c r="H2" s="7"/>
    </row>
    <row r="3" spans="1:8" ht="13.5" thickTop="1">
      <c r="A3" s="103" t="s">
        <v>0</v>
      </c>
      <c r="B3" s="104"/>
      <c r="C3" s="105"/>
      <c r="D3" s="1" t="s">
        <v>181</v>
      </c>
      <c r="E3" s="2"/>
      <c r="F3" s="9"/>
      <c r="G3" s="10"/>
      <c r="H3" s="11"/>
    </row>
    <row r="4" spans="1:8" ht="13.5" thickBot="1">
      <c r="A4" s="106" t="s">
        <v>1</v>
      </c>
      <c r="B4" s="107"/>
      <c r="C4" s="108"/>
      <c r="D4" s="3" t="s">
        <v>20</v>
      </c>
      <c r="E4" s="4"/>
      <c r="F4" s="109"/>
      <c r="G4" s="110"/>
      <c r="H4" s="111"/>
    </row>
    <row r="5" spans="1:8" ht="13.5" thickTop="1">
      <c r="A5" s="12"/>
      <c r="B5" s="58"/>
      <c r="H5" s="14"/>
    </row>
    <row r="6" spans="1:12" ht="27" customHeight="1">
      <c r="A6" s="15" t="s">
        <v>4</v>
      </c>
      <c r="B6" s="56" t="s">
        <v>178</v>
      </c>
      <c r="C6" s="16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6" ht="12.75">
      <c r="A7" s="20" t="s">
        <v>15</v>
      </c>
      <c r="B7" s="59"/>
      <c r="C7" s="21" t="s">
        <v>16</v>
      </c>
      <c r="D7" s="22" t="s">
        <v>17</v>
      </c>
      <c r="E7" s="23"/>
      <c r="F7" s="24"/>
      <c r="G7" s="24"/>
      <c r="H7" s="25"/>
      <c r="I7" s="26"/>
      <c r="J7" s="27"/>
      <c r="K7" s="28"/>
      <c r="L7" s="29"/>
      <c r="P7" s="30">
        <v>1</v>
      </c>
    </row>
    <row r="8" spans="1:81" ht="12.75">
      <c r="A8" s="31">
        <v>1</v>
      </c>
      <c r="B8" s="60" t="s">
        <v>179</v>
      </c>
      <c r="C8" s="32" t="s">
        <v>23</v>
      </c>
      <c r="D8" s="33" t="s">
        <v>24</v>
      </c>
      <c r="E8" s="34" t="s">
        <v>25</v>
      </c>
      <c r="F8" s="35">
        <v>700</v>
      </c>
      <c r="G8" s="35">
        <v>47.8</v>
      </c>
      <c r="H8" s="36">
        <f aca="true" t="shared" si="0" ref="H8:H16">F8*G8</f>
        <v>33460</v>
      </c>
      <c r="I8" s="37">
        <v>0</v>
      </c>
      <c r="J8" s="38">
        <f aca="true" t="shared" si="1" ref="J8:J16">F8*I8</f>
        <v>0</v>
      </c>
      <c r="K8" s="37">
        <v>0</v>
      </c>
      <c r="L8" s="38">
        <f aca="true" t="shared" si="2" ref="L8:L16">F8*K8</f>
        <v>0</v>
      </c>
      <c r="P8" s="30">
        <v>2</v>
      </c>
      <c r="AB8" s="5">
        <v>1</v>
      </c>
      <c r="AC8" s="5">
        <v>1</v>
      </c>
      <c r="AD8" s="5">
        <v>1</v>
      </c>
      <c r="BA8" s="5">
        <v>1</v>
      </c>
      <c r="BB8" s="5">
        <f aca="true" t="shared" si="3" ref="BB8:BB16">IF(BA8=1,H8,0)</f>
        <v>33460</v>
      </c>
      <c r="BC8" s="5">
        <f aca="true" t="shared" si="4" ref="BC8:BC16">IF(BA8=2,H8,0)</f>
        <v>0</v>
      </c>
      <c r="BD8" s="5">
        <f aca="true" t="shared" si="5" ref="BD8:BD16">IF(BA8=3,H8,0)</f>
        <v>0</v>
      </c>
      <c r="BE8" s="5">
        <f aca="true" t="shared" si="6" ref="BE8:BE16">IF(BA8=4,H8,0)</f>
        <v>0</v>
      </c>
      <c r="BF8" s="5">
        <f aca="true" t="shared" si="7" ref="BF8:BF16">IF(BA8=5,H8,0)</f>
        <v>0</v>
      </c>
      <c r="CB8" s="30">
        <v>1</v>
      </c>
      <c r="CC8" s="30">
        <v>1</v>
      </c>
    </row>
    <row r="9" spans="1:81" ht="12.75">
      <c r="A9" s="31">
        <v>2</v>
      </c>
      <c r="B9" s="60" t="s">
        <v>179</v>
      </c>
      <c r="C9" s="32" t="s">
        <v>26</v>
      </c>
      <c r="D9" s="33" t="s">
        <v>27</v>
      </c>
      <c r="E9" s="34" t="s">
        <v>25</v>
      </c>
      <c r="F9" s="35">
        <v>146.7</v>
      </c>
      <c r="G9" s="35">
        <v>81.4</v>
      </c>
      <c r="H9" s="36">
        <f t="shared" si="0"/>
        <v>11941.38</v>
      </c>
      <c r="I9" s="37">
        <v>0</v>
      </c>
      <c r="J9" s="38">
        <f t="shared" si="1"/>
        <v>0</v>
      </c>
      <c r="K9" s="37">
        <v>0</v>
      </c>
      <c r="L9" s="38">
        <f t="shared" si="2"/>
        <v>0</v>
      </c>
      <c r="P9" s="30">
        <v>2</v>
      </c>
      <c r="AB9" s="5">
        <v>1</v>
      </c>
      <c r="AC9" s="5">
        <v>1</v>
      </c>
      <c r="AD9" s="5">
        <v>1</v>
      </c>
      <c r="BA9" s="5">
        <v>1</v>
      </c>
      <c r="BB9" s="5">
        <f t="shared" si="3"/>
        <v>11941.38</v>
      </c>
      <c r="BC9" s="5">
        <f t="shared" si="4"/>
        <v>0</v>
      </c>
      <c r="BD9" s="5">
        <f t="shared" si="5"/>
        <v>0</v>
      </c>
      <c r="BE9" s="5">
        <f t="shared" si="6"/>
        <v>0</v>
      </c>
      <c r="BF9" s="5">
        <f t="shared" si="7"/>
        <v>0</v>
      </c>
      <c r="CB9" s="30">
        <v>1</v>
      </c>
      <c r="CC9" s="30">
        <v>1</v>
      </c>
    </row>
    <row r="10" spans="1:81" ht="12.75">
      <c r="A10" s="31">
        <v>3</v>
      </c>
      <c r="B10" s="60" t="s">
        <v>179</v>
      </c>
      <c r="C10" s="32" t="s">
        <v>28</v>
      </c>
      <c r="D10" s="33" t="s">
        <v>29</v>
      </c>
      <c r="E10" s="34" t="s">
        <v>25</v>
      </c>
      <c r="F10" s="35">
        <v>14.67</v>
      </c>
      <c r="G10" s="35">
        <v>28.3</v>
      </c>
      <c r="H10" s="36">
        <f t="shared" si="0"/>
        <v>415.161</v>
      </c>
      <c r="I10" s="37">
        <v>0</v>
      </c>
      <c r="J10" s="38">
        <f t="shared" si="1"/>
        <v>0</v>
      </c>
      <c r="K10" s="37">
        <v>0</v>
      </c>
      <c r="L10" s="38">
        <f t="shared" si="2"/>
        <v>0</v>
      </c>
      <c r="P10" s="30">
        <v>2</v>
      </c>
      <c r="AB10" s="5">
        <v>1</v>
      </c>
      <c r="AC10" s="5">
        <v>1</v>
      </c>
      <c r="AD10" s="5">
        <v>1</v>
      </c>
      <c r="BA10" s="5">
        <v>1</v>
      </c>
      <c r="BB10" s="5">
        <f t="shared" si="3"/>
        <v>415.161</v>
      </c>
      <c r="BC10" s="5">
        <f t="shared" si="4"/>
        <v>0</v>
      </c>
      <c r="BD10" s="5">
        <f t="shared" si="5"/>
        <v>0</v>
      </c>
      <c r="BE10" s="5">
        <f t="shared" si="6"/>
        <v>0</v>
      </c>
      <c r="BF10" s="5">
        <f t="shared" si="7"/>
        <v>0</v>
      </c>
      <c r="CB10" s="30">
        <v>1</v>
      </c>
      <c r="CC10" s="30">
        <v>1</v>
      </c>
    </row>
    <row r="11" spans="1:81" ht="12.75">
      <c r="A11" s="31">
        <v>4</v>
      </c>
      <c r="B11" s="60" t="s">
        <v>179</v>
      </c>
      <c r="C11" s="32" t="s">
        <v>30</v>
      </c>
      <c r="D11" s="33" t="s">
        <v>31</v>
      </c>
      <c r="E11" s="34" t="s">
        <v>25</v>
      </c>
      <c r="F11" s="35">
        <v>1046.9</v>
      </c>
      <c r="G11" s="35">
        <v>246.5</v>
      </c>
      <c r="H11" s="36">
        <f t="shared" si="0"/>
        <v>258060.85000000003</v>
      </c>
      <c r="I11" s="37">
        <v>0</v>
      </c>
      <c r="J11" s="38">
        <f t="shared" si="1"/>
        <v>0</v>
      </c>
      <c r="K11" s="37">
        <v>0</v>
      </c>
      <c r="L11" s="38">
        <f t="shared" si="2"/>
        <v>0</v>
      </c>
      <c r="P11" s="30">
        <v>2</v>
      </c>
      <c r="AB11" s="5">
        <v>1</v>
      </c>
      <c r="AC11" s="5">
        <v>1</v>
      </c>
      <c r="AD11" s="5">
        <v>1</v>
      </c>
      <c r="BA11" s="5">
        <v>1</v>
      </c>
      <c r="BB11" s="5">
        <f t="shared" si="3"/>
        <v>258060.85000000003</v>
      </c>
      <c r="BC11" s="5">
        <f t="shared" si="4"/>
        <v>0</v>
      </c>
      <c r="BD11" s="5">
        <f t="shared" si="5"/>
        <v>0</v>
      </c>
      <c r="BE11" s="5">
        <f t="shared" si="6"/>
        <v>0</v>
      </c>
      <c r="BF11" s="5">
        <f t="shared" si="7"/>
        <v>0</v>
      </c>
      <c r="CB11" s="30">
        <v>1</v>
      </c>
      <c r="CC11" s="30">
        <v>1</v>
      </c>
    </row>
    <row r="12" spans="1:81" ht="12.75">
      <c r="A12" s="31">
        <v>5</v>
      </c>
      <c r="B12" s="60" t="s">
        <v>179</v>
      </c>
      <c r="C12" s="32" t="s">
        <v>32</v>
      </c>
      <c r="D12" s="33" t="s">
        <v>33</v>
      </c>
      <c r="E12" s="34" t="s">
        <v>25</v>
      </c>
      <c r="F12" s="35">
        <v>200.2</v>
      </c>
      <c r="G12" s="35">
        <v>163</v>
      </c>
      <c r="H12" s="36">
        <f t="shared" si="0"/>
        <v>32632.6</v>
      </c>
      <c r="I12" s="37">
        <v>0</v>
      </c>
      <c r="J12" s="38">
        <f t="shared" si="1"/>
        <v>0</v>
      </c>
      <c r="K12" s="37">
        <v>0</v>
      </c>
      <c r="L12" s="38">
        <f t="shared" si="2"/>
        <v>0</v>
      </c>
      <c r="P12" s="30">
        <v>2</v>
      </c>
      <c r="AB12" s="5">
        <v>1</v>
      </c>
      <c r="AC12" s="5">
        <v>1</v>
      </c>
      <c r="AD12" s="5">
        <v>1</v>
      </c>
      <c r="BA12" s="5">
        <v>1</v>
      </c>
      <c r="BB12" s="5">
        <f t="shared" si="3"/>
        <v>32632.6</v>
      </c>
      <c r="BC12" s="5">
        <f t="shared" si="4"/>
        <v>0</v>
      </c>
      <c r="BD12" s="5">
        <f t="shared" si="5"/>
        <v>0</v>
      </c>
      <c r="BE12" s="5">
        <f t="shared" si="6"/>
        <v>0</v>
      </c>
      <c r="BF12" s="5">
        <f t="shared" si="7"/>
        <v>0</v>
      </c>
      <c r="CB12" s="30">
        <v>1</v>
      </c>
      <c r="CC12" s="30">
        <v>1</v>
      </c>
    </row>
    <row r="13" spans="1:81" ht="12.75">
      <c r="A13" s="31">
        <v>6</v>
      </c>
      <c r="B13" s="60" t="s">
        <v>179</v>
      </c>
      <c r="C13" s="32" t="s">
        <v>34</v>
      </c>
      <c r="D13" s="33" t="s">
        <v>35</v>
      </c>
      <c r="E13" s="34" t="s">
        <v>25</v>
      </c>
      <c r="F13" s="35">
        <v>81.2</v>
      </c>
      <c r="G13" s="35">
        <v>139.5</v>
      </c>
      <c r="H13" s="36">
        <f t="shared" si="0"/>
        <v>11327.4</v>
      </c>
      <c r="I13" s="37">
        <v>0</v>
      </c>
      <c r="J13" s="38">
        <f t="shared" si="1"/>
        <v>0</v>
      </c>
      <c r="K13" s="37">
        <v>0</v>
      </c>
      <c r="L13" s="38">
        <f t="shared" si="2"/>
        <v>0</v>
      </c>
      <c r="P13" s="30">
        <v>2</v>
      </c>
      <c r="AB13" s="5">
        <v>1</v>
      </c>
      <c r="AC13" s="5">
        <v>1</v>
      </c>
      <c r="AD13" s="5">
        <v>1</v>
      </c>
      <c r="BA13" s="5">
        <v>1</v>
      </c>
      <c r="BB13" s="5">
        <f t="shared" si="3"/>
        <v>11327.4</v>
      </c>
      <c r="BC13" s="5">
        <f t="shared" si="4"/>
        <v>0</v>
      </c>
      <c r="BD13" s="5">
        <f t="shared" si="5"/>
        <v>0</v>
      </c>
      <c r="BE13" s="5">
        <f t="shared" si="6"/>
        <v>0</v>
      </c>
      <c r="BF13" s="5">
        <f t="shared" si="7"/>
        <v>0</v>
      </c>
      <c r="CB13" s="30">
        <v>1</v>
      </c>
      <c r="CC13" s="30">
        <v>1</v>
      </c>
    </row>
    <row r="14" spans="1:81" ht="12.75">
      <c r="A14" s="31">
        <v>7</v>
      </c>
      <c r="B14" s="60" t="s">
        <v>179</v>
      </c>
      <c r="C14" s="32" t="s">
        <v>36</v>
      </c>
      <c r="D14" s="33" t="s">
        <v>37</v>
      </c>
      <c r="E14" s="34" t="s">
        <v>25</v>
      </c>
      <c r="F14" s="35">
        <v>846.7</v>
      </c>
      <c r="G14" s="35">
        <v>15.3</v>
      </c>
      <c r="H14" s="36">
        <f t="shared" si="0"/>
        <v>12954.510000000002</v>
      </c>
      <c r="I14" s="37">
        <v>0</v>
      </c>
      <c r="J14" s="38">
        <f t="shared" si="1"/>
        <v>0</v>
      </c>
      <c r="K14" s="37">
        <v>0</v>
      </c>
      <c r="L14" s="38">
        <f t="shared" si="2"/>
        <v>0</v>
      </c>
      <c r="P14" s="30">
        <v>2</v>
      </c>
      <c r="AB14" s="5">
        <v>1</v>
      </c>
      <c r="AC14" s="5">
        <v>1</v>
      </c>
      <c r="AD14" s="5">
        <v>1</v>
      </c>
      <c r="BA14" s="5">
        <v>1</v>
      </c>
      <c r="BB14" s="5">
        <f t="shared" si="3"/>
        <v>12954.510000000002</v>
      </c>
      <c r="BC14" s="5">
        <f t="shared" si="4"/>
        <v>0</v>
      </c>
      <c r="BD14" s="5">
        <f t="shared" si="5"/>
        <v>0</v>
      </c>
      <c r="BE14" s="5">
        <f t="shared" si="6"/>
        <v>0</v>
      </c>
      <c r="BF14" s="5">
        <f t="shared" si="7"/>
        <v>0</v>
      </c>
      <c r="CB14" s="30">
        <v>1</v>
      </c>
      <c r="CC14" s="30">
        <v>1</v>
      </c>
    </row>
    <row r="15" spans="1:81" ht="12.75">
      <c r="A15" s="31">
        <v>8</v>
      </c>
      <c r="B15" s="60" t="s">
        <v>179</v>
      </c>
      <c r="C15" s="32" t="s">
        <v>38</v>
      </c>
      <c r="D15" s="33" t="s">
        <v>39</v>
      </c>
      <c r="E15" s="34" t="s">
        <v>21</v>
      </c>
      <c r="F15" s="35">
        <v>1949.07</v>
      </c>
      <c r="G15" s="35">
        <v>21.6</v>
      </c>
      <c r="H15" s="36">
        <f t="shared" si="0"/>
        <v>42099.912000000004</v>
      </c>
      <c r="I15" s="37">
        <v>0</v>
      </c>
      <c r="J15" s="38">
        <f t="shared" si="1"/>
        <v>0</v>
      </c>
      <c r="K15" s="37">
        <v>0</v>
      </c>
      <c r="L15" s="38">
        <f t="shared" si="2"/>
        <v>0</v>
      </c>
      <c r="P15" s="30">
        <v>2</v>
      </c>
      <c r="AB15" s="5">
        <v>1</v>
      </c>
      <c r="AC15" s="5">
        <v>1</v>
      </c>
      <c r="AD15" s="5">
        <v>1</v>
      </c>
      <c r="BA15" s="5">
        <v>1</v>
      </c>
      <c r="BB15" s="5">
        <f t="shared" si="3"/>
        <v>42099.912000000004</v>
      </c>
      <c r="BC15" s="5">
        <f t="shared" si="4"/>
        <v>0</v>
      </c>
      <c r="BD15" s="5">
        <f t="shared" si="5"/>
        <v>0</v>
      </c>
      <c r="BE15" s="5">
        <f t="shared" si="6"/>
        <v>0</v>
      </c>
      <c r="BF15" s="5">
        <f t="shared" si="7"/>
        <v>0</v>
      </c>
      <c r="CB15" s="30">
        <v>1</v>
      </c>
      <c r="CC15" s="30">
        <v>1</v>
      </c>
    </row>
    <row r="16" spans="1:81" ht="12.75">
      <c r="A16" s="31">
        <v>9</v>
      </c>
      <c r="B16" s="60" t="s">
        <v>179</v>
      </c>
      <c r="C16" s="32" t="s">
        <v>40</v>
      </c>
      <c r="D16" s="33" t="s">
        <v>41</v>
      </c>
      <c r="E16" s="34" t="s">
        <v>21</v>
      </c>
      <c r="F16" s="35">
        <v>851</v>
      </c>
      <c r="G16" s="35">
        <v>54.3</v>
      </c>
      <c r="H16" s="36">
        <f t="shared" si="0"/>
        <v>46209.299999999996</v>
      </c>
      <c r="I16" s="37">
        <v>0</v>
      </c>
      <c r="J16" s="38">
        <f t="shared" si="1"/>
        <v>0</v>
      </c>
      <c r="K16" s="37">
        <v>0</v>
      </c>
      <c r="L16" s="38">
        <f t="shared" si="2"/>
        <v>0</v>
      </c>
      <c r="P16" s="30">
        <v>2</v>
      </c>
      <c r="AB16" s="5">
        <v>1</v>
      </c>
      <c r="AC16" s="5">
        <v>1</v>
      </c>
      <c r="AD16" s="5">
        <v>1</v>
      </c>
      <c r="BA16" s="5">
        <v>1</v>
      </c>
      <c r="BB16" s="5">
        <f t="shared" si="3"/>
        <v>46209.299999999996</v>
      </c>
      <c r="BC16" s="5">
        <f t="shared" si="4"/>
        <v>0</v>
      </c>
      <c r="BD16" s="5">
        <f t="shared" si="5"/>
        <v>0</v>
      </c>
      <c r="BE16" s="5">
        <f t="shared" si="6"/>
        <v>0</v>
      </c>
      <c r="BF16" s="5">
        <f t="shared" si="7"/>
        <v>0</v>
      </c>
      <c r="CB16" s="30">
        <v>1</v>
      </c>
      <c r="CC16" s="30">
        <v>1</v>
      </c>
    </row>
    <row r="17" spans="1:58" ht="12.75">
      <c r="A17" s="40"/>
      <c r="B17" s="61"/>
      <c r="C17" s="41" t="s">
        <v>18</v>
      </c>
      <c r="D17" s="42" t="s">
        <v>22</v>
      </c>
      <c r="E17" s="43"/>
      <c r="F17" s="44"/>
      <c r="G17" s="45"/>
      <c r="H17" s="46">
        <f>SUM(H7:H16)</f>
        <v>449101.11300000007</v>
      </c>
      <c r="I17" s="47"/>
      <c r="J17" s="48">
        <f>SUM(J7:J16)</f>
        <v>0</v>
      </c>
      <c r="K17" s="47"/>
      <c r="L17" s="48">
        <f>SUM(L7:L16)</f>
        <v>0</v>
      </c>
      <c r="P17" s="30">
        <v>4</v>
      </c>
      <c r="BB17" s="49">
        <f>SUM(BB7:BB16)</f>
        <v>449101.11300000007</v>
      </c>
      <c r="BC17" s="49">
        <f>SUM(BC7:BC16)</f>
        <v>0</v>
      </c>
      <c r="BD17" s="49">
        <f>SUM(BD7:BD16)</f>
        <v>0</v>
      </c>
      <c r="BE17" s="49">
        <f>SUM(BE7:BE16)</f>
        <v>0</v>
      </c>
      <c r="BF17" s="49">
        <f>SUM(BF7:BF16)</f>
        <v>0</v>
      </c>
    </row>
    <row r="18" spans="1:16" ht="12.75">
      <c r="A18" s="20" t="s">
        <v>15</v>
      </c>
      <c r="B18" s="59"/>
      <c r="C18" s="21" t="s">
        <v>42</v>
      </c>
      <c r="D18" s="22" t="s">
        <v>43</v>
      </c>
      <c r="E18" s="23"/>
      <c r="F18" s="24"/>
      <c r="G18" s="24"/>
      <c r="H18" s="25"/>
      <c r="I18" s="26"/>
      <c r="J18" s="27"/>
      <c r="K18" s="28"/>
      <c r="L18" s="29"/>
      <c r="P18" s="30">
        <v>1</v>
      </c>
    </row>
    <row r="19" spans="1:81" ht="12.75">
      <c r="A19" s="31">
        <v>10</v>
      </c>
      <c r="B19" s="60" t="s">
        <v>179</v>
      </c>
      <c r="C19" s="32" t="s">
        <v>45</v>
      </c>
      <c r="D19" s="33" t="s">
        <v>46</v>
      </c>
      <c r="E19" s="34" t="s">
        <v>21</v>
      </c>
      <c r="F19" s="35">
        <v>3062.5</v>
      </c>
      <c r="G19" s="35">
        <v>94.9</v>
      </c>
      <c r="H19" s="36">
        <f>F19*G19</f>
        <v>290631.25</v>
      </c>
      <c r="I19" s="37">
        <v>0.0177</v>
      </c>
      <c r="J19" s="38">
        <f>F19*I19</f>
        <v>54.206250000000004</v>
      </c>
      <c r="K19" s="37">
        <v>0</v>
      </c>
      <c r="L19" s="38">
        <f>F19*K19</f>
        <v>0</v>
      </c>
      <c r="P19" s="30">
        <v>2</v>
      </c>
      <c r="AB19" s="5">
        <v>1</v>
      </c>
      <c r="AC19" s="5">
        <v>1</v>
      </c>
      <c r="AD19" s="5">
        <v>1</v>
      </c>
      <c r="BA19" s="5">
        <v>1</v>
      </c>
      <c r="BB19" s="5">
        <f>IF(BA19=1,H19,0)</f>
        <v>290631.25</v>
      </c>
      <c r="BC19" s="5">
        <f>IF(BA19=2,H19,0)</f>
        <v>0</v>
      </c>
      <c r="BD19" s="5">
        <f>IF(BA19=3,H19,0)</f>
        <v>0</v>
      </c>
      <c r="BE19" s="5">
        <f>IF(BA19=4,H19,0)</f>
        <v>0</v>
      </c>
      <c r="BF19" s="5">
        <f>IF(BA19=5,H19,0)</f>
        <v>0</v>
      </c>
      <c r="CB19" s="30">
        <v>1</v>
      </c>
      <c r="CC19" s="30">
        <v>1</v>
      </c>
    </row>
    <row r="20" spans="1:81" ht="12.75">
      <c r="A20" s="31">
        <v>11</v>
      </c>
      <c r="B20" s="60" t="s">
        <v>179</v>
      </c>
      <c r="C20" s="32" t="s">
        <v>47</v>
      </c>
      <c r="D20" s="33" t="s">
        <v>48</v>
      </c>
      <c r="E20" s="34" t="s">
        <v>21</v>
      </c>
      <c r="F20" s="35">
        <v>4845.2</v>
      </c>
      <c r="G20" s="35">
        <v>140.5</v>
      </c>
      <c r="H20" s="36">
        <f>F20*G20</f>
        <v>680750.6</v>
      </c>
      <c r="I20" s="37">
        <v>0.30994</v>
      </c>
      <c r="J20" s="38">
        <f>F20*I20</f>
        <v>1501.721288</v>
      </c>
      <c r="K20" s="37">
        <v>0</v>
      </c>
      <c r="L20" s="38">
        <f>F20*K20</f>
        <v>0</v>
      </c>
      <c r="P20" s="30">
        <v>2</v>
      </c>
      <c r="AB20" s="5">
        <v>1</v>
      </c>
      <c r="AC20" s="5">
        <v>1</v>
      </c>
      <c r="AD20" s="5">
        <v>1</v>
      </c>
      <c r="BA20" s="5">
        <v>1</v>
      </c>
      <c r="BB20" s="5">
        <f>IF(BA20=1,H20,0)</f>
        <v>680750.6</v>
      </c>
      <c r="BC20" s="5">
        <f>IF(BA20=2,H20,0)</f>
        <v>0</v>
      </c>
      <c r="BD20" s="5">
        <f>IF(BA20=3,H20,0)</f>
        <v>0</v>
      </c>
      <c r="BE20" s="5">
        <f>IF(BA20=4,H20,0)</f>
        <v>0</v>
      </c>
      <c r="BF20" s="5">
        <f>IF(BA20=5,H20,0)</f>
        <v>0</v>
      </c>
      <c r="CB20" s="30">
        <v>1</v>
      </c>
      <c r="CC20" s="30">
        <v>1</v>
      </c>
    </row>
    <row r="21" spans="1:81" ht="12.75">
      <c r="A21" s="31">
        <v>12</v>
      </c>
      <c r="B21" s="60" t="s">
        <v>179</v>
      </c>
      <c r="C21" s="32" t="s">
        <v>49</v>
      </c>
      <c r="D21" s="33" t="s">
        <v>50</v>
      </c>
      <c r="E21" s="34" t="s">
        <v>21</v>
      </c>
      <c r="F21" s="35">
        <v>1949.07</v>
      </c>
      <c r="G21" s="35">
        <v>357</v>
      </c>
      <c r="H21" s="36">
        <f>F21*G21</f>
        <v>695817.99</v>
      </c>
      <c r="I21" s="37">
        <v>0.15192</v>
      </c>
      <c r="J21" s="38">
        <f>F21*I21</f>
        <v>296.10271439999997</v>
      </c>
      <c r="K21" s="37">
        <v>0</v>
      </c>
      <c r="L21" s="38">
        <f>F21*K21</f>
        <v>0</v>
      </c>
      <c r="P21" s="30">
        <v>2</v>
      </c>
      <c r="AB21" s="5">
        <v>1</v>
      </c>
      <c r="AC21" s="5">
        <v>0</v>
      </c>
      <c r="AD21" s="5">
        <v>0</v>
      </c>
      <c r="BA21" s="5">
        <v>1</v>
      </c>
      <c r="BB21" s="5">
        <f>IF(BA21=1,H21,0)</f>
        <v>695817.99</v>
      </c>
      <c r="BC21" s="5">
        <f>IF(BA21=2,H21,0)</f>
        <v>0</v>
      </c>
      <c r="BD21" s="5">
        <f>IF(BA21=3,H21,0)</f>
        <v>0</v>
      </c>
      <c r="BE21" s="5">
        <f>IF(BA21=4,H21,0)</f>
        <v>0</v>
      </c>
      <c r="BF21" s="5">
        <f>IF(BA21=5,H21,0)</f>
        <v>0</v>
      </c>
      <c r="CB21" s="30">
        <v>1</v>
      </c>
      <c r="CC21" s="30">
        <v>0</v>
      </c>
    </row>
    <row r="22" spans="1:81" ht="12.75">
      <c r="A22" s="31">
        <v>13</v>
      </c>
      <c r="B22" s="60" t="s">
        <v>179</v>
      </c>
      <c r="C22" s="32" t="s">
        <v>51</v>
      </c>
      <c r="D22" s="33" t="s">
        <v>52</v>
      </c>
      <c r="E22" s="34" t="s">
        <v>25</v>
      </c>
      <c r="F22" s="35">
        <v>30</v>
      </c>
      <c r="G22" s="35">
        <v>277</v>
      </c>
      <c r="H22" s="36">
        <f>F22*G22</f>
        <v>8310</v>
      </c>
      <c r="I22" s="37">
        <v>0</v>
      </c>
      <c r="J22" s="38">
        <f>F22*I22</f>
        <v>0</v>
      </c>
      <c r="K22" s="37">
        <v>0</v>
      </c>
      <c r="L22" s="38">
        <f>F22*K22</f>
        <v>0</v>
      </c>
      <c r="P22" s="30">
        <v>2</v>
      </c>
      <c r="AB22" s="5">
        <v>1</v>
      </c>
      <c r="AC22" s="5">
        <v>1</v>
      </c>
      <c r="AD22" s="5">
        <v>1</v>
      </c>
      <c r="BA22" s="5">
        <v>1</v>
      </c>
      <c r="BB22" s="5">
        <f>IF(BA22=1,H22,0)</f>
        <v>8310</v>
      </c>
      <c r="BC22" s="5">
        <f>IF(BA22=2,H22,0)</f>
        <v>0</v>
      </c>
      <c r="BD22" s="5">
        <f>IF(BA22=3,H22,0)</f>
        <v>0</v>
      </c>
      <c r="BE22" s="5">
        <f>IF(BA22=4,H22,0)</f>
        <v>0</v>
      </c>
      <c r="BF22" s="5">
        <f>IF(BA22=5,H22,0)</f>
        <v>0</v>
      </c>
      <c r="CB22" s="30">
        <v>1</v>
      </c>
      <c r="CC22" s="30">
        <v>1</v>
      </c>
    </row>
    <row r="23" spans="1:81" ht="12.75">
      <c r="A23" s="31">
        <v>14</v>
      </c>
      <c r="B23" s="60" t="s">
        <v>179</v>
      </c>
      <c r="C23" s="32" t="s">
        <v>53</v>
      </c>
      <c r="D23" s="33" t="s">
        <v>54</v>
      </c>
      <c r="E23" s="34" t="s">
        <v>21</v>
      </c>
      <c r="F23" s="35">
        <v>1706.41</v>
      </c>
      <c r="G23" s="35">
        <v>245</v>
      </c>
      <c r="H23" s="36">
        <f>F23*G23</f>
        <v>418070.45</v>
      </c>
      <c r="I23" s="37">
        <v>0.10141</v>
      </c>
      <c r="J23" s="38">
        <f>F23*I23</f>
        <v>173.0470381</v>
      </c>
      <c r="K23" s="37">
        <v>0</v>
      </c>
      <c r="L23" s="38">
        <f>F23*K23</f>
        <v>0</v>
      </c>
      <c r="P23" s="30">
        <v>2</v>
      </c>
      <c r="AB23" s="5">
        <v>1</v>
      </c>
      <c r="AC23" s="5">
        <v>1</v>
      </c>
      <c r="AD23" s="5">
        <v>1</v>
      </c>
      <c r="BA23" s="5">
        <v>1</v>
      </c>
      <c r="BB23" s="5">
        <f>IF(BA23=1,H23,0)</f>
        <v>418070.45</v>
      </c>
      <c r="BC23" s="5">
        <f>IF(BA23=2,H23,0)</f>
        <v>0</v>
      </c>
      <c r="BD23" s="5">
        <f>IF(BA23=3,H23,0)</f>
        <v>0</v>
      </c>
      <c r="BE23" s="5">
        <f>IF(BA23=4,H23,0)</f>
        <v>0</v>
      </c>
      <c r="BF23" s="5">
        <f>IF(BA23=5,H23,0)</f>
        <v>0</v>
      </c>
      <c r="CB23" s="30">
        <v>1</v>
      </c>
      <c r="CC23" s="30">
        <v>1</v>
      </c>
    </row>
    <row r="24" spans="1:58" ht="12.75">
      <c r="A24" s="40"/>
      <c r="B24" s="61"/>
      <c r="C24" s="41" t="s">
        <v>18</v>
      </c>
      <c r="D24" s="42" t="s">
        <v>44</v>
      </c>
      <c r="E24" s="43"/>
      <c r="F24" s="44"/>
      <c r="G24" s="45"/>
      <c r="H24" s="46">
        <f>SUM(H18:H23)</f>
        <v>2093580.2899999998</v>
      </c>
      <c r="I24" s="47"/>
      <c r="J24" s="48">
        <f>SUM(J18:J23)</f>
        <v>2025.0772905</v>
      </c>
      <c r="K24" s="47"/>
      <c r="L24" s="48">
        <f>SUM(L18:L23)</f>
        <v>0</v>
      </c>
      <c r="P24" s="30">
        <v>4</v>
      </c>
      <c r="BB24" s="49">
        <f>SUM(BB18:BB23)</f>
        <v>2093580.2899999998</v>
      </c>
      <c r="BC24" s="49">
        <f>SUM(BC18:BC23)</f>
        <v>0</v>
      </c>
      <c r="BD24" s="49">
        <f>SUM(BD18:BD23)</f>
        <v>0</v>
      </c>
      <c r="BE24" s="49">
        <f>SUM(BE18:BE23)</f>
        <v>0</v>
      </c>
      <c r="BF24" s="49">
        <f>SUM(BF18:BF23)</f>
        <v>0</v>
      </c>
    </row>
    <row r="25" spans="1:16" ht="12.75">
      <c r="A25" s="20" t="s">
        <v>15</v>
      </c>
      <c r="B25" s="59"/>
      <c r="C25" s="21" t="s">
        <v>55</v>
      </c>
      <c r="D25" s="22" t="s">
        <v>56</v>
      </c>
      <c r="E25" s="23"/>
      <c r="F25" s="24"/>
      <c r="G25" s="24"/>
      <c r="H25" s="25"/>
      <c r="I25" s="26"/>
      <c r="J25" s="27"/>
      <c r="K25" s="28"/>
      <c r="L25" s="29"/>
      <c r="P25" s="30">
        <v>1</v>
      </c>
    </row>
    <row r="26" spans="1:81" ht="22.5">
      <c r="A26" s="31">
        <v>15</v>
      </c>
      <c r="B26" s="60" t="s">
        <v>179</v>
      </c>
      <c r="C26" s="32" t="s">
        <v>58</v>
      </c>
      <c r="D26" s="33" t="s">
        <v>59</v>
      </c>
      <c r="E26" s="34" t="s">
        <v>60</v>
      </c>
      <c r="F26" s="35">
        <v>1000</v>
      </c>
      <c r="G26" s="35">
        <v>45.5</v>
      </c>
      <c r="H26" s="36">
        <f>F26*G26</f>
        <v>45500</v>
      </c>
      <c r="I26" s="37">
        <v>0</v>
      </c>
      <c r="J26" s="38">
        <f>F26*I26</f>
        <v>0</v>
      </c>
      <c r="K26" s="37">
        <v>0</v>
      </c>
      <c r="L26" s="38">
        <f>F26*K26</f>
        <v>0</v>
      </c>
      <c r="P26" s="30">
        <v>2</v>
      </c>
      <c r="AB26" s="5">
        <v>1</v>
      </c>
      <c r="AC26" s="5">
        <v>1</v>
      </c>
      <c r="AD26" s="5">
        <v>1</v>
      </c>
      <c r="BA26" s="5">
        <v>1</v>
      </c>
      <c r="BB26" s="5">
        <f>IF(BA26=1,H26,0)</f>
        <v>45500</v>
      </c>
      <c r="BC26" s="5">
        <f>IF(BA26=2,H26,0)</f>
        <v>0</v>
      </c>
      <c r="BD26" s="5">
        <f>IF(BA26=3,H26,0)</f>
        <v>0</v>
      </c>
      <c r="BE26" s="5">
        <f>IF(BA26=4,H26,0)</f>
        <v>0</v>
      </c>
      <c r="BF26" s="5">
        <f>IF(BA26=5,H26,0)</f>
        <v>0</v>
      </c>
      <c r="CB26" s="30">
        <v>1</v>
      </c>
      <c r="CC26" s="30">
        <v>1</v>
      </c>
    </row>
    <row r="27" spans="1:81" ht="22.5">
      <c r="A27" s="31">
        <v>16</v>
      </c>
      <c r="B27" s="60" t="s">
        <v>179</v>
      </c>
      <c r="C27" s="32" t="s">
        <v>61</v>
      </c>
      <c r="D27" s="33" t="s">
        <v>62</v>
      </c>
      <c r="E27" s="34" t="s">
        <v>60</v>
      </c>
      <c r="F27" s="35">
        <v>1000</v>
      </c>
      <c r="G27" s="35">
        <v>65.9</v>
      </c>
      <c r="H27" s="36">
        <f>F27*G27</f>
        <v>65900</v>
      </c>
      <c r="I27" s="37">
        <v>0</v>
      </c>
      <c r="J27" s="38">
        <f>F27*I27</f>
        <v>0</v>
      </c>
      <c r="K27" s="37">
        <v>0</v>
      </c>
      <c r="L27" s="38">
        <f>F27*K27</f>
        <v>0</v>
      </c>
      <c r="P27" s="30">
        <v>2</v>
      </c>
      <c r="AB27" s="5">
        <v>1</v>
      </c>
      <c r="AC27" s="5">
        <v>1</v>
      </c>
      <c r="AD27" s="5">
        <v>1</v>
      </c>
      <c r="BA27" s="5">
        <v>1</v>
      </c>
      <c r="BB27" s="5">
        <f>IF(BA27=1,H27,0)</f>
        <v>65900</v>
      </c>
      <c r="BC27" s="5">
        <f>IF(BA27=2,H27,0)</f>
        <v>0</v>
      </c>
      <c r="BD27" s="5">
        <f>IF(BA27=3,H27,0)</f>
        <v>0</v>
      </c>
      <c r="BE27" s="5">
        <f>IF(BA27=4,H27,0)</f>
        <v>0</v>
      </c>
      <c r="BF27" s="5">
        <f>IF(BA27=5,H27,0)</f>
        <v>0</v>
      </c>
      <c r="CB27" s="30">
        <v>1</v>
      </c>
      <c r="CC27" s="30">
        <v>1</v>
      </c>
    </row>
    <row r="28" spans="1:58" ht="12.75">
      <c r="A28" s="40"/>
      <c r="B28" s="61"/>
      <c r="C28" s="41" t="s">
        <v>18</v>
      </c>
      <c r="D28" s="42" t="s">
        <v>57</v>
      </c>
      <c r="E28" s="43"/>
      <c r="F28" s="44"/>
      <c r="G28" s="45"/>
      <c r="H28" s="46">
        <f>SUM(H25:H27)</f>
        <v>111400</v>
      </c>
      <c r="I28" s="47"/>
      <c r="J28" s="48">
        <f>SUM(J25:J27)</f>
        <v>0</v>
      </c>
      <c r="K28" s="47"/>
      <c r="L28" s="48">
        <f>SUM(L25:L27)</f>
        <v>0</v>
      </c>
      <c r="P28" s="30">
        <v>4</v>
      </c>
      <c r="BB28" s="49">
        <f>SUM(BB25:BB27)</f>
        <v>111400</v>
      </c>
      <c r="BC28" s="49">
        <f>SUM(BC25:BC27)</f>
        <v>0</v>
      </c>
      <c r="BD28" s="49">
        <f>SUM(BD25:BD27)</f>
        <v>0</v>
      </c>
      <c r="BE28" s="49">
        <f>SUM(BE25:BE27)</f>
        <v>0</v>
      </c>
      <c r="BF28" s="49">
        <f>SUM(BF25:BF27)</f>
        <v>0</v>
      </c>
    </row>
    <row r="29" spans="1:16" ht="12.75">
      <c r="A29" s="20" t="s">
        <v>15</v>
      </c>
      <c r="B29" s="59"/>
      <c r="C29" s="21" t="s">
        <v>63</v>
      </c>
      <c r="D29" s="22" t="s">
        <v>64</v>
      </c>
      <c r="E29" s="23"/>
      <c r="F29" s="24"/>
      <c r="G29" s="24"/>
      <c r="H29" s="25"/>
      <c r="I29" s="26"/>
      <c r="J29" s="27"/>
      <c r="K29" s="28"/>
      <c r="L29" s="29"/>
      <c r="P29" s="30">
        <v>1</v>
      </c>
    </row>
    <row r="30" spans="1:81" ht="12.75">
      <c r="A30" s="31">
        <v>17</v>
      </c>
      <c r="B30" s="60" t="s">
        <v>179</v>
      </c>
      <c r="C30" s="32" t="s">
        <v>66</v>
      </c>
      <c r="D30" s="33" t="s">
        <v>67</v>
      </c>
      <c r="E30" s="34" t="s">
        <v>68</v>
      </c>
      <c r="F30" s="35">
        <v>2025.0772905</v>
      </c>
      <c r="G30" s="35">
        <v>57</v>
      </c>
      <c r="H30" s="36">
        <f>F30*G30</f>
        <v>115429.40555849999</v>
      </c>
      <c r="I30" s="37">
        <v>0</v>
      </c>
      <c r="J30" s="38">
        <f>F30*I30</f>
        <v>0</v>
      </c>
      <c r="K30" s="37"/>
      <c r="L30" s="38">
        <f>F30*K30</f>
        <v>0</v>
      </c>
      <c r="P30" s="30">
        <v>2</v>
      </c>
      <c r="AB30" s="5">
        <v>7</v>
      </c>
      <c r="AC30" s="5">
        <v>1</v>
      </c>
      <c r="AD30" s="5">
        <v>2</v>
      </c>
      <c r="BA30" s="5">
        <v>1</v>
      </c>
      <c r="BB30" s="5">
        <f>IF(BA30=1,H30,0)</f>
        <v>115429.40555849999</v>
      </c>
      <c r="BC30" s="5">
        <f>IF(BA30=2,H30,0)</f>
        <v>0</v>
      </c>
      <c r="BD30" s="5">
        <f>IF(BA30=3,H30,0)</f>
        <v>0</v>
      </c>
      <c r="BE30" s="5">
        <f>IF(BA30=4,H30,0)</f>
        <v>0</v>
      </c>
      <c r="BF30" s="5">
        <f>IF(BA30=5,H30,0)</f>
        <v>0</v>
      </c>
      <c r="CB30" s="30">
        <v>7</v>
      </c>
      <c r="CC30" s="30">
        <v>1</v>
      </c>
    </row>
    <row r="31" spans="1:58" ht="12.75">
      <c r="A31" s="40"/>
      <c r="B31" s="61"/>
      <c r="C31" s="41" t="s">
        <v>18</v>
      </c>
      <c r="D31" s="42" t="s">
        <v>65</v>
      </c>
      <c r="E31" s="43"/>
      <c r="F31" s="44"/>
      <c r="G31" s="45"/>
      <c r="H31" s="46">
        <f>SUM(H29:H30)</f>
        <v>115429.40555849999</v>
      </c>
      <c r="I31" s="47"/>
      <c r="J31" s="48">
        <f>SUM(J29:J30)</f>
        <v>0</v>
      </c>
      <c r="K31" s="47"/>
      <c r="L31" s="48">
        <f>SUM(L29:L30)</f>
        <v>0</v>
      </c>
      <c r="P31" s="30">
        <v>4</v>
      </c>
      <c r="BB31" s="49">
        <f>SUM(BB29:BB30)</f>
        <v>115429.40555849999</v>
      </c>
      <c r="BC31" s="49">
        <f>SUM(BC29:BC30)</f>
        <v>0</v>
      </c>
      <c r="BD31" s="49">
        <f>SUM(BD29:BD30)</f>
        <v>0</v>
      </c>
      <c r="BE31" s="49">
        <f>SUM(BE29:BE30)</f>
        <v>0</v>
      </c>
      <c r="BF31" s="49">
        <f>SUM(BF29:BF30)</f>
        <v>0</v>
      </c>
    </row>
    <row r="32" spans="1:16" ht="12.75">
      <c r="A32" s="20" t="s">
        <v>15</v>
      </c>
      <c r="B32" s="59"/>
      <c r="C32" s="21" t="s">
        <v>69</v>
      </c>
      <c r="D32" s="22" t="s">
        <v>70</v>
      </c>
      <c r="E32" s="23"/>
      <c r="F32" s="24"/>
      <c r="G32" s="24"/>
      <c r="H32" s="25"/>
      <c r="I32" s="26"/>
      <c r="J32" s="27"/>
      <c r="K32" s="28"/>
      <c r="L32" s="29"/>
      <c r="P32" s="30">
        <v>1</v>
      </c>
    </row>
    <row r="33" spans="1:81" ht="22.5">
      <c r="A33" s="31">
        <v>18</v>
      </c>
      <c r="B33" s="60"/>
      <c r="C33" s="32" t="s">
        <v>72</v>
      </c>
      <c r="D33" s="33" t="s">
        <v>180</v>
      </c>
      <c r="E33" s="34" t="s">
        <v>73</v>
      </c>
      <c r="F33" s="35">
        <v>1</v>
      </c>
      <c r="G33" s="35">
        <v>15000</v>
      </c>
      <c r="H33" s="36">
        <f>F33*G33</f>
        <v>15000</v>
      </c>
      <c r="I33" s="37">
        <v>0</v>
      </c>
      <c r="J33" s="38">
        <f>F33*I33</f>
        <v>0</v>
      </c>
      <c r="K33" s="37"/>
      <c r="L33" s="38">
        <f>F33*K33</f>
        <v>0</v>
      </c>
      <c r="P33" s="30">
        <v>2</v>
      </c>
      <c r="AB33" s="5">
        <v>11</v>
      </c>
      <c r="AC33" s="5">
        <v>0</v>
      </c>
      <c r="AD33" s="5">
        <v>20</v>
      </c>
      <c r="BA33" s="5">
        <v>2</v>
      </c>
      <c r="BB33" s="5">
        <f>IF(BA33=1,H33,0)</f>
        <v>0</v>
      </c>
      <c r="BC33" s="5">
        <f>IF(BA33=2,H33,0)</f>
        <v>15000</v>
      </c>
      <c r="BD33" s="5">
        <f>IF(BA33=3,H33,0)</f>
        <v>0</v>
      </c>
      <c r="BE33" s="5">
        <f>IF(BA33=4,H33,0)</f>
        <v>0</v>
      </c>
      <c r="BF33" s="5">
        <f>IF(BA33=5,H33,0)</f>
        <v>0</v>
      </c>
      <c r="CB33" s="30">
        <v>11</v>
      </c>
      <c r="CC33" s="30">
        <v>0</v>
      </c>
    </row>
    <row r="34" spans="1:58" ht="12.75">
      <c r="A34" s="40"/>
      <c r="B34" s="61"/>
      <c r="C34" s="41" t="s">
        <v>18</v>
      </c>
      <c r="D34" s="42" t="s">
        <v>71</v>
      </c>
      <c r="E34" s="43"/>
      <c r="F34" s="44"/>
      <c r="G34" s="45"/>
      <c r="H34" s="46">
        <f>SUM(H32:H33)</f>
        <v>15000</v>
      </c>
      <c r="I34" s="47"/>
      <c r="J34" s="48">
        <f>SUM(J32:J33)</f>
        <v>0</v>
      </c>
      <c r="K34" s="47"/>
      <c r="L34" s="48">
        <f>SUM(L32:L33)</f>
        <v>0</v>
      </c>
      <c r="P34" s="30">
        <v>4</v>
      </c>
      <c r="BB34" s="49">
        <f>SUM(BB32:BB33)</f>
        <v>0</v>
      </c>
      <c r="BC34" s="49">
        <f>SUM(BC32:BC33)</f>
        <v>15000</v>
      </c>
      <c r="BD34" s="49">
        <f>SUM(BD32:BD33)</f>
        <v>0</v>
      </c>
      <c r="BE34" s="49">
        <f>SUM(BE32:BE33)</f>
        <v>0</v>
      </c>
      <c r="BF34" s="49">
        <f>SUM(BF32:BF33)</f>
        <v>0</v>
      </c>
    </row>
    <row r="35" spans="1:16" ht="12.75">
      <c r="A35" s="20" t="s">
        <v>15</v>
      </c>
      <c r="B35" s="59"/>
      <c r="C35" s="21" t="s">
        <v>74</v>
      </c>
      <c r="D35" s="22" t="s">
        <v>75</v>
      </c>
      <c r="E35" s="23"/>
      <c r="F35" s="24"/>
      <c r="G35" s="24"/>
      <c r="H35" s="25"/>
      <c r="I35" s="26"/>
      <c r="J35" s="27"/>
      <c r="K35" s="28"/>
      <c r="L35" s="29"/>
      <c r="P35" s="30">
        <v>1</v>
      </c>
    </row>
    <row r="36" spans="1:81" ht="22.5">
      <c r="A36" s="31">
        <v>19</v>
      </c>
      <c r="B36" s="60" t="s">
        <v>179</v>
      </c>
      <c r="C36" s="32" t="s">
        <v>77</v>
      </c>
      <c r="D36" s="33" t="s">
        <v>78</v>
      </c>
      <c r="E36" s="34" t="s">
        <v>68</v>
      </c>
      <c r="F36" s="35">
        <v>672.3</v>
      </c>
      <c r="G36" s="35">
        <v>260</v>
      </c>
      <c r="H36" s="36">
        <f>F36*G36</f>
        <v>174798</v>
      </c>
      <c r="I36" s="37">
        <v>0</v>
      </c>
      <c r="J36" s="38">
        <f>F36*I36</f>
        <v>0</v>
      </c>
      <c r="K36" s="37"/>
      <c r="L36" s="38">
        <f>F36*K36</f>
        <v>0</v>
      </c>
      <c r="P36" s="30">
        <v>2</v>
      </c>
      <c r="AB36" s="5">
        <v>11</v>
      </c>
      <c r="AC36" s="5">
        <v>-1</v>
      </c>
      <c r="AD36" s="5">
        <v>18</v>
      </c>
      <c r="BA36" s="5">
        <v>1</v>
      </c>
      <c r="BB36" s="5">
        <f>IF(BA36=1,H36,0)</f>
        <v>174798</v>
      </c>
      <c r="BC36" s="5">
        <f>IF(BA36=2,H36,0)</f>
        <v>0</v>
      </c>
      <c r="BD36" s="5">
        <f>IF(BA36=3,H36,0)</f>
        <v>0</v>
      </c>
      <c r="BE36" s="5">
        <f>IF(BA36=4,H36,0)</f>
        <v>0</v>
      </c>
      <c r="BF36" s="5">
        <f>IF(BA36=5,H36,0)</f>
        <v>0</v>
      </c>
      <c r="CB36" s="30">
        <v>11</v>
      </c>
      <c r="CC36" s="30">
        <v>-1</v>
      </c>
    </row>
    <row r="37" spans="1:58" ht="12.75">
      <c r="A37" s="40"/>
      <c r="B37" s="61"/>
      <c r="C37" s="41" t="s">
        <v>18</v>
      </c>
      <c r="D37" s="42" t="s">
        <v>76</v>
      </c>
      <c r="E37" s="43"/>
      <c r="F37" s="44"/>
      <c r="G37" s="45"/>
      <c r="H37" s="46">
        <f>SUM(H35:H36)</f>
        <v>174798</v>
      </c>
      <c r="I37" s="47"/>
      <c r="J37" s="48">
        <f>SUM(J35:J36)</f>
        <v>0</v>
      </c>
      <c r="K37" s="47"/>
      <c r="L37" s="48">
        <f>SUM(L35:L36)</f>
        <v>0</v>
      </c>
      <c r="P37" s="30">
        <v>4</v>
      </c>
      <c r="BB37" s="49">
        <f>SUM(BB35:BB36)</f>
        <v>174798</v>
      </c>
      <c r="BC37" s="49">
        <f>SUM(BC35:BC36)</f>
        <v>0</v>
      </c>
      <c r="BD37" s="49">
        <f>SUM(BD35:BD36)</f>
        <v>0</v>
      </c>
      <c r="BE37" s="49">
        <f>SUM(BE35:BE36)</f>
        <v>0</v>
      </c>
      <c r="BF37" s="49">
        <f>SUM(BF35:BF36)</f>
        <v>0</v>
      </c>
    </row>
    <row r="38" spans="1:8" ht="12.75">
      <c r="A38" s="65">
        <v>20</v>
      </c>
      <c r="B38" s="65" t="s">
        <v>182</v>
      </c>
      <c r="C38" s="65"/>
      <c r="D38" s="65" t="s">
        <v>183</v>
      </c>
      <c r="E38" s="65"/>
      <c r="F38" s="65"/>
      <c r="G38" s="65"/>
      <c r="H38" s="66">
        <v>27495.75</v>
      </c>
    </row>
    <row r="39" spans="1:8" ht="12.75">
      <c r="A39" s="65">
        <v>21</v>
      </c>
      <c r="B39" s="67" t="s">
        <v>184</v>
      </c>
      <c r="C39" s="65"/>
      <c r="D39" s="65" t="s">
        <v>185</v>
      </c>
      <c r="E39" s="65"/>
      <c r="F39" s="65"/>
      <c r="G39" s="65"/>
      <c r="H39" s="66">
        <v>61398.28</v>
      </c>
    </row>
    <row r="40" spans="5:6" ht="13.5" thickBot="1">
      <c r="E40" s="69"/>
      <c r="F40" s="5"/>
    </row>
    <row r="41" spans="1:13" ht="13.5" thickBot="1">
      <c r="A41" s="112" t="s">
        <v>186</v>
      </c>
      <c r="B41" s="113"/>
      <c r="C41" s="113"/>
      <c r="D41" s="113"/>
      <c r="E41" s="114">
        <f>SUM(H17+H24+H28+H31+H34+H37+H38+H39)</f>
        <v>3048202.8385584997</v>
      </c>
      <c r="F41" s="115"/>
      <c r="G41" s="115"/>
      <c r="H41" s="116"/>
      <c r="M41" s="68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spans="1:8" ht="12.75">
      <c r="A55" s="39"/>
      <c r="B55" s="62"/>
      <c r="C55" s="39"/>
      <c r="D55" s="39"/>
      <c r="E55" s="39"/>
      <c r="F55" s="39"/>
      <c r="G55" s="39"/>
      <c r="H55" s="39"/>
    </row>
    <row r="56" spans="1:8" ht="12.75">
      <c r="A56" s="39"/>
      <c r="B56" s="62"/>
      <c r="C56" s="39"/>
      <c r="D56" s="39"/>
      <c r="E56" s="39"/>
      <c r="F56" s="39"/>
      <c r="G56" s="39"/>
      <c r="H56" s="39"/>
    </row>
    <row r="57" spans="1:8" ht="12.75">
      <c r="A57" s="39"/>
      <c r="B57" s="62"/>
      <c r="C57" s="39"/>
      <c r="D57" s="39"/>
      <c r="E57" s="39"/>
      <c r="F57" s="39"/>
      <c r="G57" s="39"/>
      <c r="H57" s="39"/>
    </row>
    <row r="58" spans="1:8" ht="12.75">
      <c r="A58" s="39"/>
      <c r="B58" s="62"/>
      <c r="C58" s="39"/>
      <c r="D58" s="39"/>
      <c r="E58" s="39"/>
      <c r="F58" s="39"/>
      <c r="G58" s="39"/>
      <c r="H58" s="39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spans="1:3" ht="12.75">
      <c r="A90" s="50"/>
      <c r="B90" s="63"/>
      <c r="C90" s="50"/>
    </row>
    <row r="91" spans="1:8" ht="12.75">
      <c r="A91" s="39"/>
      <c r="B91" s="62"/>
      <c r="C91" s="39"/>
      <c r="D91" s="51"/>
      <c r="E91" s="51"/>
      <c r="F91" s="52"/>
      <c r="G91" s="51"/>
      <c r="H91" s="53"/>
    </row>
    <row r="92" spans="1:8" ht="12.75">
      <c r="A92" s="54"/>
      <c r="B92" s="64"/>
      <c r="C92" s="54"/>
      <c r="D92" s="39"/>
      <c r="E92" s="39"/>
      <c r="F92" s="55"/>
      <c r="G92" s="39"/>
      <c r="H92" s="39"/>
    </row>
    <row r="93" spans="1:8" ht="12.75">
      <c r="A93" s="39"/>
      <c r="B93" s="62"/>
      <c r="C93" s="39"/>
      <c r="D93" s="39"/>
      <c r="E93" s="39"/>
      <c r="F93" s="55"/>
      <c r="G93" s="39"/>
      <c r="H93" s="39"/>
    </row>
    <row r="94" spans="1:8" ht="12.75">
      <c r="A94" s="39"/>
      <c r="B94" s="62"/>
      <c r="C94" s="39"/>
      <c r="D94" s="39"/>
      <c r="E94" s="39"/>
      <c r="F94" s="55"/>
      <c r="G94" s="39"/>
      <c r="H94" s="39"/>
    </row>
    <row r="95" spans="1:8" ht="12.75">
      <c r="A95" s="39"/>
      <c r="B95" s="62"/>
      <c r="C95" s="39"/>
      <c r="D95" s="39"/>
      <c r="E95" s="39"/>
      <c r="F95" s="55"/>
      <c r="G95" s="39"/>
      <c r="H95" s="39"/>
    </row>
    <row r="96" spans="1:8" ht="12.75">
      <c r="A96" s="39"/>
      <c r="B96" s="62"/>
      <c r="C96" s="39"/>
      <c r="D96" s="39"/>
      <c r="E96" s="39"/>
      <c r="F96" s="55"/>
      <c r="G96" s="39"/>
      <c r="H96" s="39"/>
    </row>
    <row r="97" spans="1:8" ht="12.75">
      <c r="A97" s="39"/>
      <c r="B97" s="62"/>
      <c r="C97" s="39"/>
      <c r="D97" s="39"/>
      <c r="E97" s="39"/>
      <c r="F97" s="55"/>
      <c r="G97" s="39"/>
      <c r="H97" s="39"/>
    </row>
    <row r="98" spans="1:8" ht="12.75">
      <c r="A98" s="39"/>
      <c r="B98" s="62"/>
      <c r="C98" s="39"/>
      <c r="D98" s="39"/>
      <c r="E98" s="39"/>
      <c r="F98" s="55"/>
      <c r="G98" s="39"/>
      <c r="H98" s="39"/>
    </row>
    <row r="99" spans="1:8" ht="12.75">
      <c r="A99" s="39"/>
      <c r="B99" s="62"/>
      <c r="C99" s="39"/>
      <c r="D99" s="39"/>
      <c r="E99" s="39"/>
      <c r="F99" s="55"/>
      <c r="G99" s="39"/>
      <c r="H99" s="39"/>
    </row>
    <row r="100" spans="1:8" ht="12.75">
      <c r="A100" s="39"/>
      <c r="B100" s="62"/>
      <c r="C100" s="39"/>
      <c r="D100" s="39"/>
      <c r="E100" s="39"/>
      <c r="F100" s="55"/>
      <c r="G100" s="39"/>
      <c r="H100" s="39"/>
    </row>
    <row r="101" spans="1:8" ht="12.75">
      <c r="A101" s="39"/>
      <c r="B101" s="62"/>
      <c r="C101" s="39"/>
      <c r="D101" s="39"/>
      <c r="E101" s="39"/>
      <c r="F101" s="55"/>
      <c r="G101" s="39"/>
      <c r="H101" s="39"/>
    </row>
    <row r="102" spans="1:8" ht="12.75">
      <c r="A102" s="39"/>
      <c r="B102" s="62"/>
      <c r="C102" s="39"/>
      <c r="D102" s="39"/>
      <c r="E102" s="39"/>
      <c r="F102" s="55"/>
      <c r="G102" s="39"/>
      <c r="H102" s="39"/>
    </row>
    <row r="103" spans="1:8" ht="12.75">
      <c r="A103" s="39"/>
      <c r="B103" s="62"/>
      <c r="C103" s="39"/>
      <c r="D103" s="39"/>
      <c r="E103" s="39"/>
      <c r="F103" s="55"/>
      <c r="G103" s="39"/>
      <c r="H103" s="39"/>
    </row>
    <row r="104" spans="1:8" ht="12.75">
      <c r="A104" s="39"/>
      <c r="B104" s="62"/>
      <c r="C104" s="39"/>
      <c r="D104" s="39"/>
      <c r="E104" s="39"/>
      <c r="F104" s="55"/>
      <c r="G104" s="39"/>
      <c r="H104" s="39"/>
    </row>
  </sheetData>
  <sheetProtection/>
  <mergeCells count="6">
    <mergeCell ref="A1:H1"/>
    <mergeCell ref="A3:C3"/>
    <mergeCell ref="A4:C4"/>
    <mergeCell ref="F4:H4"/>
    <mergeCell ref="A41:D41"/>
    <mergeCell ref="E41:H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127"/>
  <sheetViews>
    <sheetView showGridLines="0" showZeros="0" zoomScaleSheetLayoutView="100" zoomScalePageLayoutView="0" workbookViewId="0" topLeftCell="A46">
      <selection activeCell="E56" sqref="E56"/>
    </sheetView>
  </sheetViews>
  <sheetFormatPr defaultColWidth="9.00390625" defaultRowHeight="12.75"/>
  <cols>
    <col min="1" max="1" width="4.375" style="5" customWidth="1"/>
    <col min="2" max="2" width="4.375" style="57" customWidth="1"/>
    <col min="3" max="3" width="11.625" style="5" customWidth="1"/>
    <col min="4" max="4" width="40.375" style="5" customWidth="1"/>
    <col min="5" max="5" width="5.625" style="5" customWidth="1"/>
    <col min="6" max="6" width="8.625" style="13" customWidth="1"/>
    <col min="7" max="7" width="9.875" style="5" customWidth="1"/>
    <col min="8" max="8" width="13.875" style="5" customWidth="1"/>
    <col min="9" max="9" width="11.75390625" style="5" hidden="1" customWidth="1"/>
    <col min="10" max="10" width="11.625" style="5" hidden="1" customWidth="1"/>
    <col min="11" max="11" width="11.00390625" style="5" hidden="1" customWidth="1"/>
    <col min="12" max="12" width="10.375" style="5" hidden="1" customWidth="1"/>
    <col min="13" max="13" width="75.375" style="5" customWidth="1"/>
    <col min="14" max="14" width="45.25390625" style="5" customWidth="1"/>
    <col min="15" max="16384" width="9.125" style="5" customWidth="1"/>
  </cols>
  <sheetData>
    <row r="1" spans="1:8" ht="15.75">
      <c r="A1" s="102" t="s">
        <v>2</v>
      </c>
      <c r="B1" s="102"/>
      <c r="C1" s="102"/>
      <c r="D1" s="102"/>
      <c r="E1" s="102"/>
      <c r="F1" s="102"/>
      <c r="G1" s="102"/>
      <c r="H1" s="102"/>
    </row>
    <row r="2" spans="3:8" ht="14.25" customHeight="1" thickBot="1">
      <c r="C2" s="6"/>
      <c r="D2" s="7"/>
      <c r="E2" s="7"/>
      <c r="F2" s="8"/>
      <c r="G2" s="7"/>
      <c r="H2" s="7"/>
    </row>
    <row r="3" spans="1:8" ht="13.5" thickTop="1">
      <c r="A3" s="103" t="s">
        <v>0</v>
      </c>
      <c r="B3" s="104"/>
      <c r="C3" s="105"/>
      <c r="D3" s="1" t="s">
        <v>181</v>
      </c>
      <c r="E3" s="2"/>
      <c r="F3" s="9"/>
      <c r="G3" s="10"/>
      <c r="H3" s="11"/>
    </row>
    <row r="4" spans="1:8" ht="13.5" thickBot="1">
      <c r="A4" s="106" t="s">
        <v>1</v>
      </c>
      <c r="B4" s="107"/>
      <c r="C4" s="108"/>
      <c r="D4" s="3" t="s">
        <v>80</v>
      </c>
      <c r="E4" s="4"/>
      <c r="F4" s="109"/>
      <c r="G4" s="110"/>
      <c r="H4" s="111"/>
    </row>
    <row r="5" spans="1:8" ht="13.5" thickTop="1">
      <c r="A5" s="12"/>
      <c r="B5" s="58"/>
      <c r="H5" s="14"/>
    </row>
    <row r="6" spans="1:12" ht="27" customHeight="1">
      <c r="A6" s="15" t="s">
        <v>4</v>
      </c>
      <c r="B6" s="56" t="s">
        <v>178</v>
      </c>
      <c r="C6" s="16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6" ht="12.75">
      <c r="A7" s="20" t="s">
        <v>15</v>
      </c>
      <c r="B7" s="59"/>
      <c r="C7" s="21" t="s">
        <v>16</v>
      </c>
      <c r="D7" s="22" t="s">
        <v>17</v>
      </c>
      <c r="E7" s="23"/>
      <c r="F7" s="24"/>
      <c r="G7" s="24"/>
      <c r="H7" s="25"/>
      <c r="I7" s="26"/>
      <c r="J7" s="27"/>
      <c r="K7" s="28"/>
      <c r="L7" s="29"/>
      <c r="P7" s="30">
        <v>1</v>
      </c>
    </row>
    <row r="8" spans="1:81" ht="12.75">
      <c r="A8" s="31">
        <v>1</v>
      </c>
      <c r="B8" s="60" t="s">
        <v>179</v>
      </c>
      <c r="C8" s="32" t="s">
        <v>81</v>
      </c>
      <c r="D8" s="33" t="s">
        <v>82</v>
      </c>
      <c r="E8" s="34" t="s">
        <v>25</v>
      </c>
      <c r="F8" s="35">
        <v>40.8</v>
      </c>
      <c r="G8" s="35">
        <v>389</v>
      </c>
      <c r="H8" s="36">
        <f aca="true" t="shared" si="0" ref="H8:H13">F8*G8</f>
        <v>15871.199999999999</v>
      </c>
      <c r="I8" s="37">
        <v>0</v>
      </c>
      <c r="J8" s="38">
        <f aca="true" t="shared" si="1" ref="J8:J13">F8*I8</f>
        <v>0</v>
      </c>
      <c r="K8" s="37">
        <v>0</v>
      </c>
      <c r="L8" s="38">
        <f aca="true" t="shared" si="2" ref="L8:L13">F8*K8</f>
        <v>0</v>
      </c>
      <c r="P8" s="30">
        <v>2</v>
      </c>
      <c r="AB8" s="5">
        <v>1</v>
      </c>
      <c r="AC8" s="5">
        <v>1</v>
      </c>
      <c r="AD8" s="5">
        <v>1</v>
      </c>
      <c r="BA8" s="5">
        <v>1</v>
      </c>
      <c r="BB8" s="5">
        <f aca="true" t="shared" si="3" ref="BB8:BB13">IF(BA8=1,H8,0)</f>
        <v>15871.199999999999</v>
      </c>
      <c r="BC8" s="5">
        <f aca="true" t="shared" si="4" ref="BC8:BC13">IF(BA8=2,H8,0)</f>
        <v>0</v>
      </c>
      <c r="BD8" s="5">
        <f aca="true" t="shared" si="5" ref="BD8:BD13">IF(BA8=3,H8,0)</f>
        <v>0</v>
      </c>
      <c r="BE8" s="5">
        <f aca="true" t="shared" si="6" ref="BE8:BE13">IF(BA8=4,H8,0)</f>
        <v>0</v>
      </c>
      <c r="BF8" s="5">
        <f aca="true" t="shared" si="7" ref="BF8:BF13">IF(BA8=5,H8,0)</f>
        <v>0</v>
      </c>
      <c r="CB8" s="30">
        <v>1</v>
      </c>
      <c r="CC8" s="30">
        <v>1</v>
      </c>
    </row>
    <row r="9" spans="1:81" ht="12.75">
      <c r="A9" s="31">
        <v>2</v>
      </c>
      <c r="B9" s="60" t="s">
        <v>179</v>
      </c>
      <c r="C9" s="32" t="s">
        <v>83</v>
      </c>
      <c r="D9" s="33" t="s">
        <v>84</v>
      </c>
      <c r="E9" s="34" t="s">
        <v>25</v>
      </c>
      <c r="F9" s="35">
        <v>4.08</v>
      </c>
      <c r="G9" s="35">
        <v>23.4</v>
      </c>
      <c r="H9" s="36">
        <f t="shared" si="0"/>
        <v>95.472</v>
      </c>
      <c r="I9" s="37">
        <v>0</v>
      </c>
      <c r="J9" s="38">
        <f t="shared" si="1"/>
        <v>0</v>
      </c>
      <c r="K9" s="37">
        <v>0</v>
      </c>
      <c r="L9" s="38">
        <f t="shared" si="2"/>
        <v>0</v>
      </c>
      <c r="P9" s="30">
        <v>2</v>
      </c>
      <c r="AB9" s="5">
        <v>1</v>
      </c>
      <c r="AC9" s="5">
        <v>1</v>
      </c>
      <c r="AD9" s="5">
        <v>1</v>
      </c>
      <c r="BA9" s="5">
        <v>1</v>
      </c>
      <c r="BB9" s="5">
        <f t="shared" si="3"/>
        <v>95.472</v>
      </c>
      <c r="BC9" s="5">
        <f t="shared" si="4"/>
        <v>0</v>
      </c>
      <c r="BD9" s="5">
        <f t="shared" si="5"/>
        <v>0</v>
      </c>
      <c r="BE9" s="5">
        <f t="shared" si="6"/>
        <v>0</v>
      </c>
      <c r="BF9" s="5">
        <f t="shared" si="7"/>
        <v>0</v>
      </c>
      <c r="CB9" s="30">
        <v>1</v>
      </c>
      <c r="CC9" s="30">
        <v>1</v>
      </c>
    </row>
    <row r="10" spans="1:81" ht="12.75">
      <c r="A10" s="31">
        <v>3</v>
      </c>
      <c r="B10" s="60" t="s">
        <v>179</v>
      </c>
      <c r="C10" s="32" t="s">
        <v>30</v>
      </c>
      <c r="D10" s="33" t="s">
        <v>31</v>
      </c>
      <c r="E10" s="34" t="s">
        <v>25</v>
      </c>
      <c r="F10" s="35">
        <v>71.131</v>
      </c>
      <c r="G10" s="35">
        <v>246.5</v>
      </c>
      <c r="H10" s="36">
        <f t="shared" si="0"/>
        <v>17533.7915</v>
      </c>
      <c r="I10" s="37">
        <v>0</v>
      </c>
      <c r="J10" s="38">
        <f t="shared" si="1"/>
        <v>0</v>
      </c>
      <c r="K10" s="37">
        <v>0</v>
      </c>
      <c r="L10" s="38">
        <f t="shared" si="2"/>
        <v>0</v>
      </c>
      <c r="P10" s="30">
        <v>2</v>
      </c>
      <c r="AB10" s="5">
        <v>1</v>
      </c>
      <c r="AC10" s="5">
        <v>1</v>
      </c>
      <c r="AD10" s="5">
        <v>1</v>
      </c>
      <c r="BA10" s="5">
        <v>1</v>
      </c>
      <c r="BB10" s="5">
        <f t="shared" si="3"/>
        <v>17533.7915</v>
      </c>
      <c r="BC10" s="5">
        <f t="shared" si="4"/>
        <v>0</v>
      </c>
      <c r="BD10" s="5">
        <f t="shared" si="5"/>
        <v>0</v>
      </c>
      <c r="BE10" s="5">
        <f t="shared" si="6"/>
        <v>0</v>
      </c>
      <c r="BF10" s="5">
        <f t="shared" si="7"/>
        <v>0</v>
      </c>
      <c r="CB10" s="30">
        <v>1</v>
      </c>
      <c r="CC10" s="30">
        <v>1</v>
      </c>
    </row>
    <row r="11" spans="1:81" ht="12.75">
      <c r="A11" s="31">
        <v>4</v>
      </c>
      <c r="B11" s="60" t="s">
        <v>179</v>
      </c>
      <c r="C11" s="32" t="s">
        <v>32</v>
      </c>
      <c r="D11" s="33" t="s">
        <v>33</v>
      </c>
      <c r="E11" s="34" t="s">
        <v>25</v>
      </c>
      <c r="F11" s="35">
        <v>30.331</v>
      </c>
      <c r="G11" s="35">
        <v>163</v>
      </c>
      <c r="H11" s="36">
        <f t="shared" si="0"/>
        <v>4943.9529999999995</v>
      </c>
      <c r="I11" s="37">
        <v>0</v>
      </c>
      <c r="J11" s="38">
        <f t="shared" si="1"/>
        <v>0</v>
      </c>
      <c r="K11" s="37">
        <v>0</v>
      </c>
      <c r="L11" s="38">
        <f t="shared" si="2"/>
        <v>0</v>
      </c>
      <c r="P11" s="30">
        <v>2</v>
      </c>
      <c r="AB11" s="5">
        <v>1</v>
      </c>
      <c r="AC11" s="5">
        <v>1</v>
      </c>
      <c r="AD11" s="5">
        <v>1</v>
      </c>
      <c r="BA11" s="5">
        <v>1</v>
      </c>
      <c r="BB11" s="5">
        <f t="shared" si="3"/>
        <v>4943.9529999999995</v>
      </c>
      <c r="BC11" s="5">
        <f t="shared" si="4"/>
        <v>0</v>
      </c>
      <c r="BD11" s="5">
        <f t="shared" si="5"/>
        <v>0</v>
      </c>
      <c r="BE11" s="5">
        <f t="shared" si="6"/>
        <v>0</v>
      </c>
      <c r="BF11" s="5">
        <f t="shared" si="7"/>
        <v>0</v>
      </c>
      <c r="CB11" s="30">
        <v>1</v>
      </c>
      <c r="CC11" s="30">
        <v>1</v>
      </c>
    </row>
    <row r="12" spans="1:81" ht="12.75">
      <c r="A12" s="31">
        <v>5</v>
      </c>
      <c r="B12" s="60" t="s">
        <v>179</v>
      </c>
      <c r="C12" s="32" t="s">
        <v>36</v>
      </c>
      <c r="D12" s="33" t="s">
        <v>37</v>
      </c>
      <c r="E12" s="34" t="s">
        <v>25</v>
      </c>
      <c r="F12" s="35">
        <v>40.8</v>
      </c>
      <c r="G12" s="35">
        <v>15.3</v>
      </c>
      <c r="H12" s="36">
        <f t="shared" si="0"/>
        <v>624.24</v>
      </c>
      <c r="I12" s="37">
        <v>0</v>
      </c>
      <c r="J12" s="38">
        <f t="shared" si="1"/>
        <v>0</v>
      </c>
      <c r="K12" s="37">
        <v>0</v>
      </c>
      <c r="L12" s="38">
        <f t="shared" si="2"/>
        <v>0</v>
      </c>
      <c r="P12" s="30">
        <v>2</v>
      </c>
      <c r="AB12" s="5">
        <v>1</v>
      </c>
      <c r="AC12" s="5">
        <v>1</v>
      </c>
      <c r="AD12" s="5">
        <v>1</v>
      </c>
      <c r="BA12" s="5">
        <v>1</v>
      </c>
      <c r="BB12" s="5">
        <f t="shared" si="3"/>
        <v>624.24</v>
      </c>
      <c r="BC12" s="5">
        <f t="shared" si="4"/>
        <v>0</v>
      </c>
      <c r="BD12" s="5">
        <f t="shared" si="5"/>
        <v>0</v>
      </c>
      <c r="BE12" s="5">
        <f t="shared" si="6"/>
        <v>0</v>
      </c>
      <c r="BF12" s="5">
        <f t="shared" si="7"/>
        <v>0</v>
      </c>
      <c r="CB12" s="30">
        <v>1</v>
      </c>
      <c r="CC12" s="30">
        <v>1</v>
      </c>
    </row>
    <row r="13" spans="1:81" ht="12.75">
      <c r="A13" s="31">
        <v>6</v>
      </c>
      <c r="B13" s="60" t="s">
        <v>179</v>
      </c>
      <c r="C13" s="32" t="s">
        <v>85</v>
      </c>
      <c r="D13" s="33" t="s">
        <v>86</v>
      </c>
      <c r="E13" s="34" t="s">
        <v>25</v>
      </c>
      <c r="F13" s="35">
        <v>30.331</v>
      </c>
      <c r="G13" s="35">
        <v>67.4</v>
      </c>
      <c r="H13" s="36">
        <f t="shared" si="0"/>
        <v>2044.3094</v>
      </c>
      <c r="I13" s="37">
        <v>0</v>
      </c>
      <c r="J13" s="38">
        <f t="shared" si="1"/>
        <v>0</v>
      </c>
      <c r="K13" s="37">
        <v>0</v>
      </c>
      <c r="L13" s="38">
        <f t="shared" si="2"/>
        <v>0</v>
      </c>
      <c r="P13" s="30">
        <v>2</v>
      </c>
      <c r="AB13" s="5">
        <v>1</v>
      </c>
      <c r="AC13" s="5">
        <v>1</v>
      </c>
      <c r="AD13" s="5">
        <v>1</v>
      </c>
      <c r="BA13" s="5">
        <v>1</v>
      </c>
      <c r="BB13" s="5">
        <f t="shared" si="3"/>
        <v>2044.3094</v>
      </c>
      <c r="BC13" s="5">
        <f t="shared" si="4"/>
        <v>0</v>
      </c>
      <c r="BD13" s="5">
        <f t="shared" si="5"/>
        <v>0</v>
      </c>
      <c r="BE13" s="5">
        <f t="shared" si="6"/>
        <v>0</v>
      </c>
      <c r="BF13" s="5">
        <f t="shared" si="7"/>
        <v>0</v>
      </c>
      <c r="CB13" s="30">
        <v>1</v>
      </c>
      <c r="CC13" s="30">
        <v>1</v>
      </c>
    </row>
    <row r="14" spans="1:58" ht="12.75">
      <c r="A14" s="40"/>
      <c r="B14" s="61"/>
      <c r="C14" s="41" t="s">
        <v>18</v>
      </c>
      <c r="D14" s="42" t="s">
        <v>22</v>
      </c>
      <c r="E14" s="43"/>
      <c r="F14" s="44"/>
      <c r="G14" s="45"/>
      <c r="H14" s="46">
        <f>SUM(H7:H13)</f>
        <v>41112.965899999996</v>
      </c>
      <c r="I14" s="47"/>
      <c r="J14" s="48">
        <f>SUM(J7:J13)</f>
        <v>0</v>
      </c>
      <c r="K14" s="47"/>
      <c r="L14" s="48">
        <f>SUM(L7:L13)</f>
        <v>0</v>
      </c>
      <c r="P14" s="30">
        <v>4</v>
      </c>
      <c r="BB14" s="49">
        <f>SUM(BB7:BB13)</f>
        <v>41112.965899999996</v>
      </c>
      <c r="BC14" s="49">
        <f>SUM(BC7:BC13)</f>
        <v>0</v>
      </c>
      <c r="BD14" s="49">
        <f>SUM(BD7:BD13)</f>
        <v>0</v>
      </c>
      <c r="BE14" s="49">
        <f>SUM(BE7:BE13)</f>
        <v>0</v>
      </c>
      <c r="BF14" s="49">
        <f>SUM(BF7:BF13)</f>
        <v>0</v>
      </c>
    </row>
    <row r="15" spans="1:16" ht="12.75">
      <c r="A15" s="20" t="s">
        <v>15</v>
      </c>
      <c r="B15" s="59"/>
      <c r="C15" s="21" t="s">
        <v>87</v>
      </c>
      <c r="D15" s="22" t="s">
        <v>88</v>
      </c>
      <c r="E15" s="23"/>
      <c r="F15" s="24"/>
      <c r="G15" s="24"/>
      <c r="H15" s="25"/>
      <c r="I15" s="26"/>
      <c r="J15" s="27"/>
      <c r="K15" s="28"/>
      <c r="L15" s="29"/>
      <c r="P15" s="30">
        <v>1</v>
      </c>
    </row>
    <row r="16" spans="1:81" ht="12.75">
      <c r="A16" s="31">
        <v>7</v>
      </c>
      <c r="B16" s="60" t="s">
        <v>179</v>
      </c>
      <c r="C16" s="32" t="s">
        <v>90</v>
      </c>
      <c r="D16" s="33" t="s">
        <v>91</v>
      </c>
      <c r="E16" s="34" t="s">
        <v>25</v>
      </c>
      <c r="F16" s="35">
        <v>0.958</v>
      </c>
      <c r="G16" s="35">
        <v>3135</v>
      </c>
      <c r="H16" s="36">
        <f aca="true" t="shared" si="8" ref="H16:H26">F16*G16</f>
        <v>3003.33</v>
      </c>
      <c r="I16" s="37">
        <v>2.439</v>
      </c>
      <c r="J16" s="38">
        <f aca="true" t="shared" si="9" ref="J16:J26">F16*I16</f>
        <v>2.336562</v>
      </c>
      <c r="K16" s="37">
        <v>0</v>
      </c>
      <c r="L16" s="38">
        <f aca="true" t="shared" si="10" ref="L16:L26">F16*K16</f>
        <v>0</v>
      </c>
      <c r="P16" s="30">
        <v>2</v>
      </c>
      <c r="AB16" s="5">
        <v>1</v>
      </c>
      <c r="AC16" s="5">
        <v>1</v>
      </c>
      <c r="AD16" s="5">
        <v>1</v>
      </c>
      <c r="BA16" s="5">
        <v>1</v>
      </c>
      <c r="BB16" s="5">
        <f aca="true" t="shared" si="11" ref="BB16:BB26">IF(BA16=1,H16,0)</f>
        <v>3003.33</v>
      </c>
      <c r="BC16" s="5">
        <f aca="true" t="shared" si="12" ref="BC16:BC26">IF(BA16=2,H16,0)</f>
        <v>0</v>
      </c>
      <c r="BD16" s="5">
        <f aca="true" t="shared" si="13" ref="BD16:BD26">IF(BA16=3,H16,0)</f>
        <v>0</v>
      </c>
      <c r="BE16" s="5">
        <f aca="true" t="shared" si="14" ref="BE16:BE26">IF(BA16=4,H16,0)</f>
        <v>0</v>
      </c>
      <c r="BF16" s="5">
        <f aca="true" t="shared" si="15" ref="BF16:BF26">IF(BA16=5,H16,0)</f>
        <v>0</v>
      </c>
      <c r="CB16" s="30">
        <v>1</v>
      </c>
      <c r="CC16" s="30">
        <v>1</v>
      </c>
    </row>
    <row r="17" spans="1:81" ht="12.75">
      <c r="A17" s="31">
        <v>8</v>
      </c>
      <c r="B17" s="60" t="s">
        <v>179</v>
      </c>
      <c r="C17" s="32" t="s">
        <v>92</v>
      </c>
      <c r="D17" s="33" t="s">
        <v>93</v>
      </c>
      <c r="E17" s="34" t="s">
        <v>21</v>
      </c>
      <c r="F17" s="35">
        <v>3.4</v>
      </c>
      <c r="G17" s="35">
        <v>561</v>
      </c>
      <c r="H17" s="36">
        <f t="shared" si="8"/>
        <v>1907.3999999999999</v>
      </c>
      <c r="I17" s="37">
        <v>0.016</v>
      </c>
      <c r="J17" s="38">
        <f t="shared" si="9"/>
        <v>0.0544</v>
      </c>
      <c r="K17" s="37">
        <v>0</v>
      </c>
      <c r="L17" s="38">
        <f t="shared" si="10"/>
        <v>0</v>
      </c>
      <c r="P17" s="30">
        <v>2</v>
      </c>
      <c r="AB17" s="5">
        <v>1</v>
      </c>
      <c r="AC17" s="5">
        <v>1</v>
      </c>
      <c r="AD17" s="5">
        <v>1</v>
      </c>
      <c r="BA17" s="5">
        <v>1</v>
      </c>
      <c r="BB17" s="5">
        <f t="shared" si="11"/>
        <v>1907.3999999999999</v>
      </c>
      <c r="BC17" s="5">
        <f t="shared" si="12"/>
        <v>0</v>
      </c>
      <c r="BD17" s="5">
        <f t="shared" si="13"/>
        <v>0</v>
      </c>
      <c r="BE17" s="5">
        <f t="shared" si="14"/>
        <v>0</v>
      </c>
      <c r="BF17" s="5">
        <f t="shared" si="15"/>
        <v>0</v>
      </c>
      <c r="CB17" s="30">
        <v>1</v>
      </c>
      <c r="CC17" s="30">
        <v>1</v>
      </c>
    </row>
    <row r="18" spans="1:81" ht="12.75">
      <c r="A18" s="31">
        <v>9</v>
      </c>
      <c r="B18" s="60" t="s">
        <v>179</v>
      </c>
      <c r="C18" s="32" t="s">
        <v>94</v>
      </c>
      <c r="D18" s="33" t="s">
        <v>95</v>
      </c>
      <c r="E18" s="34" t="s">
        <v>21</v>
      </c>
      <c r="F18" s="35">
        <v>3.4</v>
      </c>
      <c r="G18" s="35">
        <v>86</v>
      </c>
      <c r="H18" s="36">
        <f t="shared" si="8"/>
        <v>292.4</v>
      </c>
      <c r="I18" s="37">
        <v>0</v>
      </c>
      <c r="J18" s="38">
        <f t="shared" si="9"/>
        <v>0</v>
      </c>
      <c r="K18" s="37">
        <v>0</v>
      </c>
      <c r="L18" s="38">
        <f t="shared" si="10"/>
        <v>0</v>
      </c>
      <c r="P18" s="30">
        <v>2</v>
      </c>
      <c r="AB18" s="5">
        <v>1</v>
      </c>
      <c r="AC18" s="5">
        <v>1</v>
      </c>
      <c r="AD18" s="5">
        <v>1</v>
      </c>
      <c r="BA18" s="5">
        <v>1</v>
      </c>
      <c r="BB18" s="5">
        <f t="shared" si="11"/>
        <v>292.4</v>
      </c>
      <c r="BC18" s="5">
        <f t="shared" si="12"/>
        <v>0</v>
      </c>
      <c r="BD18" s="5">
        <f t="shared" si="13"/>
        <v>0</v>
      </c>
      <c r="BE18" s="5">
        <f t="shared" si="14"/>
        <v>0</v>
      </c>
      <c r="BF18" s="5">
        <f t="shared" si="15"/>
        <v>0</v>
      </c>
      <c r="CB18" s="30">
        <v>1</v>
      </c>
      <c r="CC18" s="30">
        <v>1</v>
      </c>
    </row>
    <row r="19" spans="1:81" ht="12.75">
      <c r="A19" s="31">
        <v>10</v>
      </c>
      <c r="B19" s="60" t="s">
        <v>179</v>
      </c>
      <c r="C19" s="32" t="s">
        <v>96</v>
      </c>
      <c r="D19" s="33" t="s">
        <v>97</v>
      </c>
      <c r="E19" s="34" t="s">
        <v>68</v>
      </c>
      <c r="F19" s="35">
        <v>0.071</v>
      </c>
      <c r="G19" s="35">
        <v>34010</v>
      </c>
      <c r="H19" s="36">
        <f t="shared" si="8"/>
        <v>2414.7099999999996</v>
      </c>
      <c r="I19" s="37">
        <v>1.069</v>
      </c>
      <c r="J19" s="38">
        <f t="shared" si="9"/>
        <v>0.075899</v>
      </c>
      <c r="K19" s="37">
        <v>0</v>
      </c>
      <c r="L19" s="38">
        <f t="shared" si="10"/>
        <v>0</v>
      </c>
      <c r="P19" s="30">
        <v>2</v>
      </c>
      <c r="AB19" s="5">
        <v>1</v>
      </c>
      <c r="AC19" s="5">
        <v>1</v>
      </c>
      <c r="AD19" s="5">
        <v>1</v>
      </c>
      <c r="BA19" s="5">
        <v>1</v>
      </c>
      <c r="BB19" s="5">
        <f t="shared" si="11"/>
        <v>2414.7099999999996</v>
      </c>
      <c r="BC19" s="5">
        <f t="shared" si="12"/>
        <v>0</v>
      </c>
      <c r="BD19" s="5">
        <f t="shared" si="13"/>
        <v>0</v>
      </c>
      <c r="BE19" s="5">
        <f t="shared" si="14"/>
        <v>0</v>
      </c>
      <c r="BF19" s="5">
        <f t="shared" si="15"/>
        <v>0</v>
      </c>
      <c r="CB19" s="30">
        <v>1</v>
      </c>
      <c r="CC19" s="30">
        <v>1</v>
      </c>
    </row>
    <row r="20" spans="1:81" ht="12.75">
      <c r="A20" s="31">
        <v>11</v>
      </c>
      <c r="B20" s="60" t="s">
        <v>179</v>
      </c>
      <c r="C20" s="32" t="s">
        <v>98</v>
      </c>
      <c r="D20" s="33" t="s">
        <v>99</v>
      </c>
      <c r="E20" s="34" t="s">
        <v>25</v>
      </c>
      <c r="F20" s="35">
        <v>5.314</v>
      </c>
      <c r="G20" s="35">
        <v>2515</v>
      </c>
      <c r="H20" s="36">
        <f t="shared" si="8"/>
        <v>13364.710000000001</v>
      </c>
      <c r="I20" s="37">
        <v>2.422</v>
      </c>
      <c r="J20" s="38">
        <f t="shared" si="9"/>
        <v>12.870508000000001</v>
      </c>
      <c r="K20" s="37">
        <v>0</v>
      </c>
      <c r="L20" s="38">
        <f t="shared" si="10"/>
        <v>0</v>
      </c>
      <c r="P20" s="30">
        <v>2</v>
      </c>
      <c r="AB20" s="5">
        <v>1</v>
      </c>
      <c r="AC20" s="5">
        <v>1</v>
      </c>
      <c r="AD20" s="5">
        <v>1</v>
      </c>
      <c r="BA20" s="5">
        <v>1</v>
      </c>
      <c r="BB20" s="5">
        <f t="shared" si="11"/>
        <v>13364.710000000001</v>
      </c>
      <c r="BC20" s="5">
        <f t="shared" si="12"/>
        <v>0</v>
      </c>
      <c r="BD20" s="5">
        <f t="shared" si="13"/>
        <v>0</v>
      </c>
      <c r="BE20" s="5">
        <f t="shared" si="14"/>
        <v>0</v>
      </c>
      <c r="BF20" s="5">
        <f t="shared" si="15"/>
        <v>0</v>
      </c>
      <c r="CB20" s="30">
        <v>1</v>
      </c>
      <c r="CC20" s="30">
        <v>1</v>
      </c>
    </row>
    <row r="21" spans="1:81" ht="12.75">
      <c r="A21" s="31">
        <v>12</v>
      </c>
      <c r="B21" s="60" t="s">
        <v>179</v>
      </c>
      <c r="C21" s="32" t="s">
        <v>100</v>
      </c>
      <c r="D21" s="33" t="s">
        <v>101</v>
      </c>
      <c r="E21" s="34" t="s">
        <v>21</v>
      </c>
      <c r="F21" s="35">
        <v>12.588</v>
      </c>
      <c r="G21" s="35">
        <v>760</v>
      </c>
      <c r="H21" s="36">
        <f t="shared" si="8"/>
        <v>9566.88</v>
      </c>
      <c r="I21" s="37">
        <v>0.004</v>
      </c>
      <c r="J21" s="38">
        <f t="shared" si="9"/>
        <v>0.050352</v>
      </c>
      <c r="K21" s="37">
        <v>0</v>
      </c>
      <c r="L21" s="38">
        <f t="shared" si="10"/>
        <v>0</v>
      </c>
      <c r="P21" s="30">
        <v>2</v>
      </c>
      <c r="AB21" s="5">
        <v>1</v>
      </c>
      <c r="AC21" s="5">
        <v>1</v>
      </c>
      <c r="AD21" s="5">
        <v>1</v>
      </c>
      <c r="BA21" s="5">
        <v>1</v>
      </c>
      <c r="BB21" s="5">
        <f t="shared" si="11"/>
        <v>9566.88</v>
      </c>
      <c r="BC21" s="5">
        <f t="shared" si="12"/>
        <v>0</v>
      </c>
      <c r="BD21" s="5">
        <f t="shared" si="13"/>
        <v>0</v>
      </c>
      <c r="BE21" s="5">
        <f t="shared" si="14"/>
        <v>0</v>
      </c>
      <c r="BF21" s="5">
        <f t="shared" si="15"/>
        <v>0</v>
      </c>
      <c r="CB21" s="30">
        <v>1</v>
      </c>
      <c r="CC21" s="30">
        <v>1</v>
      </c>
    </row>
    <row r="22" spans="1:81" ht="12.75">
      <c r="A22" s="31">
        <v>13</v>
      </c>
      <c r="B22" s="60" t="s">
        <v>179</v>
      </c>
      <c r="C22" s="32" t="s">
        <v>102</v>
      </c>
      <c r="D22" s="33" t="s">
        <v>103</v>
      </c>
      <c r="E22" s="34" t="s">
        <v>21</v>
      </c>
      <c r="F22" s="35">
        <v>12.588</v>
      </c>
      <c r="G22" s="35">
        <v>219.5</v>
      </c>
      <c r="H22" s="36">
        <f t="shared" si="8"/>
        <v>2763.066</v>
      </c>
      <c r="I22" s="37">
        <v>0</v>
      </c>
      <c r="J22" s="38">
        <f t="shared" si="9"/>
        <v>0</v>
      </c>
      <c r="K22" s="37">
        <v>0</v>
      </c>
      <c r="L22" s="38">
        <f t="shared" si="10"/>
        <v>0</v>
      </c>
      <c r="P22" s="30">
        <v>2</v>
      </c>
      <c r="AB22" s="5">
        <v>1</v>
      </c>
      <c r="AC22" s="5">
        <v>1</v>
      </c>
      <c r="AD22" s="5">
        <v>1</v>
      </c>
      <c r="BA22" s="5">
        <v>1</v>
      </c>
      <c r="BB22" s="5">
        <f t="shared" si="11"/>
        <v>2763.066</v>
      </c>
      <c r="BC22" s="5">
        <f t="shared" si="12"/>
        <v>0</v>
      </c>
      <c r="BD22" s="5">
        <f t="shared" si="13"/>
        <v>0</v>
      </c>
      <c r="BE22" s="5">
        <f t="shared" si="14"/>
        <v>0</v>
      </c>
      <c r="BF22" s="5">
        <f t="shared" si="15"/>
        <v>0</v>
      </c>
      <c r="CB22" s="30">
        <v>1</v>
      </c>
      <c r="CC22" s="30">
        <v>1</v>
      </c>
    </row>
    <row r="23" spans="1:81" ht="12.75">
      <c r="A23" s="31">
        <v>14</v>
      </c>
      <c r="B23" s="60" t="s">
        <v>179</v>
      </c>
      <c r="C23" s="32" t="s">
        <v>104</v>
      </c>
      <c r="D23" s="33" t="s">
        <v>105</v>
      </c>
      <c r="E23" s="34" t="s">
        <v>21</v>
      </c>
      <c r="F23" s="35">
        <v>2.848</v>
      </c>
      <c r="G23" s="35">
        <v>217.5</v>
      </c>
      <c r="H23" s="36">
        <f t="shared" si="8"/>
        <v>619.4399999999999</v>
      </c>
      <c r="I23" s="37">
        <v>0.002</v>
      </c>
      <c r="J23" s="38">
        <f t="shared" si="9"/>
        <v>0.005696</v>
      </c>
      <c r="K23" s="37">
        <v>0</v>
      </c>
      <c r="L23" s="38">
        <f t="shared" si="10"/>
        <v>0</v>
      </c>
      <c r="P23" s="30">
        <v>2</v>
      </c>
      <c r="AB23" s="5">
        <v>1</v>
      </c>
      <c r="AC23" s="5">
        <v>1</v>
      </c>
      <c r="AD23" s="5">
        <v>1</v>
      </c>
      <c r="BA23" s="5">
        <v>1</v>
      </c>
      <c r="BB23" s="5">
        <f t="shared" si="11"/>
        <v>619.4399999999999</v>
      </c>
      <c r="BC23" s="5">
        <f t="shared" si="12"/>
        <v>0</v>
      </c>
      <c r="BD23" s="5">
        <f t="shared" si="13"/>
        <v>0</v>
      </c>
      <c r="BE23" s="5">
        <f t="shared" si="14"/>
        <v>0</v>
      </c>
      <c r="BF23" s="5">
        <f t="shared" si="15"/>
        <v>0</v>
      </c>
      <c r="CB23" s="30">
        <v>1</v>
      </c>
      <c r="CC23" s="30">
        <v>1</v>
      </c>
    </row>
    <row r="24" spans="1:81" ht="12.75">
      <c r="A24" s="31">
        <v>15</v>
      </c>
      <c r="B24" s="60" t="s">
        <v>179</v>
      </c>
      <c r="C24" s="32" t="s">
        <v>104</v>
      </c>
      <c r="D24" s="33" t="s">
        <v>105</v>
      </c>
      <c r="E24" s="34" t="s">
        <v>21</v>
      </c>
      <c r="F24" s="35">
        <v>0.846</v>
      </c>
      <c r="G24" s="35">
        <v>217.5</v>
      </c>
      <c r="H24" s="36">
        <f t="shared" si="8"/>
        <v>184.005</v>
      </c>
      <c r="I24" s="37">
        <v>0.002</v>
      </c>
      <c r="J24" s="38">
        <f t="shared" si="9"/>
        <v>0.001692</v>
      </c>
      <c r="K24" s="37">
        <v>0</v>
      </c>
      <c r="L24" s="38">
        <f t="shared" si="10"/>
        <v>0</v>
      </c>
      <c r="P24" s="30">
        <v>2</v>
      </c>
      <c r="AB24" s="5">
        <v>1</v>
      </c>
      <c r="AC24" s="5">
        <v>1</v>
      </c>
      <c r="AD24" s="5">
        <v>1</v>
      </c>
      <c r="BA24" s="5">
        <v>1</v>
      </c>
      <c r="BB24" s="5">
        <f t="shared" si="11"/>
        <v>184.005</v>
      </c>
      <c r="BC24" s="5">
        <f t="shared" si="12"/>
        <v>0</v>
      </c>
      <c r="BD24" s="5">
        <f t="shared" si="13"/>
        <v>0</v>
      </c>
      <c r="BE24" s="5">
        <f t="shared" si="14"/>
        <v>0</v>
      </c>
      <c r="BF24" s="5">
        <f t="shared" si="15"/>
        <v>0</v>
      </c>
      <c r="CB24" s="30">
        <v>1</v>
      </c>
      <c r="CC24" s="30">
        <v>1</v>
      </c>
    </row>
    <row r="25" spans="1:81" ht="12.75">
      <c r="A25" s="31">
        <v>16</v>
      </c>
      <c r="B25" s="60" t="s">
        <v>179</v>
      </c>
      <c r="C25" s="32" t="s">
        <v>106</v>
      </c>
      <c r="D25" s="33" t="s">
        <v>107</v>
      </c>
      <c r="E25" s="34" t="s">
        <v>21</v>
      </c>
      <c r="F25" s="35">
        <v>4.368</v>
      </c>
      <c r="G25" s="35">
        <v>163.5</v>
      </c>
      <c r="H25" s="36">
        <f t="shared" si="8"/>
        <v>714.168</v>
      </c>
      <c r="I25" s="37">
        <v>0.002</v>
      </c>
      <c r="J25" s="38">
        <f t="shared" si="9"/>
        <v>0.008736</v>
      </c>
      <c r="K25" s="37">
        <v>0</v>
      </c>
      <c r="L25" s="38">
        <f t="shared" si="10"/>
        <v>0</v>
      </c>
      <c r="P25" s="30">
        <v>2</v>
      </c>
      <c r="AB25" s="5">
        <v>1</v>
      </c>
      <c r="AC25" s="5">
        <v>1</v>
      </c>
      <c r="AD25" s="5">
        <v>1</v>
      </c>
      <c r="BA25" s="5">
        <v>1</v>
      </c>
      <c r="BB25" s="5">
        <f t="shared" si="11"/>
        <v>714.168</v>
      </c>
      <c r="BC25" s="5">
        <f t="shared" si="12"/>
        <v>0</v>
      </c>
      <c r="BD25" s="5">
        <f t="shared" si="13"/>
        <v>0</v>
      </c>
      <c r="BE25" s="5">
        <f t="shared" si="14"/>
        <v>0</v>
      </c>
      <c r="BF25" s="5">
        <f t="shared" si="15"/>
        <v>0</v>
      </c>
      <c r="CB25" s="30">
        <v>1</v>
      </c>
      <c r="CC25" s="30">
        <v>1</v>
      </c>
    </row>
    <row r="26" spans="1:81" ht="12.75">
      <c r="A26" s="31">
        <v>17</v>
      </c>
      <c r="B26" s="60" t="s">
        <v>179</v>
      </c>
      <c r="C26" s="32" t="s">
        <v>106</v>
      </c>
      <c r="D26" s="33" t="s">
        <v>107</v>
      </c>
      <c r="E26" s="34" t="s">
        <v>21</v>
      </c>
      <c r="F26" s="35">
        <v>1.796</v>
      </c>
      <c r="G26" s="35">
        <v>163.5</v>
      </c>
      <c r="H26" s="36">
        <f t="shared" si="8"/>
        <v>293.646</v>
      </c>
      <c r="I26" s="37">
        <v>0.002</v>
      </c>
      <c r="J26" s="38">
        <f t="shared" si="9"/>
        <v>0.003592</v>
      </c>
      <c r="K26" s="37">
        <v>0</v>
      </c>
      <c r="L26" s="38">
        <f t="shared" si="10"/>
        <v>0</v>
      </c>
      <c r="P26" s="30">
        <v>2</v>
      </c>
      <c r="AB26" s="5">
        <v>1</v>
      </c>
      <c r="AC26" s="5">
        <v>1</v>
      </c>
      <c r="AD26" s="5">
        <v>1</v>
      </c>
      <c r="BA26" s="5">
        <v>1</v>
      </c>
      <c r="BB26" s="5">
        <f t="shared" si="11"/>
        <v>293.646</v>
      </c>
      <c r="BC26" s="5">
        <f t="shared" si="12"/>
        <v>0</v>
      </c>
      <c r="BD26" s="5">
        <f t="shared" si="13"/>
        <v>0</v>
      </c>
      <c r="BE26" s="5">
        <f t="shared" si="14"/>
        <v>0</v>
      </c>
      <c r="BF26" s="5">
        <f t="shared" si="15"/>
        <v>0</v>
      </c>
      <c r="CB26" s="30">
        <v>1</v>
      </c>
      <c r="CC26" s="30">
        <v>1</v>
      </c>
    </row>
    <row r="27" spans="1:58" ht="12.75">
      <c r="A27" s="40"/>
      <c r="B27" s="61"/>
      <c r="C27" s="41" t="s">
        <v>18</v>
      </c>
      <c r="D27" s="42" t="s">
        <v>89</v>
      </c>
      <c r="E27" s="43"/>
      <c r="F27" s="44"/>
      <c r="G27" s="45"/>
      <c r="H27" s="46">
        <f>SUM(H15:H26)</f>
        <v>35123.755</v>
      </c>
      <c r="I27" s="47"/>
      <c r="J27" s="48">
        <f>SUM(J15:J26)</f>
        <v>15.407437000000002</v>
      </c>
      <c r="K27" s="47"/>
      <c r="L27" s="48">
        <f>SUM(L15:L26)</f>
        <v>0</v>
      </c>
      <c r="P27" s="30">
        <v>4</v>
      </c>
      <c r="BB27" s="49">
        <f>SUM(BB15:BB26)</f>
        <v>35123.755</v>
      </c>
      <c r="BC27" s="49">
        <f>SUM(BC15:BC26)</f>
        <v>0</v>
      </c>
      <c r="BD27" s="49">
        <f>SUM(BD15:BD26)</f>
        <v>0</v>
      </c>
      <c r="BE27" s="49">
        <f>SUM(BE15:BE26)</f>
        <v>0</v>
      </c>
      <c r="BF27" s="49">
        <f>SUM(BF15:BF26)</f>
        <v>0</v>
      </c>
    </row>
    <row r="28" spans="1:16" ht="12.75">
      <c r="A28" s="20" t="s">
        <v>15</v>
      </c>
      <c r="B28" s="59"/>
      <c r="C28" s="21" t="s">
        <v>108</v>
      </c>
      <c r="D28" s="22" t="s">
        <v>109</v>
      </c>
      <c r="E28" s="23"/>
      <c r="F28" s="24"/>
      <c r="G28" s="24"/>
      <c r="H28" s="25"/>
      <c r="I28" s="26"/>
      <c r="J28" s="27"/>
      <c r="K28" s="28"/>
      <c r="L28" s="29"/>
      <c r="P28" s="30">
        <v>1</v>
      </c>
    </row>
    <row r="29" spans="1:81" ht="12.75">
      <c r="A29" s="31">
        <v>18</v>
      </c>
      <c r="B29" s="60" t="s">
        <v>179</v>
      </c>
      <c r="C29" s="32" t="s">
        <v>111</v>
      </c>
      <c r="D29" s="33" t="s">
        <v>112</v>
      </c>
      <c r="E29" s="34" t="s">
        <v>21</v>
      </c>
      <c r="F29" s="35">
        <v>9.6</v>
      </c>
      <c r="G29" s="35">
        <v>252.5</v>
      </c>
      <c r="H29" s="36">
        <f>F29*G29</f>
        <v>2424</v>
      </c>
      <c r="I29" s="37">
        <v>0.246</v>
      </c>
      <c r="J29" s="38">
        <f>F29*I29</f>
        <v>2.3615999999999997</v>
      </c>
      <c r="K29" s="37">
        <v>0</v>
      </c>
      <c r="L29" s="38">
        <f>F29*K29</f>
        <v>0</v>
      </c>
      <c r="P29" s="30">
        <v>2</v>
      </c>
      <c r="AB29" s="5">
        <v>1</v>
      </c>
      <c r="AC29" s="5">
        <v>1</v>
      </c>
      <c r="AD29" s="5">
        <v>1</v>
      </c>
      <c r="BA29" s="5">
        <v>1</v>
      </c>
      <c r="BB29" s="5">
        <f>IF(BA29=1,H29,0)</f>
        <v>2424</v>
      </c>
      <c r="BC29" s="5">
        <f>IF(BA29=2,H29,0)</f>
        <v>0</v>
      </c>
      <c r="BD29" s="5">
        <f>IF(BA29=3,H29,0)</f>
        <v>0</v>
      </c>
      <c r="BE29" s="5">
        <f>IF(BA29=4,H29,0)</f>
        <v>0</v>
      </c>
      <c r="BF29" s="5">
        <f>IF(BA29=5,H29,0)</f>
        <v>0</v>
      </c>
      <c r="CB29" s="30">
        <v>1</v>
      </c>
      <c r="CC29" s="30">
        <v>1</v>
      </c>
    </row>
    <row r="30" spans="1:81" ht="12.75">
      <c r="A30" s="31">
        <v>19</v>
      </c>
      <c r="B30" s="60" t="s">
        <v>179</v>
      </c>
      <c r="C30" s="32" t="s">
        <v>113</v>
      </c>
      <c r="D30" s="33" t="s">
        <v>114</v>
      </c>
      <c r="E30" s="34" t="s">
        <v>21</v>
      </c>
      <c r="F30" s="35">
        <v>9.6</v>
      </c>
      <c r="G30" s="35">
        <v>76.1</v>
      </c>
      <c r="H30" s="36">
        <f>F30*G30</f>
        <v>730.56</v>
      </c>
      <c r="I30" s="37">
        <v>0.2</v>
      </c>
      <c r="J30" s="38">
        <f>F30*I30</f>
        <v>1.92</v>
      </c>
      <c r="K30" s="37">
        <v>0</v>
      </c>
      <c r="L30" s="38">
        <f>F30*K30</f>
        <v>0</v>
      </c>
      <c r="P30" s="30">
        <v>2</v>
      </c>
      <c r="AB30" s="5">
        <v>1</v>
      </c>
      <c r="AC30" s="5">
        <v>1</v>
      </c>
      <c r="AD30" s="5">
        <v>1</v>
      </c>
      <c r="BA30" s="5">
        <v>1</v>
      </c>
      <c r="BB30" s="5">
        <f>IF(BA30=1,H30,0)</f>
        <v>730.56</v>
      </c>
      <c r="BC30" s="5">
        <f>IF(BA30=2,H30,0)</f>
        <v>0</v>
      </c>
      <c r="BD30" s="5">
        <f>IF(BA30=3,H30,0)</f>
        <v>0</v>
      </c>
      <c r="BE30" s="5">
        <f>IF(BA30=4,H30,0)</f>
        <v>0</v>
      </c>
      <c r="BF30" s="5">
        <f>IF(BA30=5,H30,0)</f>
        <v>0</v>
      </c>
      <c r="CB30" s="30">
        <v>1</v>
      </c>
      <c r="CC30" s="30">
        <v>1</v>
      </c>
    </row>
    <row r="31" spans="1:81" ht="12.75">
      <c r="A31" s="31">
        <v>20</v>
      </c>
      <c r="B31" s="60" t="s">
        <v>179</v>
      </c>
      <c r="C31" s="32" t="s">
        <v>115</v>
      </c>
      <c r="D31" s="33" t="s">
        <v>116</v>
      </c>
      <c r="E31" s="34" t="s">
        <v>21</v>
      </c>
      <c r="F31" s="35">
        <v>9.6</v>
      </c>
      <c r="G31" s="35">
        <v>1404</v>
      </c>
      <c r="H31" s="36">
        <f>F31*G31</f>
        <v>13478.4</v>
      </c>
      <c r="I31" s="37">
        <v>0.789</v>
      </c>
      <c r="J31" s="38">
        <f>F31*I31</f>
        <v>7.5744</v>
      </c>
      <c r="K31" s="37">
        <v>0</v>
      </c>
      <c r="L31" s="38">
        <f>F31*K31</f>
        <v>0</v>
      </c>
      <c r="P31" s="30">
        <v>2</v>
      </c>
      <c r="AB31" s="5">
        <v>1</v>
      </c>
      <c r="AC31" s="5">
        <v>1</v>
      </c>
      <c r="AD31" s="5">
        <v>1</v>
      </c>
      <c r="BA31" s="5">
        <v>1</v>
      </c>
      <c r="BB31" s="5">
        <f>IF(BA31=1,H31,0)</f>
        <v>13478.4</v>
      </c>
      <c r="BC31" s="5">
        <f>IF(BA31=2,H31,0)</f>
        <v>0</v>
      </c>
      <c r="BD31" s="5">
        <f>IF(BA31=3,H31,0)</f>
        <v>0</v>
      </c>
      <c r="BE31" s="5">
        <f>IF(BA31=4,H31,0)</f>
        <v>0</v>
      </c>
      <c r="BF31" s="5">
        <f>IF(BA31=5,H31,0)</f>
        <v>0</v>
      </c>
      <c r="CB31" s="30">
        <v>1</v>
      </c>
      <c r="CC31" s="30">
        <v>1</v>
      </c>
    </row>
    <row r="32" spans="1:58" ht="12.75">
      <c r="A32" s="40"/>
      <c r="B32" s="61"/>
      <c r="C32" s="41" t="s">
        <v>18</v>
      </c>
      <c r="D32" s="42" t="s">
        <v>110</v>
      </c>
      <c r="E32" s="43"/>
      <c r="F32" s="44"/>
      <c r="G32" s="45"/>
      <c r="H32" s="46">
        <f>SUM(H28:H31)</f>
        <v>16632.96</v>
      </c>
      <c r="I32" s="47"/>
      <c r="J32" s="48">
        <f>SUM(J28:J31)</f>
        <v>11.855999999999998</v>
      </c>
      <c r="K32" s="47"/>
      <c r="L32" s="48">
        <f>SUM(L28:L31)</f>
        <v>0</v>
      </c>
      <c r="P32" s="30">
        <v>4</v>
      </c>
      <c r="BB32" s="49">
        <f>SUM(BB28:BB31)</f>
        <v>16632.96</v>
      </c>
      <c r="BC32" s="49">
        <f>SUM(BC28:BC31)</f>
        <v>0</v>
      </c>
      <c r="BD32" s="49">
        <f>SUM(BD28:BD31)</f>
        <v>0</v>
      </c>
      <c r="BE32" s="49">
        <f>SUM(BE28:BE31)</f>
        <v>0</v>
      </c>
      <c r="BF32" s="49">
        <f>SUM(BF28:BF31)</f>
        <v>0</v>
      </c>
    </row>
    <row r="33" spans="1:16" ht="12.75">
      <c r="A33" s="20" t="s">
        <v>15</v>
      </c>
      <c r="B33" s="59"/>
      <c r="C33" s="21" t="s">
        <v>42</v>
      </c>
      <c r="D33" s="22" t="s">
        <v>43</v>
      </c>
      <c r="E33" s="23"/>
      <c r="F33" s="24"/>
      <c r="G33" s="24"/>
      <c r="H33" s="25"/>
      <c r="I33" s="26"/>
      <c r="J33" s="27"/>
      <c r="K33" s="28"/>
      <c r="L33" s="29"/>
      <c r="P33" s="30">
        <v>1</v>
      </c>
    </row>
    <row r="34" spans="1:81" ht="12.75">
      <c r="A34" s="31">
        <v>21</v>
      </c>
      <c r="B34" s="60" t="s">
        <v>179</v>
      </c>
      <c r="C34" s="32" t="s">
        <v>117</v>
      </c>
      <c r="D34" s="33" t="s">
        <v>118</v>
      </c>
      <c r="E34" s="34" t="s">
        <v>21</v>
      </c>
      <c r="F34" s="35">
        <v>3.85</v>
      </c>
      <c r="G34" s="35">
        <v>67.6</v>
      </c>
      <c r="H34" s="36">
        <f>F34*G34</f>
        <v>260.26</v>
      </c>
      <c r="I34" s="37">
        <v>0.2224</v>
      </c>
      <c r="J34" s="38">
        <f>F34*I34</f>
        <v>0.85624</v>
      </c>
      <c r="K34" s="37">
        <v>0</v>
      </c>
      <c r="L34" s="38">
        <f>F34*K34</f>
        <v>0</v>
      </c>
      <c r="P34" s="30">
        <v>2</v>
      </c>
      <c r="AB34" s="5">
        <v>1</v>
      </c>
      <c r="AC34" s="5">
        <v>1</v>
      </c>
      <c r="AD34" s="5">
        <v>1</v>
      </c>
      <c r="BA34" s="5">
        <v>1</v>
      </c>
      <c r="BB34" s="5">
        <f>IF(BA34=1,H34,0)</f>
        <v>260.26</v>
      </c>
      <c r="BC34" s="5">
        <f>IF(BA34=2,H34,0)</f>
        <v>0</v>
      </c>
      <c r="BD34" s="5">
        <f>IF(BA34=3,H34,0)</f>
        <v>0</v>
      </c>
      <c r="BE34" s="5">
        <f>IF(BA34=4,H34,0)</f>
        <v>0</v>
      </c>
      <c r="BF34" s="5">
        <f>IF(BA34=5,H34,0)</f>
        <v>0</v>
      </c>
      <c r="CB34" s="30">
        <v>1</v>
      </c>
      <c r="CC34" s="30">
        <v>1</v>
      </c>
    </row>
    <row r="35" spans="1:58" ht="12.75">
      <c r="A35" s="40"/>
      <c r="B35" s="61"/>
      <c r="C35" s="41" t="s">
        <v>18</v>
      </c>
      <c r="D35" s="42" t="s">
        <v>44</v>
      </c>
      <c r="E35" s="43"/>
      <c r="F35" s="44"/>
      <c r="G35" s="45"/>
      <c r="H35" s="46">
        <f>SUM(H33:H34)</f>
        <v>260.26</v>
      </c>
      <c r="I35" s="47"/>
      <c r="J35" s="48">
        <f>SUM(J33:J34)</f>
        <v>0.85624</v>
      </c>
      <c r="K35" s="47"/>
      <c r="L35" s="48">
        <f>SUM(L33:L34)</f>
        <v>0</v>
      </c>
      <c r="P35" s="30">
        <v>4</v>
      </c>
      <c r="BB35" s="49">
        <f>SUM(BB33:BB34)</f>
        <v>260.26</v>
      </c>
      <c r="BC35" s="49">
        <f>SUM(BC33:BC34)</f>
        <v>0</v>
      </c>
      <c r="BD35" s="49">
        <f>SUM(BD33:BD34)</f>
        <v>0</v>
      </c>
      <c r="BE35" s="49">
        <f>SUM(BE33:BE34)</f>
        <v>0</v>
      </c>
      <c r="BF35" s="49">
        <f>SUM(BF33:BF34)</f>
        <v>0</v>
      </c>
    </row>
    <row r="36" spans="1:16" ht="12.75">
      <c r="A36" s="20" t="s">
        <v>15</v>
      </c>
      <c r="B36" s="59"/>
      <c r="C36" s="21" t="s">
        <v>119</v>
      </c>
      <c r="D36" s="22" t="s">
        <v>120</v>
      </c>
      <c r="E36" s="23"/>
      <c r="F36" s="24"/>
      <c r="G36" s="24"/>
      <c r="H36" s="25"/>
      <c r="I36" s="26"/>
      <c r="J36" s="27"/>
      <c r="K36" s="28"/>
      <c r="L36" s="29"/>
      <c r="P36" s="30">
        <v>1</v>
      </c>
    </row>
    <row r="37" spans="1:81" ht="12.75">
      <c r="A37" s="31">
        <v>22</v>
      </c>
      <c r="B37" s="60" t="s">
        <v>179</v>
      </c>
      <c r="C37" s="32" t="s">
        <v>122</v>
      </c>
      <c r="D37" s="33" t="s">
        <v>123</v>
      </c>
      <c r="E37" s="34" t="s">
        <v>25</v>
      </c>
      <c r="F37" s="35">
        <v>0.465</v>
      </c>
      <c r="G37" s="35">
        <v>3280</v>
      </c>
      <c r="H37" s="36">
        <f aca="true" t="shared" si="16" ref="H37:H42">F37*G37</f>
        <v>1525.2</v>
      </c>
      <c r="I37" s="37">
        <v>2.482</v>
      </c>
      <c r="J37" s="38">
        <f aca="true" t="shared" si="17" ref="J37:J42">F37*I37</f>
        <v>1.15413</v>
      </c>
      <c r="K37" s="37">
        <v>0</v>
      </c>
      <c r="L37" s="38">
        <f aca="true" t="shared" si="18" ref="L37:L42">F37*K37</f>
        <v>0</v>
      </c>
      <c r="P37" s="30">
        <v>2</v>
      </c>
      <c r="AB37" s="5">
        <v>1</v>
      </c>
      <c r="AC37" s="5">
        <v>1</v>
      </c>
      <c r="AD37" s="5">
        <v>1</v>
      </c>
      <c r="BA37" s="5">
        <v>1</v>
      </c>
      <c r="BB37" s="5">
        <f aca="true" t="shared" si="19" ref="BB37:BB42">IF(BA37=1,H37,0)</f>
        <v>1525.2</v>
      </c>
      <c r="BC37" s="5">
        <f aca="true" t="shared" si="20" ref="BC37:BC42">IF(BA37=2,H37,0)</f>
        <v>0</v>
      </c>
      <c r="BD37" s="5">
        <f aca="true" t="shared" si="21" ref="BD37:BD42">IF(BA37=3,H37,0)</f>
        <v>0</v>
      </c>
      <c r="BE37" s="5">
        <f aca="true" t="shared" si="22" ref="BE37:BE42">IF(BA37=4,H37,0)</f>
        <v>0</v>
      </c>
      <c r="BF37" s="5">
        <f aca="true" t="shared" si="23" ref="BF37:BF42">IF(BA37=5,H37,0)</f>
        <v>0</v>
      </c>
      <c r="CB37" s="30">
        <v>1</v>
      </c>
      <c r="CC37" s="30">
        <v>1</v>
      </c>
    </row>
    <row r="38" spans="1:81" ht="12.75">
      <c r="A38" s="31">
        <v>23</v>
      </c>
      <c r="B38" s="60" t="s">
        <v>179</v>
      </c>
      <c r="C38" s="32" t="s">
        <v>122</v>
      </c>
      <c r="D38" s="33" t="s">
        <v>123</v>
      </c>
      <c r="E38" s="34" t="s">
        <v>25</v>
      </c>
      <c r="F38" s="35">
        <v>0.298</v>
      </c>
      <c r="G38" s="35">
        <v>3280</v>
      </c>
      <c r="H38" s="36">
        <f t="shared" si="16"/>
        <v>977.4399999999999</v>
      </c>
      <c r="I38" s="37">
        <v>2.482</v>
      </c>
      <c r="J38" s="38">
        <f t="shared" si="17"/>
        <v>0.7396360000000001</v>
      </c>
      <c r="K38" s="37">
        <v>0</v>
      </c>
      <c r="L38" s="38">
        <f t="shared" si="18"/>
        <v>0</v>
      </c>
      <c r="P38" s="30">
        <v>2</v>
      </c>
      <c r="AB38" s="5">
        <v>1</v>
      </c>
      <c r="AC38" s="5">
        <v>1</v>
      </c>
      <c r="AD38" s="5">
        <v>1</v>
      </c>
      <c r="BA38" s="5">
        <v>1</v>
      </c>
      <c r="BB38" s="5">
        <f t="shared" si="19"/>
        <v>977.4399999999999</v>
      </c>
      <c r="BC38" s="5">
        <f t="shared" si="20"/>
        <v>0</v>
      </c>
      <c r="BD38" s="5">
        <f t="shared" si="21"/>
        <v>0</v>
      </c>
      <c r="BE38" s="5">
        <f t="shared" si="22"/>
        <v>0</v>
      </c>
      <c r="BF38" s="5">
        <f t="shared" si="23"/>
        <v>0</v>
      </c>
      <c r="CB38" s="30">
        <v>1</v>
      </c>
      <c r="CC38" s="30">
        <v>1</v>
      </c>
    </row>
    <row r="39" spans="1:81" ht="12.75">
      <c r="A39" s="31">
        <v>24</v>
      </c>
      <c r="B39" s="60" t="s">
        <v>179</v>
      </c>
      <c r="C39" s="32" t="s">
        <v>124</v>
      </c>
      <c r="D39" s="33" t="s">
        <v>125</v>
      </c>
      <c r="E39" s="34" t="s">
        <v>25</v>
      </c>
      <c r="F39" s="35">
        <v>0.463</v>
      </c>
      <c r="G39" s="35">
        <v>3210</v>
      </c>
      <c r="H39" s="36">
        <f t="shared" si="16"/>
        <v>1486.23</v>
      </c>
      <c r="I39" s="37">
        <v>2.483</v>
      </c>
      <c r="J39" s="38">
        <f t="shared" si="17"/>
        <v>1.149629</v>
      </c>
      <c r="K39" s="37">
        <v>0</v>
      </c>
      <c r="L39" s="38">
        <f t="shared" si="18"/>
        <v>0</v>
      </c>
      <c r="P39" s="30">
        <v>2</v>
      </c>
      <c r="AB39" s="5">
        <v>1</v>
      </c>
      <c r="AC39" s="5">
        <v>1</v>
      </c>
      <c r="AD39" s="5">
        <v>1</v>
      </c>
      <c r="BA39" s="5">
        <v>1</v>
      </c>
      <c r="BB39" s="5">
        <f t="shared" si="19"/>
        <v>1486.23</v>
      </c>
      <c r="BC39" s="5">
        <f t="shared" si="20"/>
        <v>0</v>
      </c>
      <c r="BD39" s="5">
        <f t="shared" si="21"/>
        <v>0</v>
      </c>
      <c r="BE39" s="5">
        <f t="shared" si="22"/>
        <v>0</v>
      </c>
      <c r="BF39" s="5">
        <f t="shared" si="23"/>
        <v>0</v>
      </c>
      <c r="CB39" s="30">
        <v>1</v>
      </c>
      <c r="CC39" s="30">
        <v>1</v>
      </c>
    </row>
    <row r="40" spans="1:81" ht="12.75">
      <c r="A40" s="31">
        <v>25</v>
      </c>
      <c r="B40" s="60" t="s">
        <v>179</v>
      </c>
      <c r="C40" s="32" t="s">
        <v>124</v>
      </c>
      <c r="D40" s="33" t="s">
        <v>125</v>
      </c>
      <c r="E40" s="34" t="s">
        <v>25</v>
      </c>
      <c r="F40" s="35">
        <v>0.136</v>
      </c>
      <c r="G40" s="35">
        <v>3210</v>
      </c>
      <c r="H40" s="36">
        <f t="shared" si="16"/>
        <v>436.56000000000006</v>
      </c>
      <c r="I40" s="37">
        <v>2.483</v>
      </c>
      <c r="J40" s="38">
        <f t="shared" si="17"/>
        <v>0.33768800000000004</v>
      </c>
      <c r="K40" s="37">
        <v>0</v>
      </c>
      <c r="L40" s="38">
        <f t="shared" si="18"/>
        <v>0</v>
      </c>
      <c r="P40" s="30">
        <v>2</v>
      </c>
      <c r="AB40" s="5">
        <v>1</v>
      </c>
      <c r="AC40" s="5">
        <v>1</v>
      </c>
      <c r="AD40" s="5">
        <v>1</v>
      </c>
      <c r="BA40" s="5">
        <v>1</v>
      </c>
      <c r="BB40" s="5">
        <f t="shared" si="19"/>
        <v>436.56000000000006</v>
      </c>
      <c r="BC40" s="5">
        <f t="shared" si="20"/>
        <v>0</v>
      </c>
      <c r="BD40" s="5">
        <f t="shared" si="21"/>
        <v>0</v>
      </c>
      <c r="BE40" s="5">
        <f t="shared" si="22"/>
        <v>0</v>
      </c>
      <c r="BF40" s="5">
        <f t="shared" si="23"/>
        <v>0</v>
      </c>
      <c r="CB40" s="30">
        <v>1</v>
      </c>
      <c r="CC40" s="30">
        <v>1</v>
      </c>
    </row>
    <row r="41" spans="1:81" ht="12.75">
      <c r="A41" s="31">
        <v>26</v>
      </c>
      <c r="B41" s="60" t="s">
        <v>179</v>
      </c>
      <c r="C41" s="32" t="s">
        <v>126</v>
      </c>
      <c r="D41" s="33" t="s">
        <v>127</v>
      </c>
      <c r="E41" s="34" t="s">
        <v>25</v>
      </c>
      <c r="F41" s="35">
        <v>1.939</v>
      </c>
      <c r="G41" s="35">
        <v>2515</v>
      </c>
      <c r="H41" s="36">
        <f t="shared" si="16"/>
        <v>4876.585</v>
      </c>
      <c r="I41" s="37">
        <v>2.436</v>
      </c>
      <c r="J41" s="38">
        <f t="shared" si="17"/>
        <v>4.723404</v>
      </c>
      <c r="K41" s="37">
        <v>0</v>
      </c>
      <c r="L41" s="38">
        <f t="shared" si="18"/>
        <v>0</v>
      </c>
      <c r="P41" s="30">
        <v>2</v>
      </c>
      <c r="AB41" s="5">
        <v>1</v>
      </c>
      <c r="AC41" s="5">
        <v>1</v>
      </c>
      <c r="AD41" s="5">
        <v>1</v>
      </c>
      <c r="BA41" s="5">
        <v>1</v>
      </c>
      <c r="BB41" s="5">
        <f t="shared" si="19"/>
        <v>4876.585</v>
      </c>
      <c r="BC41" s="5">
        <f t="shared" si="20"/>
        <v>0</v>
      </c>
      <c r="BD41" s="5">
        <f t="shared" si="21"/>
        <v>0</v>
      </c>
      <c r="BE41" s="5">
        <f t="shared" si="22"/>
        <v>0</v>
      </c>
      <c r="BF41" s="5">
        <f t="shared" si="23"/>
        <v>0</v>
      </c>
      <c r="CB41" s="30">
        <v>1</v>
      </c>
      <c r="CC41" s="30">
        <v>1</v>
      </c>
    </row>
    <row r="42" spans="1:81" ht="12.75">
      <c r="A42" s="31">
        <v>27</v>
      </c>
      <c r="B42" s="60" t="s">
        <v>179</v>
      </c>
      <c r="C42" s="32" t="s">
        <v>128</v>
      </c>
      <c r="D42" s="33" t="s">
        <v>129</v>
      </c>
      <c r="E42" s="34" t="s">
        <v>21</v>
      </c>
      <c r="F42" s="35">
        <v>10.584</v>
      </c>
      <c r="G42" s="35">
        <v>330.5</v>
      </c>
      <c r="H42" s="36">
        <f t="shared" si="16"/>
        <v>3498.0119999999997</v>
      </c>
      <c r="I42" s="37">
        <v>0.004</v>
      </c>
      <c r="J42" s="38">
        <f t="shared" si="17"/>
        <v>0.042336</v>
      </c>
      <c r="K42" s="37">
        <v>0</v>
      </c>
      <c r="L42" s="38">
        <f t="shared" si="18"/>
        <v>0</v>
      </c>
      <c r="P42" s="30">
        <v>2</v>
      </c>
      <c r="AB42" s="5">
        <v>1</v>
      </c>
      <c r="AC42" s="5">
        <v>1</v>
      </c>
      <c r="AD42" s="5">
        <v>1</v>
      </c>
      <c r="BA42" s="5">
        <v>1</v>
      </c>
      <c r="BB42" s="5">
        <f t="shared" si="19"/>
        <v>3498.0119999999997</v>
      </c>
      <c r="BC42" s="5">
        <f t="shared" si="20"/>
        <v>0</v>
      </c>
      <c r="BD42" s="5">
        <f t="shared" si="21"/>
        <v>0</v>
      </c>
      <c r="BE42" s="5">
        <f t="shared" si="22"/>
        <v>0</v>
      </c>
      <c r="BF42" s="5">
        <f t="shared" si="23"/>
        <v>0</v>
      </c>
      <c r="CB42" s="30">
        <v>1</v>
      </c>
      <c r="CC42" s="30">
        <v>1</v>
      </c>
    </row>
    <row r="43" spans="1:58" ht="12.75">
      <c r="A43" s="40"/>
      <c r="B43" s="61"/>
      <c r="C43" s="41" t="s">
        <v>18</v>
      </c>
      <c r="D43" s="42" t="s">
        <v>121</v>
      </c>
      <c r="E43" s="43"/>
      <c r="F43" s="44"/>
      <c r="G43" s="45"/>
      <c r="H43" s="46">
        <f>SUM(H36:H42)</f>
        <v>12800.026999999998</v>
      </c>
      <c r="I43" s="47"/>
      <c r="J43" s="48">
        <f>SUM(J36:J42)</f>
        <v>8.146823000000001</v>
      </c>
      <c r="K43" s="47"/>
      <c r="L43" s="48">
        <f>SUM(L36:L42)</f>
        <v>0</v>
      </c>
      <c r="P43" s="30">
        <v>4</v>
      </c>
      <c r="BB43" s="49">
        <f>SUM(BB36:BB42)</f>
        <v>12800.026999999998</v>
      </c>
      <c r="BC43" s="49">
        <f>SUM(BC36:BC42)</f>
        <v>0</v>
      </c>
      <c r="BD43" s="49">
        <f>SUM(BD36:BD42)</f>
        <v>0</v>
      </c>
      <c r="BE43" s="49">
        <f>SUM(BE36:BE42)</f>
        <v>0</v>
      </c>
      <c r="BF43" s="49">
        <f>SUM(BF36:BF42)</f>
        <v>0</v>
      </c>
    </row>
    <row r="44" spans="1:16" ht="12.75">
      <c r="A44" s="20" t="s">
        <v>15</v>
      </c>
      <c r="B44" s="59"/>
      <c r="C44" s="21" t="s">
        <v>55</v>
      </c>
      <c r="D44" s="22" t="s">
        <v>56</v>
      </c>
      <c r="E44" s="23"/>
      <c r="F44" s="24"/>
      <c r="G44" s="24"/>
      <c r="H44" s="25"/>
      <c r="I44" s="26"/>
      <c r="J44" s="27"/>
      <c r="K44" s="28"/>
      <c r="L44" s="29"/>
      <c r="P44" s="30">
        <v>1</v>
      </c>
    </row>
    <row r="45" spans="1:81" ht="12.75">
      <c r="A45" s="31">
        <v>28</v>
      </c>
      <c r="B45" s="60" t="s">
        <v>179</v>
      </c>
      <c r="C45" s="32" t="s">
        <v>130</v>
      </c>
      <c r="D45" s="33" t="s">
        <v>131</v>
      </c>
      <c r="E45" s="34" t="s">
        <v>73</v>
      </c>
      <c r="F45" s="35">
        <v>1</v>
      </c>
      <c r="G45" s="35">
        <v>610</v>
      </c>
      <c r="H45" s="36">
        <f>F45*G45</f>
        <v>610</v>
      </c>
      <c r="I45" s="37">
        <v>0.00365</v>
      </c>
      <c r="J45" s="38">
        <f>F45*I45</f>
        <v>0.00365</v>
      </c>
      <c r="K45" s="37">
        <v>0</v>
      </c>
      <c r="L45" s="38">
        <f>F45*K45</f>
        <v>0</v>
      </c>
      <c r="P45" s="30">
        <v>2</v>
      </c>
      <c r="AB45" s="5">
        <v>1</v>
      </c>
      <c r="AC45" s="5">
        <v>1</v>
      </c>
      <c r="AD45" s="5">
        <v>1</v>
      </c>
      <c r="BA45" s="5">
        <v>1</v>
      </c>
      <c r="BB45" s="5">
        <f>IF(BA45=1,H45,0)</f>
        <v>610</v>
      </c>
      <c r="BC45" s="5">
        <f>IF(BA45=2,H45,0)</f>
        <v>0</v>
      </c>
      <c r="BD45" s="5">
        <f>IF(BA45=3,H45,0)</f>
        <v>0</v>
      </c>
      <c r="BE45" s="5">
        <f>IF(BA45=4,H45,0)</f>
        <v>0</v>
      </c>
      <c r="BF45" s="5">
        <f>IF(BA45=5,H45,0)</f>
        <v>0</v>
      </c>
      <c r="CB45" s="30">
        <v>1</v>
      </c>
      <c r="CC45" s="30">
        <v>1</v>
      </c>
    </row>
    <row r="46" spans="1:81" ht="12.75">
      <c r="A46" s="31">
        <v>29</v>
      </c>
      <c r="B46" s="60" t="s">
        <v>179</v>
      </c>
      <c r="C46" s="32" t="s">
        <v>132</v>
      </c>
      <c r="D46" s="33" t="s">
        <v>133</v>
      </c>
      <c r="E46" s="34" t="s">
        <v>60</v>
      </c>
      <c r="F46" s="35">
        <v>10</v>
      </c>
      <c r="G46" s="35">
        <v>885</v>
      </c>
      <c r="H46" s="36">
        <f>F46*G46</f>
        <v>8850</v>
      </c>
      <c r="I46" s="37">
        <v>0.62767</v>
      </c>
      <c r="J46" s="38">
        <f>F46*I46</f>
        <v>6.2767</v>
      </c>
      <c r="K46" s="37">
        <v>0</v>
      </c>
      <c r="L46" s="38">
        <f>F46*K46</f>
        <v>0</v>
      </c>
      <c r="P46" s="30">
        <v>2</v>
      </c>
      <c r="AB46" s="5">
        <v>1</v>
      </c>
      <c r="AC46" s="5">
        <v>1</v>
      </c>
      <c r="AD46" s="5">
        <v>1</v>
      </c>
      <c r="BA46" s="5">
        <v>1</v>
      </c>
      <c r="BB46" s="5">
        <f>IF(BA46=1,H46,0)</f>
        <v>8850</v>
      </c>
      <c r="BC46" s="5">
        <f>IF(BA46=2,H46,0)</f>
        <v>0</v>
      </c>
      <c r="BD46" s="5">
        <f>IF(BA46=3,H46,0)</f>
        <v>0</v>
      </c>
      <c r="BE46" s="5">
        <f>IF(BA46=4,H46,0)</f>
        <v>0</v>
      </c>
      <c r="BF46" s="5">
        <f>IF(BA46=5,H46,0)</f>
        <v>0</v>
      </c>
      <c r="CB46" s="30">
        <v>1</v>
      </c>
      <c r="CC46" s="30">
        <v>1</v>
      </c>
    </row>
    <row r="47" spans="1:81" ht="12.75">
      <c r="A47" s="31">
        <v>30</v>
      </c>
      <c r="B47" s="60" t="s">
        <v>179</v>
      </c>
      <c r="C47" s="32" t="s">
        <v>134</v>
      </c>
      <c r="D47" s="33" t="s">
        <v>135</v>
      </c>
      <c r="E47" s="34" t="s">
        <v>73</v>
      </c>
      <c r="F47" s="35">
        <v>4.04</v>
      </c>
      <c r="G47" s="35">
        <v>2736.32</v>
      </c>
      <c r="H47" s="36">
        <f>F47*G47</f>
        <v>11054.732800000002</v>
      </c>
      <c r="I47" s="37">
        <v>0.48</v>
      </c>
      <c r="J47" s="38">
        <f>F47*I47</f>
        <v>1.9392</v>
      </c>
      <c r="K47" s="37"/>
      <c r="L47" s="38">
        <f>F47*K47</f>
        <v>0</v>
      </c>
      <c r="P47" s="30">
        <v>2</v>
      </c>
      <c r="AB47" s="5">
        <v>3</v>
      </c>
      <c r="AC47" s="5">
        <v>1</v>
      </c>
      <c r="AD47" s="5">
        <v>59222537</v>
      </c>
      <c r="BA47" s="5">
        <v>1</v>
      </c>
      <c r="BB47" s="5">
        <f>IF(BA47=1,H47,0)</f>
        <v>11054.732800000002</v>
      </c>
      <c r="BC47" s="5">
        <f>IF(BA47=2,H47,0)</f>
        <v>0</v>
      </c>
      <c r="BD47" s="5">
        <f>IF(BA47=3,H47,0)</f>
        <v>0</v>
      </c>
      <c r="BE47" s="5">
        <f>IF(BA47=4,H47,0)</f>
        <v>0</v>
      </c>
      <c r="BF47" s="5">
        <f>IF(BA47=5,H47,0)</f>
        <v>0</v>
      </c>
      <c r="CB47" s="30">
        <v>3</v>
      </c>
      <c r="CC47" s="30">
        <v>1</v>
      </c>
    </row>
    <row r="48" spans="1:58" ht="12.75">
      <c r="A48" s="40"/>
      <c r="B48" s="61"/>
      <c r="C48" s="41" t="s">
        <v>18</v>
      </c>
      <c r="D48" s="42" t="s">
        <v>57</v>
      </c>
      <c r="E48" s="43"/>
      <c r="F48" s="44"/>
      <c r="G48" s="45"/>
      <c r="H48" s="46">
        <f>SUM(H44:H47)</f>
        <v>20514.7328</v>
      </c>
      <c r="I48" s="47"/>
      <c r="J48" s="48">
        <f>SUM(J44:J47)</f>
        <v>8.21955</v>
      </c>
      <c r="K48" s="47"/>
      <c r="L48" s="48">
        <f>SUM(L44:L47)</f>
        <v>0</v>
      </c>
      <c r="P48" s="30">
        <v>4</v>
      </c>
      <c r="BB48" s="49">
        <f>SUM(BB44:BB47)</f>
        <v>20514.7328</v>
      </c>
      <c r="BC48" s="49">
        <f>SUM(BC44:BC47)</f>
        <v>0</v>
      </c>
      <c r="BD48" s="49">
        <f>SUM(BD44:BD47)</f>
        <v>0</v>
      </c>
      <c r="BE48" s="49">
        <f>SUM(BE44:BE47)</f>
        <v>0</v>
      </c>
      <c r="BF48" s="49">
        <f>SUM(BF44:BF47)</f>
        <v>0</v>
      </c>
    </row>
    <row r="49" spans="1:16" ht="12.75">
      <c r="A49" s="20" t="s">
        <v>15</v>
      </c>
      <c r="B49" s="59"/>
      <c r="C49" s="21" t="s">
        <v>63</v>
      </c>
      <c r="D49" s="22" t="s">
        <v>64</v>
      </c>
      <c r="E49" s="23"/>
      <c r="F49" s="24"/>
      <c r="G49" s="24"/>
      <c r="H49" s="25"/>
      <c r="I49" s="26"/>
      <c r="J49" s="27"/>
      <c r="K49" s="28"/>
      <c r="L49" s="29"/>
      <c r="P49" s="30">
        <v>1</v>
      </c>
    </row>
    <row r="50" spans="1:81" ht="12.75">
      <c r="A50" s="31">
        <v>31</v>
      </c>
      <c r="B50" s="60" t="s">
        <v>179</v>
      </c>
      <c r="C50" s="32" t="s">
        <v>66</v>
      </c>
      <c r="D50" s="33" t="s">
        <v>67</v>
      </c>
      <c r="E50" s="34" t="s">
        <v>68</v>
      </c>
      <c r="F50" s="35">
        <v>44.48605</v>
      </c>
      <c r="G50" s="35">
        <v>57</v>
      </c>
      <c r="H50" s="36">
        <f>F50*G50</f>
        <v>2535.70485</v>
      </c>
      <c r="I50" s="37">
        <v>0</v>
      </c>
      <c r="J50" s="38">
        <f>F50*I50</f>
        <v>0</v>
      </c>
      <c r="K50" s="37"/>
      <c r="L50" s="38">
        <f>F50*K50</f>
        <v>0</v>
      </c>
      <c r="P50" s="30">
        <v>2</v>
      </c>
      <c r="AB50" s="5">
        <v>7</v>
      </c>
      <c r="AC50" s="5">
        <v>1</v>
      </c>
      <c r="AD50" s="5">
        <v>2</v>
      </c>
      <c r="BA50" s="5">
        <v>1</v>
      </c>
      <c r="BB50" s="5">
        <f>IF(BA50=1,H50,0)</f>
        <v>2535.70485</v>
      </c>
      <c r="BC50" s="5">
        <f>IF(BA50=2,H50,0)</f>
        <v>0</v>
      </c>
      <c r="BD50" s="5">
        <f>IF(BA50=3,H50,0)</f>
        <v>0</v>
      </c>
      <c r="BE50" s="5">
        <f>IF(BA50=4,H50,0)</f>
        <v>0</v>
      </c>
      <c r="BF50" s="5">
        <f>IF(BA50=5,H50,0)</f>
        <v>0</v>
      </c>
      <c r="CB50" s="30">
        <v>7</v>
      </c>
      <c r="CC50" s="30">
        <v>1</v>
      </c>
    </row>
    <row r="51" spans="1:58" ht="12.75">
      <c r="A51" s="40"/>
      <c r="B51" s="61"/>
      <c r="C51" s="41" t="s">
        <v>18</v>
      </c>
      <c r="D51" s="42" t="s">
        <v>65</v>
      </c>
      <c r="E51" s="43"/>
      <c r="F51" s="44"/>
      <c r="G51" s="45"/>
      <c r="H51" s="46">
        <f>SUM(H49:H50)</f>
        <v>2535.70485</v>
      </c>
      <c r="I51" s="47"/>
      <c r="J51" s="48">
        <f>SUM(J49:J50)</f>
        <v>0</v>
      </c>
      <c r="K51" s="47"/>
      <c r="L51" s="48">
        <f>SUM(L49:L50)</f>
        <v>0</v>
      </c>
      <c r="P51" s="30">
        <v>4</v>
      </c>
      <c r="BB51" s="49">
        <f>SUM(BB49:BB50)</f>
        <v>2535.70485</v>
      </c>
      <c r="BC51" s="49">
        <f>SUM(BC49:BC50)</f>
        <v>0</v>
      </c>
      <c r="BD51" s="49">
        <f>SUM(BD49:BD50)</f>
        <v>0</v>
      </c>
      <c r="BE51" s="49">
        <f>SUM(BE49:BE50)</f>
        <v>0</v>
      </c>
      <c r="BF51" s="49">
        <f>SUM(BF49:BF50)</f>
        <v>0</v>
      </c>
    </row>
    <row r="52" spans="1:16" ht="12.75">
      <c r="A52" s="20" t="s">
        <v>15</v>
      </c>
      <c r="B52" s="59"/>
      <c r="C52" s="21" t="s">
        <v>74</v>
      </c>
      <c r="D52" s="22" t="s">
        <v>75</v>
      </c>
      <c r="E52" s="23"/>
      <c r="F52" s="24"/>
      <c r="G52" s="24"/>
      <c r="H52" s="25"/>
      <c r="I52" s="26"/>
      <c r="J52" s="27"/>
      <c r="K52" s="28"/>
      <c r="L52" s="29"/>
      <c r="P52" s="30">
        <v>1</v>
      </c>
    </row>
    <row r="53" spans="1:81" ht="22.5">
      <c r="A53" s="31">
        <v>32</v>
      </c>
      <c r="B53" s="60" t="s">
        <v>179</v>
      </c>
      <c r="C53" s="32" t="s">
        <v>77</v>
      </c>
      <c r="D53" s="33" t="s">
        <v>78</v>
      </c>
      <c r="E53" s="34" t="s">
        <v>68</v>
      </c>
      <c r="F53" s="35">
        <v>18.844</v>
      </c>
      <c r="G53" s="35">
        <v>260</v>
      </c>
      <c r="H53" s="36">
        <f>F53*G53</f>
        <v>4899.4400000000005</v>
      </c>
      <c r="I53" s="37">
        <v>0</v>
      </c>
      <c r="J53" s="38">
        <f>F53*I53</f>
        <v>0</v>
      </c>
      <c r="K53" s="37"/>
      <c r="L53" s="38">
        <f>F53*K53</f>
        <v>0</v>
      </c>
      <c r="P53" s="30">
        <v>2</v>
      </c>
      <c r="AB53" s="5">
        <v>11</v>
      </c>
      <c r="AC53" s="5">
        <v>-1</v>
      </c>
      <c r="AD53" s="5">
        <v>32</v>
      </c>
      <c r="BA53" s="5">
        <v>1</v>
      </c>
      <c r="BB53" s="5">
        <f>IF(BA53=1,H53,0)</f>
        <v>4899.4400000000005</v>
      </c>
      <c r="BC53" s="5">
        <f>IF(BA53=2,H53,0)</f>
        <v>0</v>
      </c>
      <c r="BD53" s="5">
        <f>IF(BA53=3,H53,0)</f>
        <v>0</v>
      </c>
      <c r="BE53" s="5">
        <f>IF(BA53=4,H53,0)</f>
        <v>0</v>
      </c>
      <c r="BF53" s="5">
        <f>IF(BA53=5,H53,0)</f>
        <v>0</v>
      </c>
      <c r="CB53" s="30">
        <v>11</v>
      </c>
      <c r="CC53" s="30">
        <v>-1</v>
      </c>
    </row>
    <row r="54" spans="1:58" ht="12.75">
      <c r="A54" s="40"/>
      <c r="B54" s="61"/>
      <c r="C54" s="41" t="s">
        <v>18</v>
      </c>
      <c r="D54" s="42" t="s">
        <v>76</v>
      </c>
      <c r="E54" s="43"/>
      <c r="F54" s="44"/>
      <c r="G54" s="45"/>
      <c r="H54" s="46">
        <f>SUM(H52:H53)</f>
        <v>4899.4400000000005</v>
      </c>
      <c r="I54" s="47"/>
      <c r="J54" s="48">
        <f>SUM(J52:J53)</f>
        <v>0</v>
      </c>
      <c r="K54" s="47"/>
      <c r="L54" s="48">
        <f>SUM(L52:L53)</f>
        <v>0</v>
      </c>
      <c r="P54" s="30">
        <v>4</v>
      </c>
      <c r="BB54" s="49">
        <f>SUM(BB52:BB53)</f>
        <v>4899.4400000000005</v>
      </c>
      <c r="BC54" s="49">
        <f>SUM(BC52:BC53)</f>
        <v>0</v>
      </c>
      <c r="BD54" s="49">
        <f>SUM(BD52:BD53)</f>
        <v>0</v>
      </c>
      <c r="BE54" s="49">
        <f>SUM(BE52:BE53)</f>
        <v>0</v>
      </c>
      <c r="BF54" s="49">
        <f>SUM(BF52:BF53)</f>
        <v>0</v>
      </c>
    </row>
    <row r="55" spans="1:8" ht="12.75">
      <c r="A55" s="31">
        <v>33</v>
      </c>
      <c r="B55" s="65" t="s">
        <v>182</v>
      </c>
      <c r="C55" s="65"/>
      <c r="D55" s="65" t="s">
        <v>183</v>
      </c>
      <c r="E55" s="65"/>
      <c r="F55" s="65"/>
      <c r="G55" s="65"/>
      <c r="H55" s="66">
        <v>1317</v>
      </c>
    </row>
    <row r="56" spans="1:8" ht="12.75">
      <c r="A56" s="31">
        <v>34</v>
      </c>
      <c r="B56" s="67" t="s">
        <v>184</v>
      </c>
      <c r="C56" s="65"/>
      <c r="D56" s="65" t="s">
        <v>185</v>
      </c>
      <c r="E56" s="65"/>
      <c r="F56" s="65"/>
      <c r="G56" s="65"/>
      <c r="H56" s="66">
        <v>2941</v>
      </c>
    </row>
    <row r="57" ht="13.5" thickBot="1">
      <c r="F57" s="5"/>
    </row>
    <row r="58" spans="1:8" ht="13.5" thickBot="1">
      <c r="A58" s="112" t="s">
        <v>186</v>
      </c>
      <c r="B58" s="113"/>
      <c r="C58" s="113"/>
      <c r="D58" s="113"/>
      <c r="E58" s="114">
        <f>SUM(H14+H27+H32+H35+H43+H48+H51+H54+H55+H56)</f>
        <v>138137.84554999997</v>
      </c>
      <c r="F58" s="115"/>
      <c r="G58" s="115"/>
      <c r="H58" s="116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spans="1:8" ht="12.75">
      <c r="A78" s="39"/>
      <c r="B78" s="62"/>
      <c r="C78" s="39"/>
      <c r="D78" s="39"/>
      <c r="E78" s="39"/>
      <c r="F78" s="39"/>
      <c r="G78" s="39"/>
      <c r="H78" s="39"/>
    </row>
    <row r="79" spans="1:8" ht="12.75">
      <c r="A79" s="39"/>
      <c r="B79" s="62"/>
      <c r="C79" s="39"/>
      <c r="D79" s="39"/>
      <c r="E79" s="39"/>
      <c r="F79" s="39"/>
      <c r="G79" s="39"/>
      <c r="H79" s="39"/>
    </row>
    <row r="80" spans="1:8" ht="12.75">
      <c r="A80" s="39"/>
      <c r="B80" s="62"/>
      <c r="C80" s="39"/>
      <c r="D80" s="39"/>
      <c r="E80" s="39"/>
      <c r="F80" s="39"/>
      <c r="G80" s="39"/>
      <c r="H80" s="39"/>
    </row>
    <row r="81" spans="1:8" ht="12.75">
      <c r="A81" s="39"/>
      <c r="B81" s="62"/>
      <c r="C81" s="39"/>
      <c r="D81" s="39"/>
      <c r="E81" s="39"/>
      <c r="F81" s="39"/>
      <c r="G81" s="39"/>
      <c r="H81" s="39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spans="1:3" ht="12.75">
      <c r="A113" s="50"/>
      <c r="B113" s="63"/>
      <c r="C113" s="50"/>
    </row>
    <row r="114" spans="1:8" ht="12.75">
      <c r="A114" s="39"/>
      <c r="B114" s="62"/>
      <c r="C114" s="39"/>
      <c r="D114" s="51"/>
      <c r="E114" s="51"/>
      <c r="F114" s="52"/>
      <c r="G114" s="51"/>
      <c r="H114" s="53"/>
    </row>
    <row r="115" spans="1:8" ht="12.75">
      <c r="A115" s="54"/>
      <c r="B115" s="64"/>
      <c r="C115" s="54"/>
      <c r="D115" s="39"/>
      <c r="E115" s="39"/>
      <c r="F115" s="55"/>
      <c r="G115" s="39"/>
      <c r="H115" s="39"/>
    </row>
    <row r="116" spans="1:8" ht="12.75">
      <c r="A116" s="39"/>
      <c r="B116" s="62"/>
      <c r="C116" s="39"/>
      <c r="D116" s="39"/>
      <c r="E116" s="39"/>
      <c r="F116" s="55"/>
      <c r="G116" s="39"/>
      <c r="H116" s="39"/>
    </row>
    <row r="117" spans="1:8" ht="12.75">
      <c r="A117" s="39"/>
      <c r="B117" s="62"/>
      <c r="C117" s="39"/>
      <c r="D117" s="39"/>
      <c r="E117" s="39"/>
      <c r="F117" s="55"/>
      <c r="G117" s="39"/>
      <c r="H117" s="39"/>
    </row>
    <row r="118" spans="1:8" ht="12.75">
      <c r="A118" s="39"/>
      <c r="B118" s="62"/>
      <c r="C118" s="39"/>
      <c r="D118" s="39"/>
      <c r="E118" s="39"/>
      <c r="F118" s="55"/>
      <c r="G118" s="39"/>
      <c r="H118" s="39"/>
    </row>
    <row r="119" spans="1:8" ht="12.75">
      <c r="A119" s="39"/>
      <c r="B119" s="62"/>
      <c r="C119" s="39"/>
      <c r="D119" s="39"/>
      <c r="E119" s="39"/>
      <c r="F119" s="55"/>
      <c r="G119" s="39"/>
      <c r="H119" s="39"/>
    </row>
    <row r="120" spans="1:8" ht="12.75">
      <c r="A120" s="39"/>
      <c r="B120" s="62"/>
      <c r="C120" s="39"/>
      <c r="D120" s="39"/>
      <c r="E120" s="39"/>
      <c r="F120" s="55"/>
      <c r="G120" s="39"/>
      <c r="H120" s="39"/>
    </row>
    <row r="121" spans="1:8" ht="12.75">
      <c r="A121" s="39"/>
      <c r="B121" s="62"/>
      <c r="C121" s="39"/>
      <c r="D121" s="39"/>
      <c r="E121" s="39"/>
      <c r="F121" s="55"/>
      <c r="G121" s="39"/>
      <c r="H121" s="39"/>
    </row>
    <row r="122" spans="1:8" ht="12.75">
      <c r="A122" s="39"/>
      <c r="B122" s="62"/>
      <c r="C122" s="39"/>
      <c r="D122" s="39"/>
      <c r="E122" s="39"/>
      <c r="F122" s="55"/>
      <c r="G122" s="39"/>
      <c r="H122" s="39"/>
    </row>
    <row r="123" spans="1:8" ht="12.75">
      <c r="A123" s="39"/>
      <c r="B123" s="62"/>
      <c r="C123" s="39"/>
      <c r="D123" s="39"/>
      <c r="E123" s="39"/>
      <c r="F123" s="55"/>
      <c r="G123" s="39"/>
      <c r="H123" s="39"/>
    </row>
    <row r="124" spans="1:8" ht="12.75">
      <c r="A124" s="39"/>
      <c r="B124" s="62"/>
      <c r="C124" s="39"/>
      <c r="D124" s="39"/>
      <c r="E124" s="39"/>
      <c r="F124" s="55"/>
      <c r="G124" s="39"/>
      <c r="H124" s="39"/>
    </row>
    <row r="125" spans="1:8" ht="12.75">
      <c r="A125" s="39"/>
      <c r="B125" s="62"/>
      <c r="C125" s="39"/>
      <c r="D125" s="39"/>
      <c r="E125" s="39"/>
      <c r="F125" s="55"/>
      <c r="G125" s="39"/>
      <c r="H125" s="39"/>
    </row>
    <row r="126" spans="1:8" ht="12.75">
      <c r="A126" s="39"/>
      <c r="B126" s="62"/>
      <c r="C126" s="39"/>
      <c r="D126" s="39"/>
      <c r="E126" s="39"/>
      <c r="F126" s="55"/>
      <c r="G126" s="39"/>
      <c r="H126" s="39"/>
    </row>
    <row r="127" spans="1:8" ht="12.75">
      <c r="A127" s="39"/>
      <c r="B127" s="62"/>
      <c r="C127" s="39"/>
      <c r="D127" s="39"/>
      <c r="E127" s="39"/>
      <c r="F127" s="55"/>
      <c r="G127" s="39"/>
      <c r="H127" s="39"/>
    </row>
  </sheetData>
  <sheetProtection/>
  <mergeCells count="6">
    <mergeCell ref="A1:H1"/>
    <mergeCell ref="A3:C3"/>
    <mergeCell ref="A4:C4"/>
    <mergeCell ref="F4:H4"/>
    <mergeCell ref="A58:D58"/>
    <mergeCell ref="E58:H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129"/>
  <sheetViews>
    <sheetView showGridLines="0" showZeros="0" zoomScaleSheetLayoutView="100" zoomScalePageLayoutView="0" workbookViewId="0" topLeftCell="A34">
      <selection activeCell="G62" sqref="G62"/>
    </sheetView>
  </sheetViews>
  <sheetFormatPr defaultColWidth="9.00390625" defaultRowHeight="12.75"/>
  <cols>
    <col min="1" max="1" width="4.375" style="5" customWidth="1"/>
    <col min="2" max="2" width="4.375" style="57" customWidth="1"/>
    <col min="3" max="3" width="11.625" style="5" customWidth="1"/>
    <col min="4" max="4" width="40.375" style="5" customWidth="1"/>
    <col min="5" max="5" width="5.625" style="5" customWidth="1"/>
    <col min="6" max="6" width="8.625" style="13" customWidth="1"/>
    <col min="7" max="7" width="9.875" style="5" customWidth="1"/>
    <col min="8" max="8" width="13.875" style="5" customWidth="1"/>
    <col min="9" max="9" width="11.75390625" style="5" hidden="1" customWidth="1"/>
    <col min="10" max="10" width="11.625" style="5" hidden="1" customWidth="1"/>
    <col min="11" max="11" width="11.00390625" style="5" hidden="1" customWidth="1"/>
    <col min="12" max="12" width="10.375" style="5" hidden="1" customWidth="1"/>
    <col min="13" max="13" width="75.375" style="5" customWidth="1"/>
    <col min="14" max="14" width="45.25390625" style="5" customWidth="1"/>
    <col min="15" max="16384" width="9.125" style="5" customWidth="1"/>
  </cols>
  <sheetData>
    <row r="1" spans="1:8" ht="15.75">
      <c r="A1" s="102" t="s">
        <v>2</v>
      </c>
      <c r="B1" s="102"/>
      <c r="C1" s="102"/>
      <c r="D1" s="102"/>
      <c r="E1" s="102"/>
      <c r="F1" s="102"/>
      <c r="G1" s="102"/>
      <c r="H1" s="102"/>
    </row>
    <row r="2" spans="3:8" ht="14.25" customHeight="1" thickBot="1">
      <c r="C2" s="6"/>
      <c r="D2" s="7"/>
      <c r="E2" s="7"/>
      <c r="F2" s="8"/>
      <c r="G2" s="7"/>
      <c r="H2" s="7"/>
    </row>
    <row r="3" spans="1:8" ht="13.5" thickTop="1">
      <c r="A3" s="103" t="s">
        <v>0</v>
      </c>
      <c r="B3" s="104"/>
      <c r="C3" s="105"/>
      <c r="D3" s="1" t="s">
        <v>181</v>
      </c>
      <c r="E3" s="2"/>
      <c r="F3" s="9"/>
      <c r="G3" s="10"/>
      <c r="H3" s="11"/>
    </row>
    <row r="4" spans="1:8" ht="13.5" thickBot="1">
      <c r="A4" s="106" t="s">
        <v>1</v>
      </c>
      <c r="B4" s="107"/>
      <c r="C4" s="108"/>
      <c r="D4" s="3" t="s">
        <v>136</v>
      </c>
      <c r="E4" s="4"/>
      <c r="F4" s="109"/>
      <c r="G4" s="110"/>
      <c r="H4" s="111"/>
    </row>
    <row r="5" spans="1:8" ht="13.5" thickTop="1">
      <c r="A5" s="12"/>
      <c r="B5" s="58"/>
      <c r="H5" s="14"/>
    </row>
    <row r="6" spans="1:12" ht="27" customHeight="1">
      <c r="A6" s="15" t="s">
        <v>4</v>
      </c>
      <c r="B6" s="56" t="s">
        <v>178</v>
      </c>
      <c r="C6" s="16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6" ht="12.75">
      <c r="A7" s="20" t="s">
        <v>15</v>
      </c>
      <c r="B7" s="59"/>
      <c r="C7" s="21" t="s">
        <v>16</v>
      </c>
      <c r="D7" s="22" t="s">
        <v>17</v>
      </c>
      <c r="E7" s="23"/>
      <c r="F7" s="24"/>
      <c r="G7" s="24"/>
      <c r="H7" s="25"/>
      <c r="I7" s="26"/>
      <c r="J7" s="27"/>
      <c r="K7" s="28"/>
      <c r="L7" s="29"/>
      <c r="P7" s="30">
        <v>1</v>
      </c>
    </row>
    <row r="8" spans="1:81" ht="12.75">
      <c r="A8" s="31">
        <v>1</v>
      </c>
      <c r="B8" s="60" t="s">
        <v>179</v>
      </c>
      <c r="C8" s="32" t="s">
        <v>137</v>
      </c>
      <c r="D8" s="33" t="s">
        <v>138</v>
      </c>
      <c r="E8" s="34" t="s">
        <v>25</v>
      </c>
      <c r="F8" s="35">
        <v>2.835</v>
      </c>
      <c r="G8" s="35">
        <v>133.5</v>
      </c>
      <c r="H8" s="36">
        <f aca="true" t="shared" si="0" ref="H8:H15">F8*G8</f>
        <v>378.47249999999997</v>
      </c>
      <c r="I8" s="37">
        <v>0</v>
      </c>
      <c r="J8" s="38">
        <f aca="true" t="shared" si="1" ref="J8:J15">F8*I8</f>
        <v>0</v>
      </c>
      <c r="K8" s="37">
        <v>0</v>
      </c>
      <c r="L8" s="38">
        <f aca="true" t="shared" si="2" ref="L8:L15">F8*K8</f>
        <v>0</v>
      </c>
      <c r="P8" s="30">
        <v>2</v>
      </c>
      <c r="AB8" s="5">
        <v>1</v>
      </c>
      <c r="AC8" s="5">
        <v>1</v>
      </c>
      <c r="AD8" s="5">
        <v>1</v>
      </c>
      <c r="BA8" s="5">
        <v>1</v>
      </c>
      <c r="BB8" s="5">
        <f aca="true" t="shared" si="3" ref="BB8:BB15">IF(BA8=1,H8,0)</f>
        <v>378.47249999999997</v>
      </c>
      <c r="BC8" s="5">
        <f aca="true" t="shared" si="4" ref="BC8:BC15">IF(BA8=2,H8,0)</f>
        <v>0</v>
      </c>
      <c r="BD8" s="5">
        <f aca="true" t="shared" si="5" ref="BD8:BD15">IF(BA8=3,H8,0)</f>
        <v>0</v>
      </c>
      <c r="BE8" s="5">
        <f aca="true" t="shared" si="6" ref="BE8:BE15">IF(BA8=4,H8,0)</f>
        <v>0</v>
      </c>
      <c r="BF8" s="5">
        <f aca="true" t="shared" si="7" ref="BF8:BF15">IF(BA8=5,H8,0)</f>
        <v>0</v>
      </c>
      <c r="CB8" s="30">
        <v>1</v>
      </c>
      <c r="CC8" s="30">
        <v>1</v>
      </c>
    </row>
    <row r="9" spans="1:81" ht="12.75">
      <c r="A9" s="31">
        <v>2</v>
      </c>
      <c r="B9" s="60" t="s">
        <v>179</v>
      </c>
      <c r="C9" s="32" t="s">
        <v>139</v>
      </c>
      <c r="D9" s="33" t="s">
        <v>140</v>
      </c>
      <c r="E9" s="34" t="s">
        <v>25</v>
      </c>
      <c r="F9" s="35">
        <v>0.284</v>
      </c>
      <c r="G9" s="35">
        <v>29.4</v>
      </c>
      <c r="H9" s="36">
        <f t="shared" si="0"/>
        <v>8.349599999999999</v>
      </c>
      <c r="I9" s="37">
        <v>0</v>
      </c>
      <c r="J9" s="38">
        <f t="shared" si="1"/>
        <v>0</v>
      </c>
      <c r="K9" s="37">
        <v>0</v>
      </c>
      <c r="L9" s="38">
        <f t="shared" si="2"/>
        <v>0</v>
      </c>
      <c r="P9" s="30">
        <v>2</v>
      </c>
      <c r="AB9" s="5">
        <v>1</v>
      </c>
      <c r="AC9" s="5">
        <v>1</v>
      </c>
      <c r="AD9" s="5">
        <v>1</v>
      </c>
      <c r="BA9" s="5">
        <v>1</v>
      </c>
      <c r="BB9" s="5">
        <f t="shared" si="3"/>
        <v>8.349599999999999</v>
      </c>
      <c r="BC9" s="5">
        <f t="shared" si="4"/>
        <v>0</v>
      </c>
      <c r="BD9" s="5">
        <f t="shared" si="5"/>
        <v>0</v>
      </c>
      <c r="BE9" s="5">
        <f t="shared" si="6"/>
        <v>0</v>
      </c>
      <c r="BF9" s="5">
        <f t="shared" si="7"/>
        <v>0</v>
      </c>
      <c r="CB9" s="30">
        <v>1</v>
      </c>
      <c r="CC9" s="30">
        <v>1</v>
      </c>
    </row>
    <row r="10" spans="1:81" ht="12.75">
      <c r="A10" s="31">
        <v>3</v>
      </c>
      <c r="B10" s="60" t="s">
        <v>179</v>
      </c>
      <c r="C10" s="32" t="s">
        <v>141</v>
      </c>
      <c r="D10" s="33" t="s">
        <v>142</v>
      </c>
      <c r="E10" s="34" t="s">
        <v>25</v>
      </c>
      <c r="F10" s="35">
        <v>18.584</v>
      </c>
      <c r="G10" s="35">
        <v>258.5</v>
      </c>
      <c r="H10" s="36">
        <f t="shared" si="0"/>
        <v>4803.964</v>
      </c>
      <c r="I10" s="37">
        <v>0</v>
      </c>
      <c r="J10" s="38">
        <f t="shared" si="1"/>
        <v>0</v>
      </c>
      <c r="K10" s="37">
        <v>0</v>
      </c>
      <c r="L10" s="38">
        <f t="shared" si="2"/>
        <v>0</v>
      </c>
      <c r="P10" s="30">
        <v>2</v>
      </c>
      <c r="AB10" s="5">
        <v>1</v>
      </c>
      <c r="AC10" s="5">
        <v>1</v>
      </c>
      <c r="AD10" s="5">
        <v>1</v>
      </c>
      <c r="BA10" s="5">
        <v>1</v>
      </c>
      <c r="BB10" s="5">
        <f t="shared" si="3"/>
        <v>4803.964</v>
      </c>
      <c r="BC10" s="5">
        <f t="shared" si="4"/>
        <v>0</v>
      </c>
      <c r="BD10" s="5">
        <f t="shared" si="5"/>
        <v>0</v>
      </c>
      <c r="BE10" s="5">
        <f t="shared" si="6"/>
        <v>0</v>
      </c>
      <c r="BF10" s="5">
        <f t="shared" si="7"/>
        <v>0</v>
      </c>
      <c r="CB10" s="30">
        <v>1</v>
      </c>
      <c r="CC10" s="30">
        <v>1</v>
      </c>
    </row>
    <row r="11" spans="1:81" ht="12.75">
      <c r="A11" s="31">
        <v>4</v>
      </c>
      <c r="B11" s="60" t="s">
        <v>179</v>
      </c>
      <c r="C11" s="32" t="s">
        <v>143</v>
      </c>
      <c r="D11" s="33" t="s">
        <v>144</v>
      </c>
      <c r="E11" s="34" t="s">
        <v>25</v>
      </c>
      <c r="F11" s="35">
        <v>1.857</v>
      </c>
      <c r="G11" s="35">
        <v>21.9</v>
      </c>
      <c r="H11" s="36">
        <f t="shared" si="0"/>
        <v>40.668299999999995</v>
      </c>
      <c r="I11" s="37">
        <v>0</v>
      </c>
      <c r="J11" s="38">
        <f t="shared" si="1"/>
        <v>0</v>
      </c>
      <c r="K11" s="37">
        <v>0</v>
      </c>
      <c r="L11" s="38">
        <f t="shared" si="2"/>
        <v>0</v>
      </c>
      <c r="P11" s="30">
        <v>2</v>
      </c>
      <c r="AB11" s="5">
        <v>1</v>
      </c>
      <c r="AC11" s="5">
        <v>1</v>
      </c>
      <c r="AD11" s="5">
        <v>1</v>
      </c>
      <c r="BA11" s="5">
        <v>1</v>
      </c>
      <c r="BB11" s="5">
        <f t="shared" si="3"/>
        <v>40.668299999999995</v>
      </c>
      <c r="BC11" s="5">
        <f t="shared" si="4"/>
        <v>0</v>
      </c>
      <c r="BD11" s="5">
        <f t="shared" si="5"/>
        <v>0</v>
      </c>
      <c r="BE11" s="5">
        <f t="shared" si="6"/>
        <v>0</v>
      </c>
      <c r="BF11" s="5">
        <f t="shared" si="7"/>
        <v>0</v>
      </c>
      <c r="CB11" s="30">
        <v>1</v>
      </c>
      <c r="CC11" s="30">
        <v>1</v>
      </c>
    </row>
    <row r="12" spans="1:81" ht="12.75">
      <c r="A12" s="31">
        <v>5</v>
      </c>
      <c r="B12" s="60" t="s">
        <v>179</v>
      </c>
      <c r="C12" s="32" t="s">
        <v>30</v>
      </c>
      <c r="D12" s="33" t="s">
        <v>31</v>
      </c>
      <c r="E12" s="34" t="s">
        <v>25</v>
      </c>
      <c r="F12" s="35">
        <v>36.185</v>
      </c>
      <c r="G12" s="35">
        <v>246.5</v>
      </c>
      <c r="H12" s="36">
        <f t="shared" si="0"/>
        <v>8919.6025</v>
      </c>
      <c r="I12" s="37">
        <v>0</v>
      </c>
      <c r="J12" s="38">
        <f t="shared" si="1"/>
        <v>0</v>
      </c>
      <c r="K12" s="37">
        <v>0</v>
      </c>
      <c r="L12" s="38">
        <f t="shared" si="2"/>
        <v>0</v>
      </c>
      <c r="P12" s="30">
        <v>2</v>
      </c>
      <c r="AB12" s="5">
        <v>1</v>
      </c>
      <c r="AC12" s="5">
        <v>1</v>
      </c>
      <c r="AD12" s="5">
        <v>1</v>
      </c>
      <c r="BA12" s="5">
        <v>1</v>
      </c>
      <c r="BB12" s="5">
        <f t="shared" si="3"/>
        <v>8919.6025</v>
      </c>
      <c r="BC12" s="5">
        <f t="shared" si="4"/>
        <v>0</v>
      </c>
      <c r="BD12" s="5">
        <f t="shared" si="5"/>
        <v>0</v>
      </c>
      <c r="BE12" s="5">
        <f t="shared" si="6"/>
        <v>0</v>
      </c>
      <c r="BF12" s="5">
        <f t="shared" si="7"/>
        <v>0</v>
      </c>
      <c r="CB12" s="30">
        <v>1</v>
      </c>
      <c r="CC12" s="30">
        <v>1</v>
      </c>
    </row>
    <row r="13" spans="1:81" ht="12.75">
      <c r="A13" s="31">
        <v>6</v>
      </c>
      <c r="B13" s="60" t="s">
        <v>179</v>
      </c>
      <c r="C13" s="32" t="s">
        <v>32</v>
      </c>
      <c r="D13" s="33" t="s">
        <v>33</v>
      </c>
      <c r="E13" s="34" t="s">
        <v>25</v>
      </c>
      <c r="F13" s="35">
        <v>17.611</v>
      </c>
      <c r="G13" s="35">
        <v>163</v>
      </c>
      <c r="H13" s="36">
        <f t="shared" si="0"/>
        <v>2870.5930000000003</v>
      </c>
      <c r="I13" s="37">
        <v>0</v>
      </c>
      <c r="J13" s="38">
        <f t="shared" si="1"/>
        <v>0</v>
      </c>
      <c r="K13" s="37">
        <v>0</v>
      </c>
      <c r="L13" s="38">
        <f t="shared" si="2"/>
        <v>0</v>
      </c>
      <c r="P13" s="30">
        <v>2</v>
      </c>
      <c r="AB13" s="5">
        <v>1</v>
      </c>
      <c r="AC13" s="5">
        <v>1</v>
      </c>
      <c r="AD13" s="5">
        <v>1</v>
      </c>
      <c r="BA13" s="5">
        <v>1</v>
      </c>
      <c r="BB13" s="5">
        <f t="shared" si="3"/>
        <v>2870.5930000000003</v>
      </c>
      <c r="BC13" s="5">
        <f t="shared" si="4"/>
        <v>0</v>
      </c>
      <c r="BD13" s="5">
        <f t="shared" si="5"/>
        <v>0</v>
      </c>
      <c r="BE13" s="5">
        <f t="shared" si="6"/>
        <v>0</v>
      </c>
      <c r="BF13" s="5">
        <f t="shared" si="7"/>
        <v>0</v>
      </c>
      <c r="CB13" s="30">
        <v>1</v>
      </c>
      <c r="CC13" s="30">
        <v>1</v>
      </c>
    </row>
    <row r="14" spans="1:81" ht="12.75">
      <c r="A14" s="31">
        <v>7</v>
      </c>
      <c r="B14" s="60" t="s">
        <v>179</v>
      </c>
      <c r="C14" s="32" t="s">
        <v>36</v>
      </c>
      <c r="D14" s="33" t="s">
        <v>37</v>
      </c>
      <c r="E14" s="34" t="s">
        <v>25</v>
      </c>
      <c r="F14" s="35">
        <v>21.409</v>
      </c>
      <c r="G14" s="35">
        <v>15.3</v>
      </c>
      <c r="H14" s="36">
        <f t="shared" si="0"/>
        <v>327.5577</v>
      </c>
      <c r="I14" s="37">
        <v>0</v>
      </c>
      <c r="J14" s="38">
        <f t="shared" si="1"/>
        <v>0</v>
      </c>
      <c r="K14" s="37">
        <v>0</v>
      </c>
      <c r="L14" s="38">
        <f t="shared" si="2"/>
        <v>0</v>
      </c>
      <c r="P14" s="30">
        <v>2</v>
      </c>
      <c r="AB14" s="5">
        <v>1</v>
      </c>
      <c r="AC14" s="5">
        <v>1</v>
      </c>
      <c r="AD14" s="5">
        <v>1</v>
      </c>
      <c r="BA14" s="5">
        <v>1</v>
      </c>
      <c r="BB14" s="5">
        <f t="shared" si="3"/>
        <v>327.5577</v>
      </c>
      <c r="BC14" s="5">
        <f t="shared" si="4"/>
        <v>0</v>
      </c>
      <c r="BD14" s="5">
        <f t="shared" si="5"/>
        <v>0</v>
      </c>
      <c r="BE14" s="5">
        <f t="shared" si="6"/>
        <v>0</v>
      </c>
      <c r="BF14" s="5">
        <f t="shared" si="7"/>
        <v>0</v>
      </c>
      <c r="CB14" s="30">
        <v>1</v>
      </c>
      <c r="CC14" s="30">
        <v>1</v>
      </c>
    </row>
    <row r="15" spans="1:81" ht="12.75">
      <c r="A15" s="31">
        <v>8</v>
      </c>
      <c r="B15" s="60" t="s">
        <v>179</v>
      </c>
      <c r="C15" s="32" t="s">
        <v>85</v>
      </c>
      <c r="D15" s="33" t="s">
        <v>86</v>
      </c>
      <c r="E15" s="34" t="s">
        <v>25</v>
      </c>
      <c r="F15" s="35">
        <v>17.611</v>
      </c>
      <c r="G15" s="35">
        <v>67.4</v>
      </c>
      <c r="H15" s="36">
        <f t="shared" si="0"/>
        <v>1186.9814000000001</v>
      </c>
      <c r="I15" s="37">
        <v>0</v>
      </c>
      <c r="J15" s="38">
        <f t="shared" si="1"/>
        <v>0</v>
      </c>
      <c r="K15" s="37">
        <v>0</v>
      </c>
      <c r="L15" s="38">
        <f t="shared" si="2"/>
        <v>0</v>
      </c>
      <c r="P15" s="30">
        <v>2</v>
      </c>
      <c r="AB15" s="5">
        <v>1</v>
      </c>
      <c r="AC15" s="5">
        <v>1</v>
      </c>
      <c r="AD15" s="5">
        <v>1</v>
      </c>
      <c r="BA15" s="5">
        <v>1</v>
      </c>
      <c r="BB15" s="5">
        <f t="shared" si="3"/>
        <v>1186.9814000000001</v>
      </c>
      <c r="BC15" s="5">
        <f t="shared" si="4"/>
        <v>0</v>
      </c>
      <c r="BD15" s="5">
        <f t="shared" si="5"/>
        <v>0</v>
      </c>
      <c r="BE15" s="5">
        <f t="shared" si="6"/>
        <v>0</v>
      </c>
      <c r="BF15" s="5">
        <f t="shared" si="7"/>
        <v>0</v>
      </c>
      <c r="CB15" s="30">
        <v>1</v>
      </c>
      <c r="CC15" s="30">
        <v>1</v>
      </c>
    </row>
    <row r="16" spans="1:58" ht="12.75">
      <c r="A16" s="40"/>
      <c r="B16" s="61"/>
      <c r="C16" s="41" t="s">
        <v>18</v>
      </c>
      <c r="D16" s="42" t="s">
        <v>22</v>
      </c>
      <c r="E16" s="43"/>
      <c r="F16" s="44"/>
      <c r="G16" s="45"/>
      <c r="H16" s="46">
        <f>SUM(H7:H15)</f>
        <v>18536.189000000002</v>
      </c>
      <c r="I16" s="47"/>
      <c r="J16" s="48">
        <f>SUM(J7:J15)</f>
        <v>0</v>
      </c>
      <c r="K16" s="47"/>
      <c r="L16" s="48">
        <f>SUM(L7:L15)</f>
        <v>0</v>
      </c>
      <c r="P16" s="30">
        <v>4</v>
      </c>
      <c r="BB16" s="49">
        <f>SUM(BB7:BB15)</f>
        <v>18536.189000000002</v>
      </c>
      <c r="BC16" s="49">
        <f>SUM(BC7:BC15)</f>
        <v>0</v>
      </c>
      <c r="BD16" s="49">
        <f>SUM(BD7:BD15)</f>
        <v>0</v>
      </c>
      <c r="BE16" s="49">
        <f>SUM(BE7:BE15)</f>
        <v>0</v>
      </c>
      <c r="BF16" s="49">
        <f>SUM(BF7:BF15)</f>
        <v>0</v>
      </c>
    </row>
    <row r="17" spans="1:16" ht="12.75">
      <c r="A17" s="20" t="s">
        <v>15</v>
      </c>
      <c r="B17" s="59"/>
      <c r="C17" s="21" t="s">
        <v>79</v>
      </c>
      <c r="D17" s="22" t="s">
        <v>145</v>
      </c>
      <c r="E17" s="23"/>
      <c r="F17" s="24"/>
      <c r="G17" s="24"/>
      <c r="H17" s="25"/>
      <c r="I17" s="26"/>
      <c r="J17" s="27"/>
      <c r="K17" s="28"/>
      <c r="L17" s="29"/>
      <c r="P17" s="30">
        <v>1</v>
      </c>
    </row>
    <row r="18" spans="1:81" ht="12.75">
      <c r="A18" s="31">
        <v>9</v>
      </c>
      <c r="B18" s="60" t="s">
        <v>179</v>
      </c>
      <c r="C18" s="32" t="s">
        <v>147</v>
      </c>
      <c r="D18" s="33" t="s">
        <v>148</v>
      </c>
      <c r="E18" s="34" t="s">
        <v>25</v>
      </c>
      <c r="F18" s="35">
        <v>0.405</v>
      </c>
      <c r="G18" s="35">
        <v>2515</v>
      </c>
      <c r="H18" s="36">
        <f>F18*G18</f>
        <v>1018.575</v>
      </c>
      <c r="I18" s="37">
        <v>2.417</v>
      </c>
      <c r="J18" s="38">
        <f>F18*I18</f>
        <v>0.978885</v>
      </c>
      <c r="K18" s="37">
        <v>0</v>
      </c>
      <c r="L18" s="38">
        <f>F18*K18</f>
        <v>0</v>
      </c>
      <c r="P18" s="30">
        <v>2</v>
      </c>
      <c r="AB18" s="5">
        <v>1</v>
      </c>
      <c r="AC18" s="5">
        <v>1</v>
      </c>
      <c r="AD18" s="5">
        <v>1</v>
      </c>
      <c r="BA18" s="5">
        <v>1</v>
      </c>
      <c r="BB18" s="5">
        <f>IF(BA18=1,H18,0)</f>
        <v>1018.575</v>
      </c>
      <c r="BC18" s="5">
        <f>IF(BA18=2,H18,0)</f>
        <v>0</v>
      </c>
      <c r="BD18" s="5">
        <f>IF(BA18=3,H18,0)</f>
        <v>0</v>
      </c>
      <c r="BE18" s="5">
        <f>IF(BA18=4,H18,0)</f>
        <v>0</v>
      </c>
      <c r="BF18" s="5">
        <f>IF(BA18=5,H18,0)</f>
        <v>0</v>
      </c>
      <c r="CB18" s="30">
        <v>1</v>
      </c>
      <c r="CC18" s="30">
        <v>1</v>
      </c>
    </row>
    <row r="19" spans="1:81" ht="12.75">
      <c r="A19" s="31">
        <v>10</v>
      </c>
      <c r="B19" s="60" t="s">
        <v>179</v>
      </c>
      <c r="C19" s="32" t="s">
        <v>149</v>
      </c>
      <c r="D19" s="33" t="s">
        <v>150</v>
      </c>
      <c r="E19" s="34" t="s">
        <v>21</v>
      </c>
      <c r="F19" s="35">
        <v>0.9</v>
      </c>
      <c r="G19" s="35">
        <v>582</v>
      </c>
      <c r="H19" s="36">
        <f>F19*G19</f>
        <v>523.8000000000001</v>
      </c>
      <c r="I19" s="37">
        <v>0.03925</v>
      </c>
      <c r="J19" s="38">
        <f>F19*I19</f>
        <v>0.035325</v>
      </c>
      <c r="K19" s="37">
        <v>0</v>
      </c>
      <c r="L19" s="38">
        <f>F19*K19</f>
        <v>0</v>
      </c>
      <c r="P19" s="30">
        <v>2</v>
      </c>
      <c r="AB19" s="5">
        <v>1</v>
      </c>
      <c r="AC19" s="5">
        <v>1</v>
      </c>
      <c r="AD19" s="5">
        <v>1</v>
      </c>
      <c r="BA19" s="5">
        <v>1</v>
      </c>
      <c r="BB19" s="5">
        <f>IF(BA19=1,H19,0)</f>
        <v>523.8000000000001</v>
      </c>
      <c r="BC19" s="5">
        <f>IF(BA19=2,H19,0)</f>
        <v>0</v>
      </c>
      <c r="BD19" s="5">
        <f>IF(BA19=3,H19,0)</f>
        <v>0</v>
      </c>
      <c r="BE19" s="5">
        <f>IF(BA19=4,H19,0)</f>
        <v>0</v>
      </c>
      <c r="BF19" s="5">
        <f>IF(BA19=5,H19,0)</f>
        <v>0</v>
      </c>
      <c r="CB19" s="30">
        <v>1</v>
      </c>
      <c r="CC19" s="30">
        <v>1</v>
      </c>
    </row>
    <row r="20" spans="1:81" ht="12.75">
      <c r="A20" s="31">
        <v>11</v>
      </c>
      <c r="B20" s="60" t="s">
        <v>179</v>
      </c>
      <c r="C20" s="32" t="s">
        <v>151</v>
      </c>
      <c r="D20" s="33" t="s">
        <v>152</v>
      </c>
      <c r="E20" s="34" t="s">
        <v>21</v>
      </c>
      <c r="F20" s="35">
        <v>0.9</v>
      </c>
      <c r="G20" s="35">
        <v>76.7</v>
      </c>
      <c r="H20" s="36">
        <f>F20*G20</f>
        <v>69.03</v>
      </c>
      <c r="I20" s="37">
        <v>0</v>
      </c>
      <c r="J20" s="38">
        <f>F20*I20</f>
        <v>0</v>
      </c>
      <c r="K20" s="37">
        <v>0</v>
      </c>
      <c r="L20" s="38">
        <f>F20*K20</f>
        <v>0</v>
      </c>
      <c r="P20" s="30">
        <v>2</v>
      </c>
      <c r="AB20" s="5">
        <v>1</v>
      </c>
      <c r="AC20" s="5">
        <v>1</v>
      </c>
      <c r="AD20" s="5">
        <v>1</v>
      </c>
      <c r="BA20" s="5">
        <v>1</v>
      </c>
      <c r="BB20" s="5">
        <f>IF(BA20=1,H20,0)</f>
        <v>69.03</v>
      </c>
      <c r="BC20" s="5">
        <f>IF(BA20=2,H20,0)</f>
        <v>0</v>
      </c>
      <c r="BD20" s="5">
        <f>IF(BA20=3,H20,0)</f>
        <v>0</v>
      </c>
      <c r="BE20" s="5">
        <f>IF(BA20=4,H20,0)</f>
        <v>0</v>
      </c>
      <c r="BF20" s="5">
        <f>IF(BA20=5,H20,0)</f>
        <v>0</v>
      </c>
      <c r="CB20" s="30">
        <v>1</v>
      </c>
      <c r="CC20" s="30">
        <v>1</v>
      </c>
    </row>
    <row r="21" spans="1:58" ht="12.75">
      <c r="A21" s="40"/>
      <c r="B21" s="61"/>
      <c r="C21" s="41" t="s">
        <v>18</v>
      </c>
      <c r="D21" s="42" t="s">
        <v>146</v>
      </c>
      <c r="E21" s="43"/>
      <c r="F21" s="44"/>
      <c r="G21" s="45"/>
      <c r="H21" s="46">
        <f>SUM(H17:H20)</f>
        <v>1611.405</v>
      </c>
      <c r="I21" s="47"/>
      <c r="J21" s="48">
        <f>SUM(J17:J20)</f>
        <v>1.01421</v>
      </c>
      <c r="K21" s="47"/>
      <c r="L21" s="48">
        <f>SUM(L17:L20)</f>
        <v>0</v>
      </c>
      <c r="P21" s="30">
        <v>4</v>
      </c>
      <c r="BB21" s="49">
        <f>SUM(BB17:BB20)</f>
        <v>1611.405</v>
      </c>
      <c r="BC21" s="49">
        <f>SUM(BC17:BC20)</f>
        <v>0</v>
      </c>
      <c r="BD21" s="49">
        <f>SUM(BD17:BD20)</f>
        <v>0</v>
      </c>
      <c r="BE21" s="49">
        <f>SUM(BE17:BE20)</f>
        <v>0</v>
      </c>
      <c r="BF21" s="49">
        <f>SUM(BF17:BF20)</f>
        <v>0</v>
      </c>
    </row>
    <row r="22" spans="1:16" ht="12.75">
      <c r="A22" s="20" t="s">
        <v>15</v>
      </c>
      <c r="B22" s="59"/>
      <c r="C22" s="21" t="s">
        <v>87</v>
      </c>
      <c r="D22" s="22" t="s">
        <v>88</v>
      </c>
      <c r="E22" s="23"/>
      <c r="F22" s="24"/>
      <c r="G22" s="24"/>
      <c r="H22" s="25"/>
      <c r="I22" s="26"/>
      <c r="J22" s="27"/>
      <c r="K22" s="28"/>
      <c r="L22" s="29"/>
      <c r="P22" s="30">
        <v>1</v>
      </c>
    </row>
    <row r="23" spans="1:81" ht="12.75">
      <c r="A23" s="31">
        <v>12</v>
      </c>
      <c r="B23" s="60" t="s">
        <v>179</v>
      </c>
      <c r="C23" s="32" t="s">
        <v>90</v>
      </c>
      <c r="D23" s="33" t="s">
        <v>91</v>
      </c>
      <c r="E23" s="34" t="s">
        <v>25</v>
      </c>
      <c r="F23" s="35">
        <v>0.558</v>
      </c>
      <c r="G23" s="35">
        <v>3135</v>
      </c>
      <c r="H23" s="36">
        <f aca="true" t="shared" si="8" ref="H23:H33">F23*G23</f>
        <v>1749.3300000000002</v>
      </c>
      <c r="I23" s="37">
        <v>2.439</v>
      </c>
      <c r="J23" s="38">
        <f aca="true" t="shared" si="9" ref="J23:J33">F23*I23</f>
        <v>1.3609620000000002</v>
      </c>
      <c r="K23" s="37">
        <v>0</v>
      </c>
      <c r="L23" s="38">
        <f aca="true" t="shared" si="10" ref="L23:L33">F23*K23</f>
        <v>0</v>
      </c>
      <c r="P23" s="30">
        <v>2</v>
      </c>
      <c r="AB23" s="5">
        <v>1</v>
      </c>
      <c r="AC23" s="5">
        <v>1</v>
      </c>
      <c r="AD23" s="5">
        <v>1</v>
      </c>
      <c r="BA23" s="5">
        <v>1</v>
      </c>
      <c r="BB23" s="5">
        <f aca="true" t="shared" si="11" ref="BB23:BB33">IF(BA23=1,H23,0)</f>
        <v>1749.3300000000002</v>
      </c>
      <c r="BC23" s="5">
        <f aca="true" t="shared" si="12" ref="BC23:BC33">IF(BA23=2,H23,0)</f>
        <v>0</v>
      </c>
      <c r="BD23" s="5">
        <f aca="true" t="shared" si="13" ref="BD23:BD33">IF(BA23=3,H23,0)</f>
        <v>0</v>
      </c>
      <c r="BE23" s="5">
        <f aca="true" t="shared" si="14" ref="BE23:BE33">IF(BA23=4,H23,0)</f>
        <v>0</v>
      </c>
      <c r="BF23" s="5">
        <f aca="true" t="shared" si="15" ref="BF23:BF33">IF(BA23=5,H23,0)</f>
        <v>0</v>
      </c>
      <c r="CB23" s="30">
        <v>1</v>
      </c>
      <c r="CC23" s="30">
        <v>1</v>
      </c>
    </row>
    <row r="24" spans="1:81" ht="12.75">
      <c r="A24" s="31">
        <v>13</v>
      </c>
      <c r="B24" s="60" t="s">
        <v>179</v>
      </c>
      <c r="C24" s="32" t="s">
        <v>92</v>
      </c>
      <c r="D24" s="33" t="s">
        <v>93</v>
      </c>
      <c r="E24" s="34" t="s">
        <v>21</v>
      </c>
      <c r="F24" s="35">
        <v>1.808</v>
      </c>
      <c r="G24" s="35">
        <v>561</v>
      </c>
      <c r="H24" s="36">
        <f t="shared" si="8"/>
        <v>1014.288</v>
      </c>
      <c r="I24" s="37">
        <v>0.016</v>
      </c>
      <c r="J24" s="38">
        <f t="shared" si="9"/>
        <v>0.028928000000000002</v>
      </c>
      <c r="K24" s="37">
        <v>0</v>
      </c>
      <c r="L24" s="38">
        <f t="shared" si="10"/>
        <v>0</v>
      </c>
      <c r="P24" s="30">
        <v>2</v>
      </c>
      <c r="AB24" s="5">
        <v>1</v>
      </c>
      <c r="AC24" s="5">
        <v>1</v>
      </c>
      <c r="AD24" s="5">
        <v>1</v>
      </c>
      <c r="BA24" s="5">
        <v>1</v>
      </c>
      <c r="BB24" s="5">
        <f t="shared" si="11"/>
        <v>1014.288</v>
      </c>
      <c r="BC24" s="5">
        <f t="shared" si="12"/>
        <v>0</v>
      </c>
      <c r="BD24" s="5">
        <f t="shared" si="13"/>
        <v>0</v>
      </c>
      <c r="BE24" s="5">
        <f t="shared" si="14"/>
        <v>0</v>
      </c>
      <c r="BF24" s="5">
        <f t="shared" si="15"/>
        <v>0</v>
      </c>
      <c r="CB24" s="30">
        <v>1</v>
      </c>
      <c r="CC24" s="30">
        <v>1</v>
      </c>
    </row>
    <row r="25" spans="1:81" ht="12.75">
      <c r="A25" s="31">
        <v>14</v>
      </c>
      <c r="B25" s="60" t="s">
        <v>179</v>
      </c>
      <c r="C25" s="32" t="s">
        <v>94</v>
      </c>
      <c r="D25" s="33" t="s">
        <v>95</v>
      </c>
      <c r="E25" s="34" t="s">
        <v>21</v>
      </c>
      <c r="F25" s="35">
        <v>1.808</v>
      </c>
      <c r="G25" s="35">
        <v>86</v>
      </c>
      <c r="H25" s="36">
        <f t="shared" si="8"/>
        <v>155.488</v>
      </c>
      <c r="I25" s="37">
        <v>0</v>
      </c>
      <c r="J25" s="38">
        <f t="shared" si="9"/>
        <v>0</v>
      </c>
      <c r="K25" s="37">
        <v>0</v>
      </c>
      <c r="L25" s="38">
        <f t="shared" si="10"/>
        <v>0</v>
      </c>
      <c r="P25" s="30">
        <v>2</v>
      </c>
      <c r="AB25" s="5">
        <v>1</v>
      </c>
      <c r="AC25" s="5">
        <v>1</v>
      </c>
      <c r="AD25" s="5">
        <v>1</v>
      </c>
      <c r="BA25" s="5">
        <v>1</v>
      </c>
      <c r="BB25" s="5">
        <f t="shared" si="11"/>
        <v>155.488</v>
      </c>
      <c r="BC25" s="5">
        <f t="shared" si="12"/>
        <v>0</v>
      </c>
      <c r="BD25" s="5">
        <f t="shared" si="13"/>
        <v>0</v>
      </c>
      <c r="BE25" s="5">
        <f t="shared" si="14"/>
        <v>0</v>
      </c>
      <c r="BF25" s="5">
        <f t="shared" si="15"/>
        <v>0</v>
      </c>
      <c r="CB25" s="30">
        <v>1</v>
      </c>
      <c r="CC25" s="30">
        <v>1</v>
      </c>
    </row>
    <row r="26" spans="1:81" ht="12.75">
      <c r="A26" s="31">
        <v>15</v>
      </c>
      <c r="B26" s="60" t="s">
        <v>179</v>
      </c>
      <c r="C26" s="32" t="s">
        <v>96</v>
      </c>
      <c r="D26" s="33" t="s">
        <v>97</v>
      </c>
      <c r="E26" s="34" t="s">
        <v>68</v>
      </c>
      <c r="F26" s="35">
        <v>0.071</v>
      </c>
      <c r="G26" s="35">
        <v>34010</v>
      </c>
      <c r="H26" s="36">
        <f t="shared" si="8"/>
        <v>2414.7099999999996</v>
      </c>
      <c r="I26" s="37">
        <v>1.069</v>
      </c>
      <c r="J26" s="38">
        <f t="shared" si="9"/>
        <v>0.075899</v>
      </c>
      <c r="K26" s="37">
        <v>0</v>
      </c>
      <c r="L26" s="38">
        <f t="shared" si="10"/>
        <v>0</v>
      </c>
      <c r="P26" s="30">
        <v>2</v>
      </c>
      <c r="AB26" s="5">
        <v>1</v>
      </c>
      <c r="AC26" s="5">
        <v>1</v>
      </c>
      <c r="AD26" s="5">
        <v>1</v>
      </c>
      <c r="BA26" s="5">
        <v>1</v>
      </c>
      <c r="BB26" s="5">
        <f t="shared" si="11"/>
        <v>2414.7099999999996</v>
      </c>
      <c r="BC26" s="5">
        <f t="shared" si="12"/>
        <v>0</v>
      </c>
      <c r="BD26" s="5">
        <f t="shared" si="13"/>
        <v>0</v>
      </c>
      <c r="BE26" s="5">
        <f t="shared" si="14"/>
        <v>0</v>
      </c>
      <c r="BF26" s="5">
        <f t="shared" si="15"/>
        <v>0</v>
      </c>
      <c r="CB26" s="30">
        <v>1</v>
      </c>
      <c r="CC26" s="30">
        <v>1</v>
      </c>
    </row>
    <row r="27" spans="1:81" ht="12.75">
      <c r="A27" s="31">
        <v>16</v>
      </c>
      <c r="B27" s="60" t="s">
        <v>179</v>
      </c>
      <c r="C27" s="32" t="s">
        <v>153</v>
      </c>
      <c r="D27" s="33" t="s">
        <v>154</v>
      </c>
      <c r="E27" s="34" t="s">
        <v>25</v>
      </c>
      <c r="F27" s="35">
        <v>0.795</v>
      </c>
      <c r="G27" s="35">
        <v>3725</v>
      </c>
      <c r="H27" s="36">
        <f t="shared" si="8"/>
        <v>2961.375</v>
      </c>
      <c r="I27" s="37">
        <v>2.5</v>
      </c>
      <c r="J27" s="38">
        <f t="shared" si="9"/>
        <v>1.9875</v>
      </c>
      <c r="K27" s="37">
        <v>0</v>
      </c>
      <c r="L27" s="38">
        <f t="shared" si="10"/>
        <v>0</v>
      </c>
      <c r="P27" s="30">
        <v>2</v>
      </c>
      <c r="AB27" s="5">
        <v>1</v>
      </c>
      <c r="AC27" s="5">
        <v>1</v>
      </c>
      <c r="AD27" s="5">
        <v>1</v>
      </c>
      <c r="BA27" s="5">
        <v>1</v>
      </c>
      <c r="BB27" s="5">
        <f t="shared" si="11"/>
        <v>2961.375</v>
      </c>
      <c r="BC27" s="5">
        <f t="shared" si="12"/>
        <v>0</v>
      </c>
      <c r="BD27" s="5">
        <f t="shared" si="13"/>
        <v>0</v>
      </c>
      <c r="BE27" s="5">
        <f t="shared" si="14"/>
        <v>0</v>
      </c>
      <c r="BF27" s="5">
        <f t="shared" si="15"/>
        <v>0</v>
      </c>
      <c r="CB27" s="30">
        <v>1</v>
      </c>
      <c r="CC27" s="30">
        <v>1</v>
      </c>
    </row>
    <row r="28" spans="1:81" ht="12.75">
      <c r="A28" s="31">
        <v>17</v>
      </c>
      <c r="B28" s="60" t="s">
        <v>179</v>
      </c>
      <c r="C28" s="32" t="s">
        <v>155</v>
      </c>
      <c r="D28" s="33" t="s">
        <v>156</v>
      </c>
      <c r="E28" s="34" t="s">
        <v>25</v>
      </c>
      <c r="F28" s="35">
        <v>4.327</v>
      </c>
      <c r="G28" s="35">
        <v>3300</v>
      </c>
      <c r="H28" s="36">
        <f t="shared" si="8"/>
        <v>14279.1</v>
      </c>
      <c r="I28" s="37">
        <v>3.05612</v>
      </c>
      <c r="J28" s="38">
        <f t="shared" si="9"/>
        <v>13.223831239999999</v>
      </c>
      <c r="K28" s="37">
        <v>0</v>
      </c>
      <c r="L28" s="38">
        <f t="shared" si="10"/>
        <v>0</v>
      </c>
      <c r="P28" s="30">
        <v>2</v>
      </c>
      <c r="AB28" s="5">
        <v>1</v>
      </c>
      <c r="AC28" s="5">
        <v>1</v>
      </c>
      <c r="AD28" s="5">
        <v>1</v>
      </c>
      <c r="BA28" s="5">
        <v>1</v>
      </c>
      <c r="BB28" s="5">
        <f t="shared" si="11"/>
        <v>14279.1</v>
      </c>
      <c r="BC28" s="5">
        <f t="shared" si="12"/>
        <v>0</v>
      </c>
      <c r="BD28" s="5">
        <f t="shared" si="13"/>
        <v>0</v>
      </c>
      <c r="BE28" s="5">
        <f t="shared" si="14"/>
        <v>0</v>
      </c>
      <c r="BF28" s="5">
        <f t="shared" si="15"/>
        <v>0</v>
      </c>
      <c r="CB28" s="30">
        <v>1</v>
      </c>
      <c r="CC28" s="30">
        <v>1</v>
      </c>
    </row>
    <row r="29" spans="1:81" ht="12.75">
      <c r="A29" s="31">
        <v>18</v>
      </c>
      <c r="B29" s="60" t="s">
        <v>179</v>
      </c>
      <c r="C29" s="32" t="s">
        <v>157</v>
      </c>
      <c r="D29" s="33" t="s">
        <v>158</v>
      </c>
      <c r="E29" s="34" t="s">
        <v>21</v>
      </c>
      <c r="F29" s="35">
        <v>14.054</v>
      </c>
      <c r="G29" s="35">
        <v>552</v>
      </c>
      <c r="H29" s="36">
        <f t="shared" si="8"/>
        <v>7757.808</v>
      </c>
      <c r="I29" s="37">
        <v>0.03935</v>
      </c>
      <c r="J29" s="38">
        <f t="shared" si="9"/>
        <v>0.5530249</v>
      </c>
      <c r="K29" s="37">
        <v>0</v>
      </c>
      <c r="L29" s="38">
        <f t="shared" si="10"/>
        <v>0</v>
      </c>
      <c r="P29" s="30">
        <v>2</v>
      </c>
      <c r="AB29" s="5">
        <v>1</v>
      </c>
      <c r="AC29" s="5">
        <v>1</v>
      </c>
      <c r="AD29" s="5">
        <v>1</v>
      </c>
      <c r="BA29" s="5">
        <v>1</v>
      </c>
      <c r="BB29" s="5">
        <f t="shared" si="11"/>
        <v>7757.808</v>
      </c>
      <c r="BC29" s="5">
        <f t="shared" si="12"/>
        <v>0</v>
      </c>
      <c r="BD29" s="5">
        <f t="shared" si="13"/>
        <v>0</v>
      </c>
      <c r="BE29" s="5">
        <f t="shared" si="14"/>
        <v>0</v>
      </c>
      <c r="BF29" s="5">
        <f t="shared" si="15"/>
        <v>0</v>
      </c>
      <c r="CB29" s="30">
        <v>1</v>
      </c>
      <c r="CC29" s="30">
        <v>1</v>
      </c>
    </row>
    <row r="30" spans="1:81" ht="12.75">
      <c r="A30" s="31">
        <v>19</v>
      </c>
      <c r="B30" s="60" t="s">
        <v>179</v>
      </c>
      <c r="C30" s="32" t="s">
        <v>159</v>
      </c>
      <c r="D30" s="33" t="s">
        <v>160</v>
      </c>
      <c r="E30" s="34" t="s">
        <v>21</v>
      </c>
      <c r="F30" s="35">
        <v>14.054</v>
      </c>
      <c r="G30" s="35">
        <v>206</v>
      </c>
      <c r="H30" s="36">
        <f t="shared" si="8"/>
        <v>2895.1240000000003</v>
      </c>
      <c r="I30" s="37">
        <v>0</v>
      </c>
      <c r="J30" s="38">
        <f t="shared" si="9"/>
        <v>0</v>
      </c>
      <c r="K30" s="37">
        <v>0</v>
      </c>
      <c r="L30" s="38">
        <f t="shared" si="10"/>
        <v>0</v>
      </c>
      <c r="P30" s="30">
        <v>2</v>
      </c>
      <c r="AB30" s="5">
        <v>1</v>
      </c>
      <c r="AC30" s="5">
        <v>1</v>
      </c>
      <c r="AD30" s="5">
        <v>1</v>
      </c>
      <c r="BA30" s="5">
        <v>1</v>
      </c>
      <c r="BB30" s="5">
        <f t="shared" si="11"/>
        <v>2895.1240000000003</v>
      </c>
      <c r="BC30" s="5">
        <f t="shared" si="12"/>
        <v>0</v>
      </c>
      <c r="BD30" s="5">
        <f t="shared" si="13"/>
        <v>0</v>
      </c>
      <c r="BE30" s="5">
        <f t="shared" si="14"/>
        <v>0</v>
      </c>
      <c r="BF30" s="5">
        <f t="shared" si="15"/>
        <v>0</v>
      </c>
      <c r="CB30" s="30">
        <v>1</v>
      </c>
      <c r="CC30" s="30">
        <v>1</v>
      </c>
    </row>
    <row r="31" spans="1:81" ht="12.75">
      <c r="A31" s="31">
        <v>20</v>
      </c>
      <c r="B31" s="60" t="s">
        <v>179</v>
      </c>
      <c r="C31" s="32" t="s">
        <v>161</v>
      </c>
      <c r="D31" s="33" t="s">
        <v>162</v>
      </c>
      <c r="E31" s="34" t="s">
        <v>21</v>
      </c>
      <c r="F31" s="35">
        <v>16.874</v>
      </c>
      <c r="G31" s="35">
        <v>930</v>
      </c>
      <c r="H31" s="36">
        <f t="shared" si="8"/>
        <v>15692.82</v>
      </c>
      <c r="I31" s="37">
        <v>0.03938</v>
      </c>
      <c r="J31" s="38">
        <f t="shared" si="9"/>
        <v>0.66449812</v>
      </c>
      <c r="K31" s="37">
        <v>0</v>
      </c>
      <c r="L31" s="38">
        <f t="shared" si="10"/>
        <v>0</v>
      </c>
      <c r="P31" s="30">
        <v>2</v>
      </c>
      <c r="AB31" s="5">
        <v>1</v>
      </c>
      <c r="AC31" s="5">
        <v>1</v>
      </c>
      <c r="AD31" s="5">
        <v>1</v>
      </c>
      <c r="BA31" s="5">
        <v>1</v>
      </c>
      <c r="BB31" s="5">
        <f t="shared" si="11"/>
        <v>15692.82</v>
      </c>
      <c r="BC31" s="5">
        <f t="shared" si="12"/>
        <v>0</v>
      </c>
      <c r="BD31" s="5">
        <f t="shared" si="13"/>
        <v>0</v>
      </c>
      <c r="BE31" s="5">
        <f t="shared" si="14"/>
        <v>0</v>
      </c>
      <c r="BF31" s="5">
        <f t="shared" si="15"/>
        <v>0</v>
      </c>
      <c r="CB31" s="30">
        <v>1</v>
      </c>
      <c r="CC31" s="30">
        <v>1</v>
      </c>
    </row>
    <row r="32" spans="1:81" ht="12.75">
      <c r="A32" s="31">
        <v>21</v>
      </c>
      <c r="B32" s="60" t="s">
        <v>179</v>
      </c>
      <c r="C32" s="32" t="s">
        <v>163</v>
      </c>
      <c r="D32" s="33" t="s">
        <v>164</v>
      </c>
      <c r="E32" s="34" t="s">
        <v>21</v>
      </c>
      <c r="F32" s="35">
        <v>16.874</v>
      </c>
      <c r="G32" s="35">
        <v>226.5</v>
      </c>
      <c r="H32" s="36">
        <f t="shared" si="8"/>
        <v>3821.961</v>
      </c>
      <c r="I32" s="37">
        <v>0</v>
      </c>
      <c r="J32" s="38">
        <f t="shared" si="9"/>
        <v>0</v>
      </c>
      <c r="K32" s="37">
        <v>0</v>
      </c>
      <c r="L32" s="38">
        <f t="shared" si="10"/>
        <v>0</v>
      </c>
      <c r="P32" s="30">
        <v>2</v>
      </c>
      <c r="AB32" s="5">
        <v>1</v>
      </c>
      <c r="AC32" s="5">
        <v>1</v>
      </c>
      <c r="AD32" s="5">
        <v>1</v>
      </c>
      <c r="BA32" s="5">
        <v>1</v>
      </c>
      <c r="BB32" s="5">
        <f t="shared" si="11"/>
        <v>3821.961</v>
      </c>
      <c r="BC32" s="5">
        <f t="shared" si="12"/>
        <v>0</v>
      </c>
      <c r="BD32" s="5">
        <f t="shared" si="13"/>
        <v>0</v>
      </c>
      <c r="BE32" s="5">
        <f t="shared" si="14"/>
        <v>0</v>
      </c>
      <c r="BF32" s="5">
        <f t="shared" si="15"/>
        <v>0</v>
      </c>
      <c r="CB32" s="30">
        <v>1</v>
      </c>
      <c r="CC32" s="30">
        <v>1</v>
      </c>
    </row>
    <row r="33" spans="1:81" ht="12.75">
      <c r="A33" s="31">
        <v>22</v>
      </c>
      <c r="B33" s="60" t="s">
        <v>179</v>
      </c>
      <c r="C33" s="32" t="s">
        <v>165</v>
      </c>
      <c r="D33" s="33" t="s">
        <v>166</v>
      </c>
      <c r="E33" s="34" t="s">
        <v>68</v>
      </c>
      <c r="F33" s="35">
        <v>0.234</v>
      </c>
      <c r="G33" s="35">
        <v>26990</v>
      </c>
      <c r="H33" s="36">
        <f t="shared" si="8"/>
        <v>6315.660000000001</v>
      </c>
      <c r="I33" s="37">
        <v>1.078</v>
      </c>
      <c r="J33" s="38">
        <f t="shared" si="9"/>
        <v>0.25225200000000003</v>
      </c>
      <c r="K33" s="37">
        <v>0</v>
      </c>
      <c r="L33" s="38">
        <f t="shared" si="10"/>
        <v>0</v>
      </c>
      <c r="P33" s="30">
        <v>2</v>
      </c>
      <c r="AB33" s="5">
        <v>1</v>
      </c>
      <c r="AC33" s="5">
        <v>1</v>
      </c>
      <c r="AD33" s="5">
        <v>1</v>
      </c>
      <c r="BA33" s="5">
        <v>1</v>
      </c>
      <c r="BB33" s="5">
        <f t="shared" si="11"/>
        <v>6315.660000000001</v>
      </c>
      <c r="BC33" s="5">
        <f t="shared" si="12"/>
        <v>0</v>
      </c>
      <c r="BD33" s="5">
        <f t="shared" si="13"/>
        <v>0</v>
      </c>
      <c r="BE33" s="5">
        <f t="shared" si="14"/>
        <v>0</v>
      </c>
      <c r="BF33" s="5">
        <f t="shared" si="15"/>
        <v>0</v>
      </c>
      <c r="CB33" s="30">
        <v>1</v>
      </c>
      <c r="CC33" s="30">
        <v>1</v>
      </c>
    </row>
    <row r="34" spans="1:58" ht="12.75">
      <c r="A34" s="40"/>
      <c r="B34" s="61"/>
      <c r="C34" s="41" t="s">
        <v>18</v>
      </c>
      <c r="D34" s="42" t="s">
        <v>89</v>
      </c>
      <c r="E34" s="43"/>
      <c r="F34" s="44"/>
      <c r="G34" s="45"/>
      <c r="H34" s="46">
        <f>SUM(H22:H33)</f>
        <v>59057.664000000004</v>
      </c>
      <c r="I34" s="47"/>
      <c r="J34" s="48">
        <f>SUM(J22:J33)</f>
        <v>18.14689526</v>
      </c>
      <c r="K34" s="47"/>
      <c r="L34" s="48">
        <f>SUM(L22:L33)</f>
        <v>0</v>
      </c>
      <c r="P34" s="30">
        <v>4</v>
      </c>
      <c r="BB34" s="49">
        <f>SUM(BB22:BB33)</f>
        <v>59057.664000000004</v>
      </c>
      <c r="BC34" s="49">
        <f>SUM(BC22:BC33)</f>
        <v>0</v>
      </c>
      <c r="BD34" s="49">
        <f>SUM(BD22:BD33)</f>
        <v>0</v>
      </c>
      <c r="BE34" s="49">
        <f>SUM(BE22:BE33)</f>
        <v>0</v>
      </c>
      <c r="BF34" s="49">
        <f>SUM(BF22:BF33)</f>
        <v>0</v>
      </c>
    </row>
    <row r="35" spans="1:16" ht="12.75">
      <c r="A35" s="20" t="s">
        <v>15</v>
      </c>
      <c r="B35" s="59"/>
      <c r="C35" s="21" t="s">
        <v>108</v>
      </c>
      <c r="D35" s="22" t="s">
        <v>109</v>
      </c>
      <c r="E35" s="23"/>
      <c r="F35" s="24"/>
      <c r="G35" s="24"/>
      <c r="H35" s="25"/>
      <c r="I35" s="26"/>
      <c r="J35" s="27"/>
      <c r="K35" s="28"/>
      <c r="L35" s="29"/>
      <c r="P35" s="30">
        <v>1</v>
      </c>
    </row>
    <row r="36" spans="1:81" ht="12.75">
      <c r="A36" s="31">
        <v>23</v>
      </c>
      <c r="B36" s="60" t="s">
        <v>179</v>
      </c>
      <c r="C36" s="32" t="s">
        <v>111</v>
      </c>
      <c r="D36" s="33" t="s">
        <v>112</v>
      </c>
      <c r="E36" s="34" t="s">
        <v>21</v>
      </c>
      <c r="F36" s="35">
        <v>8.1</v>
      </c>
      <c r="G36" s="35">
        <v>252.5</v>
      </c>
      <c r="H36" s="36">
        <f>F36*G36</f>
        <v>2045.25</v>
      </c>
      <c r="I36" s="37">
        <v>0.246</v>
      </c>
      <c r="J36" s="38">
        <f>F36*I36</f>
        <v>1.9926</v>
      </c>
      <c r="K36" s="37">
        <v>0</v>
      </c>
      <c r="L36" s="38">
        <f>F36*K36</f>
        <v>0</v>
      </c>
      <c r="P36" s="30">
        <v>2</v>
      </c>
      <c r="AB36" s="5">
        <v>1</v>
      </c>
      <c r="AC36" s="5">
        <v>1</v>
      </c>
      <c r="AD36" s="5">
        <v>1</v>
      </c>
      <c r="BA36" s="5">
        <v>1</v>
      </c>
      <c r="BB36" s="5">
        <f>IF(BA36=1,H36,0)</f>
        <v>2045.25</v>
      </c>
      <c r="BC36" s="5">
        <f>IF(BA36=2,H36,0)</f>
        <v>0</v>
      </c>
      <c r="BD36" s="5">
        <f>IF(BA36=3,H36,0)</f>
        <v>0</v>
      </c>
      <c r="BE36" s="5">
        <f>IF(BA36=4,H36,0)</f>
        <v>0</v>
      </c>
      <c r="BF36" s="5">
        <f>IF(BA36=5,H36,0)</f>
        <v>0</v>
      </c>
      <c r="CB36" s="30">
        <v>1</v>
      </c>
      <c r="CC36" s="30">
        <v>1</v>
      </c>
    </row>
    <row r="37" spans="1:81" ht="12.75">
      <c r="A37" s="31">
        <v>24</v>
      </c>
      <c r="B37" s="60" t="s">
        <v>179</v>
      </c>
      <c r="C37" s="32" t="s">
        <v>113</v>
      </c>
      <c r="D37" s="33" t="s">
        <v>114</v>
      </c>
      <c r="E37" s="34" t="s">
        <v>21</v>
      </c>
      <c r="F37" s="35">
        <v>8.1</v>
      </c>
      <c r="G37" s="35">
        <v>76.1</v>
      </c>
      <c r="H37" s="36">
        <f>F37*G37</f>
        <v>616.41</v>
      </c>
      <c r="I37" s="37">
        <v>0.2</v>
      </c>
      <c r="J37" s="38">
        <f>F37*I37</f>
        <v>1.62</v>
      </c>
      <c r="K37" s="37">
        <v>0</v>
      </c>
      <c r="L37" s="38">
        <f>F37*K37</f>
        <v>0</v>
      </c>
      <c r="P37" s="30">
        <v>2</v>
      </c>
      <c r="AB37" s="5">
        <v>1</v>
      </c>
      <c r="AC37" s="5">
        <v>1</v>
      </c>
      <c r="AD37" s="5">
        <v>1</v>
      </c>
      <c r="BA37" s="5">
        <v>1</v>
      </c>
      <c r="BB37" s="5">
        <f>IF(BA37=1,H37,0)</f>
        <v>616.41</v>
      </c>
      <c r="BC37" s="5">
        <f>IF(BA37=2,H37,0)</f>
        <v>0</v>
      </c>
      <c r="BD37" s="5">
        <f>IF(BA37=3,H37,0)</f>
        <v>0</v>
      </c>
      <c r="BE37" s="5">
        <f>IF(BA37=4,H37,0)</f>
        <v>0</v>
      </c>
      <c r="BF37" s="5">
        <f>IF(BA37=5,H37,0)</f>
        <v>0</v>
      </c>
      <c r="CB37" s="30">
        <v>1</v>
      </c>
      <c r="CC37" s="30">
        <v>1</v>
      </c>
    </row>
    <row r="38" spans="1:81" ht="12.75">
      <c r="A38" s="31">
        <v>25</v>
      </c>
      <c r="B38" s="60" t="s">
        <v>179</v>
      </c>
      <c r="C38" s="32" t="s">
        <v>115</v>
      </c>
      <c r="D38" s="33" t="s">
        <v>116</v>
      </c>
      <c r="E38" s="34" t="s">
        <v>21</v>
      </c>
      <c r="F38" s="35">
        <v>8.1</v>
      </c>
      <c r="G38" s="35">
        <v>1404</v>
      </c>
      <c r="H38" s="36">
        <f>F38*G38</f>
        <v>11372.4</v>
      </c>
      <c r="I38" s="37">
        <v>0.789</v>
      </c>
      <c r="J38" s="38">
        <f>F38*I38</f>
        <v>6.3909</v>
      </c>
      <c r="K38" s="37">
        <v>0</v>
      </c>
      <c r="L38" s="38">
        <f>F38*K38</f>
        <v>0</v>
      </c>
      <c r="P38" s="30">
        <v>2</v>
      </c>
      <c r="AB38" s="5">
        <v>1</v>
      </c>
      <c r="AC38" s="5">
        <v>1</v>
      </c>
      <c r="AD38" s="5">
        <v>1</v>
      </c>
      <c r="BA38" s="5">
        <v>1</v>
      </c>
      <c r="BB38" s="5">
        <f>IF(BA38=1,H38,0)</f>
        <v>11372.4</v>
      </c>
      <c r="BC38" s="5">
        <f>IF(BA38=2,H38,0)</f>
        <v>0</v>
      </c>
      <c r="BD38" s="5">
        <f>IF(BA38=3,H38,0)</f>
        <v>0</v>
      </c>
      <c r="BE38" s="5">
        <f>IF(BA38=4,H38,0)</f>
        <v>0</v>
      </c>
      <c r="BF38" s="5">
        <f>IF(BA38=5,H38,0)</f>
        <v>0</v>
      </c>
      <c r="CB38" s="30">
        <v>1</v>
      </c>
      <c r="CC38" s="30">
        <v>1</v>
      </c>
    </row>
    <row r="39" spans="1:58" ht="12.75">
      <c r="A39" s="40"/>
      <c r="B39" s="61"/>
      <c r="C39" s="41" t="s">
        <v>18</v>
      </c>
      <c r="D39" s="42" t="s">
        <v>110</v>
      </c>
      <c r="E39" s="43"/>
      <c r="F39" s="44"/>
      <c r="G39" s="45"/>
      <c r="H39" s="46">
        <f>SUM(H35:H38)</f>
        <v>14034.06</v>
      </c>
      <c r="I39" s="47"/>
      <c r="J39" s="48">
        <f>SUM(J35:J38)</f>
        <v>10.0035</v>
      </c>
      <c r="K39" s="47"/>
      <c r="L39" s="48">
        <f>SUM(L35:L38)</f>
        <v>0</v>
      </c>
      <c r="P39" s="30">
        <v>4</v>
      </c>
      <c r="BB39" s="49">
        <f>SUM(BB35:BB38)</f>
        <v>14034.06</v>
      </c>
      <c r="BC39" s="49">
        <f>SUM(BC35:BC38)</f>
        <v>0</v>
      </c>
      <c r="BD39" s="49">
        <f>SUM(BD35:BD38)</f>
        <v>0</v>
      </c>
      <c r="BE39" s="49">
        <f>SUM(BE35:BE38)</f>
        <v>0</v>
      </c>
      <c r="BF39" s="49">
        <f>SUM(BF35:BF38)</f>
        <v>0</v>
      </c>
    </row>
    <row r="40" spans="1:16" ht="12.75">
      <c r="A40" s="20" t="s">
        <v>15</v>
      </c>
      <c r="B40" s="59"/>
      <c r="C40" s="21" t="s">
        <v>42</v>
      </c>
      <c r="D40" s="22" t="s">
        <v>43</v>
      </c>
      <c r="E40" s="23"/>
      <c r="F40" s="24"/>
      <c r="G40" s="24"/>
      <c r="H40" s="25"/>
      <c r="I40" s="26"/>
      <c r="J40" s="27"/>
      <c r="K40" s="28"/>
      <c r="L40" s="29"/>
      <c r="P40" s="30">
        <v>1</v>
      </c>
    </row>
    <row r="41" spans="1:81" ht="12.75">
      <c r="A41" s="31">
        <v>26</v>
      </c>
      <c r="B41" s="60" t="s">
        <v>179</v>
      </c>
      <c r="C41" s="32" t="s">
        <v>117</v>
      </c>
      <c r="D41" s="33" t="s">
        <v>118</v>
      </c>
      <c r="E41" s="34" t="s">
        <v>21</v>
      </c>
      <c r="F41" s="35">
        <v>6.42</v>
      </c>
      <c r="G41" s="35">
        <v>67.6</v>
      </c>
      <c r="H41" s="36">
        <f>F41*G41</f>
        <v>433.99199999999996</v>
      </c>
      <c r="I41" s="37">
        <v>0.2224</v>
      </c>
      <c r="J41" s="38">
        <f>F41*I41</f>
        <v>1.427808</v>
      </c>
      <c r="K41" s="37">
        <v>0</v>
      </c>
      <c r="L41" s="38">
        <f>F41*K41</f>
        <v>0</v>
      </c>
      <c r="P41" s="30">
        <v>2</v>
      </c>
      <c r="AB41" s="5">
        <v>1</v>
      </c>
      <c r="AC41" s="5">
        <v>1</v>
      </c>
      <c r="AD41" s="5">
        <v>1</v>
      </c>
      <c r="BA41" s="5">
        <v>1</v>
      </c>
      <c r="BB41" s="5">
        <f>IF(BA41=1,H41,0)</f>
        <v>433.99199999999996</v>
      </c>
      <c r="BC41" s="5">
        <f>IF(BA41=2,H41,0)</f>
        <v>0</v>
      </c>
      <c r="BD41" s="5">
        <f>IF(BA41=3,H41,0)</f>
        <v>0</v>
      </c>
      <c r="BE41" s="5">
        <f>IF(BA41=4,H41,0)</f>
        <v>0</v>
      </c>
      <c r="BF41" s="5">
        <f>IF(BA41=5,H41,0)</f>
        <v>0</v>
      </c>
      <c r="CB41" s="30">
        <v>1</v>
      </c>
      <c r="CC41" s="30">
        <v>1</v>
      </c>
    </row>
    <row r="42" spans="1:58" ht="12.75">
      <c r="A42" s="40"/>
      <c r="B42" s="61"/>
      <c r="C42" s="41" t="s">
        <v>18</v>
      </c>
      <c r="D42" s="42" t="s">
        <v>44</v>
      </c>
      <c r="E42" s="43"/>
      <c r="F42" s="44"/>
      <c r="G42" s="45"/>
      <c r="H42" s="46">
        <f>SUM(H40:H41)</f>
        <v>433.99199999999996</v>
      </c>
      <c r="I42" s="47"/>
      <c r="J42" s="48">
        <f>SUM(J40:J41)</f>
        <v>1.427808</v>
      </c>
      <c r="K42" s="47"/>
      <c r="L42" s="48">
        <f>SUM(L40:L41)</f>
        <v>0</v>
      </c>
      <c r="P42" s="30">
        <v>4</v>
      </c>
      <c r="BB42" s="49">
        <f>SUM(BB40:BB41)</f>
        <v>433.99199999999996</v>
      </c>
      <c r="BC42" s="49">
        <f>SUM(BC40:BC41)</f>
        <v>0</v>
      </c>
      <c r="BD42" s="49">
        <f>SUM(BD40:BD41)</f>
        <v>0</v>
      </c>
      <c r="BE42" s="49">
        <f>SUM(BE40:BE41)</f>
        <v>0</v>
      </c>
      <c r="BF42" s="49">
        <f>SUM(BF40:BF41)</f>
        <v>0</v>
      </c>
    </row>
    <row r="43" spans="1:16" ht="12.75">
      <c r="A43" s="20" t="s">
        <v>15</v>
      </c>
      <c r="B43" s="59"/>
      <c r="C43" s="21" t="s">
        <v>119</v>
      </c>
      <c r="D43" s="22" t="s">
        <v>120</v>
      </c>
      <c r="E43" s="23"/>
      <c r="F43" s="24"/>
      <c r="G43" s="24"/>
      <c r="H43" s="25"/>
      <c r="I43" s="26"/>
      <c r="J43" s="27"/>
      <c r="K43" s="28"/>
      <c r="L43" s="29"/>
      <c r="P43" s="30">
        <v>1</v>
      </c>
    </row>
    <row r="44" spans="1:81" ht="12.75">
      <c r="A44" s="31">
        <v>27</v>
      </c>
      <c r="B44" s="60" t="s">
        <v>179</v>
      </c>
      <c r="C44" s="32" t="s">
        <v>167</v>
      </c>
      <c r="D44" s="33" t="s">
        <v>168</v>
      </c>
      <c r="E44" s="34" t="s">
        <v>73</v>
      </c>
      <c r="F44" s="35">
        <v>1</v>
      </c>
      <c r="G44" s="35">
        <v>625</v>
      </c>
      <c r="H44" s="36">
        <f>F44*G44</f>
        <v>625</v>
      </c>
      <c r="I44" s="37">
        <v>0.007</v>
      </c>
      <c r="J44" s="38">
        <f>F44*I44</f>
        <v>0.007</v>
      </c>
      <c r="K44" s="37">
        <v>0</v>
      </c>
      <c r="L44" s="38">
        <f>F44*K44</f>
        <v>0</v>
      </c>
      <c r="P44" s="30">
        <v>2</v>
      </c>
      <c r="AB44" s="5">
        <v>1</v>
      </c>
      <c r="AC44" s="5">
        <v>1</v>
      </c>
      <c r="AD44" s="5">
        <v>1</v>
      </c>
      <c r="BA44" s="5">
        <v>1</v>
      </c>
      <c r="BB44" s="5">
        <f>IF(BA44=1,H44,0)</f>
        <v>625</v>
      </c>
      <c r="BC44" s="5">
        <f>IF(BA44=2,H44,0)</f>
        <v>0</v>
      </c>
      <c r="BD44" s="5">
        <f>IF(BA44=3,H44,0)</f>
        <v>0</v>
      </c>
      <c r="BE44" s="5">
        <f>IF(BA44=4,H44,0)</f>
        <v>0</v>
      </c>
      <c r="BF44" s="5">
        <f>IF(BA44=5,H44,0)</f>
        <v>0</v>
      </c>
      <c r="CB44" s="30">
        <v>1</v>
      </c>
      <c r="CC44" s="30">
        <v>1</v>
      </c>
    </row>
    <row r="45" spans="1:81" ht="22.5">
      <c r="A45" s="31">
        <v>28</v>
      </c>
      <c r="B45" s="60" t="s">
        <v>179</v>
      </c>
      <c r="C45" s="32" t="s">
        <v>169</v>
      </c>
      <c r="D45" s="33" t="s">
        <v>170</v>
      </c>
      <c r="E45" s="34" t="s">
        <v>73</v>
      </c>
      <c r="F45" s="35">
        <v>1</v>
      </c>
      <c r="G45" s="35">
        <v>9010</v>
      </c>
      <c r="H45" s="36">
        <f>F45*G45</f>
        <v>9010</v>
      </c>
      <c r="I45" s="37">
        <v>0.10586</v>
      </c>
      <c r="J45" s="38">
        <f>F45*I45</f>
        <v>0.10586</v>
      </c>
      <c r="K45" s="37"/>
      <c r="L45" s="38">
        <f>F45*K45</f>
        <v>0</v>
      </c>
      <c r="P45" s="30">
        <v>2</v>
      </c>
      <c r="AB45" s="5">
        <v>3</v>
      </c>
      <c r="AC45" s="5">
        <v>1</v>
      </c>
      <c r="AD45" s="5" t="s">
        <v>169</v>
      </c>
      <c r="BA45" s="5">
        <v>1</v>
      </c>
      <c r="BB45" s="5">
        <f>IF(BA45=1,H45,0)</f>
        <v>9010</v>
      </c>
      <c r="BC45" s="5">
        <f>IF(BA45=2,H45,0)</f>
        <v>0</v>
      </c>
      <c r="BD45" s="5">
        <f>IF(BA45=3,H45,0)</f>
        <v>0</v>
      </c>
      <c r="BE45" s="5">
        <f>IF(BA45=4,H45,0)</f>
        <v>0</v>
      </c>
      <c r="BF45" s="5">
        <f>IF(BA45=5,H45,0)</f>
        <v>0</v>
      </c>
      <c r="CB45" s="30">
        <v>3</v>
      </c>
      <c r="CC45" s="30">
        <v>1</v>
      </c>
    </row>
    <row r="46" spans="1:58" ht="12.75">
      <c r="A46" s="40"/>
      <c r="B46" s="61"/>
      <c r="C46" s="41" t="s">
        <v>18</v>
      </c>
      <c r="D46" s="42" t="s">
        <v>121</v>
      </c>
      <c r="E46" s="43"/>
      <c r="F46" s="44"/>
      <c r="G46" s="45"/>
      <c r="H46" s="46">
        <f>SUM(H43:H45)</f>
        <v>9635</v>
      </c>
      <c r="I46" s="47"/>
      <c r="J46" s="48">
        <f>SUM(J43:J45)</f>
        <v>0.11286</v>
      </c>
      <c r="K46" s="47"/>
      <c r="L46" s="48">
        <f>SUM(L43:L45)</f>
        <v>0</v>
      </c>
      <c r="P46" s="30">
        <v>4</v>
      </c>
      <c r="BB46" s="49">
        <f>SUM(BB43:BB45)</f>
        <v>9635</v>
      </c>
      <c r="BC46" s="49">
        <f>SUM(BC43:BC45)</f>
        <v>0</v>
      </c>
      <c r="BD46" s="49">
        <f>SUM(BD43:BD45)</f>
        <v>0</v>
      </c>
      <c r="BE46" s="49">
        <f>SUM(BE43:BE45)</f>
        <v>0</v>
      </c>
      <c r="BF46" s="49">
        <f>SUM(BF43:BF45)</f>
        <v>0</v>
      </c>
    </row>
    <row r="47" spans="1:16" ht="12.75">
      <c r="A47" s="20" t="s">
        <v>15</v>
      </c>
      <c r="B47" s="59"/>
      <c r="C47" s="21" t="s">
        <v>63</v>
      </c>
      <c r="D47" s="22" t="s">
        <v>64</v>
      </c>
      <c r="E47" s="23"/>
      <c r="F47" s="24"/>
      <c r="G47" s="24"/>
      <c r="H47" s="25"/>
      <c r="I47" s="26"/>
      <c r="J47" s="27"/>
      <c r="K47" s="28"/>
      <c r="L47" s="29"/>
      <c r="P47" s="30">
        <v>1</v>
      </c>
    </row>
    <row r="48" spans="1:81" ht="12.75">
      <c r="A48" s="31">
        <v>29</v>
      </c>
      <c r="B48" s="60" t="s">
        <v>179</v>
      </c>
      <c r="C48" s="32" t="s">
        <v>66</v>
      </c>
      <c r="D48" s="33" t="s">
        <v>67</v>
      </c>
      <c r="E48" s="34" t="s">
        <v>68</v>
      </c>
      <c r="F48" s="35">
        <v>30.70527326</v>
      </c>
      <c r="G48" s="35">
        <v>57</v>
      </c>
      <c r="H48" s="36">
        <f>F48*G48</f>
        <v>1750.2005758199998</v>
      </c>
      <c r="I48" s="37">
        <v>0</v>
      </c>
      <c r="J48" s="38">
        <f>F48*I48</f>
        <v>0</v>
      </c>
      <c r="K48" s="37"/>
      <c r="L48" s="38">
        <f>F48*K48</f>
        <v>0</v>
      </c>
      <c r="P48" s="30">
        <v>2</v>
      </c>
      <c r="AB48" s="5">
        <v>7</v>
      </c>
      <c r="AC48" s="5">
        <v>1</v>
      </c>
      <c r="AD48" s="5">
        <v>2</v>
      </c>
      <c r="BA48" s="5">
        <v>1</v>
      </c>
      <c r="BB48" s="5">
        <f>IF(BA48=1,H48,0)</f>
        <v>1750.2005758199998</v>
      </c>
      <c r="BC48" s="5">
        <f>IF(BA48=2,H48,0)</f>
        <v>0</v>
      </c>
      <c r="BD48" s="5">
        <f>IF(BA48=3,H48,0)</f>
        <v>0</v>
      </c>
      <c r="BE48" s="5">
        <f>IF(BA48=4,H48,0)</f>
        <v>0</v>
      </c>
      <c r="BF48" s="5">
        <f>IF(BA48=5,H48,0)</f>
        <v>0</v>
      </c>
      <c r="CB48" s="30">
        <v>7</v>
      </c>
      <c r="CC48" s="30">
        <v>1</v>
      </c>
    </row>
    <row r="49" spans="1:58" ht="12.75">
      <c r="A49" s="40"/>
      <c r="B49" s="61"/>
      <c r="C49" s="41" t="s">
        <v>18</v>
      </c>
      <c r="D49" s="42" t="s">
        <v>65</v>
      </c>
      <c r="E49" s="43"/>
      <c r="F49" s="44"/>
      <c r="G49" s="45"/>
      <c r="H49" s="46">
        <f>SUM(H47:H48)</f>
        <v>1750.2005758199998</v>
      </c>
      <c r="I49" s="47"/>
      <c r="J49" s="48">
        <f>SUM(J47:J48)</f>
        <v>0</v>
      </c>
      <c r="K49" s="47"/>
      <c r="L49" s="48">
        <f>SUM(L47:L48)</f>
        <v>0</v>
      </c>
      <c r="P49" s="30">
        <v>4</v>
      </c>
      <c r="BB49" s="49">
        <f>SUM(BB47:BB48)</f>
        <v>1750.2005758199998</v>
      </c>
      <c r="BC49" s="49">
        <f>SUM(BC47:BC48)</f>
        <v>0</v>
      </c>
      <c r="BD49" s="49">
        <f>SUM(BD47:BD48)</f>
        <v>0</v>
      </c>
      <c r="BE49" s="49">
        <f>SUM(BE47:BE48)</f>
        <v>0</v>
      </c>
      <c r="BF49" s="49">
        <f>SUM(BF47:BF48)</f>
        <v>0</v>
      </c>
    </row>
    <row r="50" spans="1:16" ht="12.75">
      <c r="A50" s="20" t="s">
        <v>15</v>
      </c>
      <c r="B50" s="59"/>
      <c r="C50" s="21" t="s">
        <v>171</v>
      </c>
      <c r="D50" s="22" t="s">
        <v>172</v>
      </c>
      <c r="E50" s="23"/>
      <c r="F50" s="24"/>
      <c r="G50" s="24"/>
      <c r="H50" s="25"/>
      <c r="I50" s="26"/>
      <c r="J50" s="27"/>
      <c r="K50" s="28"/>
      <c r="L50" s="29"/>
      <c r="P50" s="30">
        <v>1</v>
      </c>
    </row>
    <row r="51" spans="1:81" ht="12.75">
      <c r="A51" s="31">
        <v>30</v>
      </c>
      <c r="B51" s="60" t="s">
        <v>179</v>
      </c>
      <c r="C51" s="32" t="s">
        <v>174</v>
      </c>
      <c r="D51" s="33" t="s">
        <v>175</v>
      </c>
      <c r="E51" s="34" t="s">
        <v>21</v>
      </c>
      <c r="F51" s="35">
        <v>5.566</v>
      </c>
      <c r="G51" s="35">
        <v>243</v>
      </c>
      <c r="H51" s="36">
        <f>F51*G51</f>
        <v>1352.538</v>
      </c>
      <c r="I51" s="37">
        <v>0.00053</v>
      </c>
      <c r="J51" s="38">
        <f>F51*I51</f>
        <v>0.0029499799999999996</v>
      </c>
      <c r="K51" s="37">
        <v>0</v>
      </c>
      <c r="L51" s="38">
        <f>F51*K51</f>
        <v>0</v>
      </c>
      <c r="P51" s="30">
        <v>2</v>
      </c>
      <c r="AB51" s="5">
        <v>1</v>
      </c>
      <c r="AC51" s="5">
        <v>7</v>
      </c>
      <c r="AD51" s="5">
        <v>7</v>
      </c>
      <c r="BA51" s="5">
        <v>2</v>
      </c>
      <c r="BB51" s="5">
        <f>IF(BA51=1,H51,0)</f>
        <v>0</v>
      </c>
      <c r="BC51" s="5">
        <f>IF(BA51=2,H51,0)</f>
        <v>1352.538</v>
      </c>
      <c r="BD51" s="5">
        <f>IF(BA51=3,H51,0)</f>
        <v>0</v>
      </c>
      <c r="BE51" s="5">
        <f>IF(BA51=4,H51,0)</f>
        <v>0</v>
      </c>
      <c r="BF51" s="5">
        <f>IF(BA51=5,H51,0)</f>
        <v>0</v>
      </c>
      <c r="CB51" s="30">
        <v>1</v>
      </c>
      <c r="CC51" s="30">
        <v>7</v>
      </c>
    </row>
    <row r="52" spans="1:81" ht="12.75">
      <c r="A52" s="31">
        <v>31</v>
      </c>
      <c r="B52" s="60" t="s">
        <v>179</v>
      </c>
      <c r="C52" s="32" t="s">
        <v>176</v>
      </c>
      <c r="D52" s="33" t="s">
        <v>177</v>
      </c>
      <c r="E52" s="34" t="s">
        <v>21</v>
      </c>
      <c r="F52" s="35">
        <v>5.566</v>
      </c>
      <c r="G52" s="35">
        <v>94.7</v>
      </c>
      <c r="H52" s="36">
        <f>F52*G52</f>
        <v>527.1002</v>
      </c>
      <c r="I52" s="37">
        <v>0.00012</v>
      </c>
      <c r="J52" s="38">
        <f>F52*I52</f>
        <v>0.00066792</v>
      </c>
      <c r="K52" s="37">
        <v>0</v>
      </c>
      <c r="L52" s="38">
        <f>F52*K52</f>
        <v>0</v>
      </c>
      <c r="P52" s="30">
        <v>2</v>
      </c>
      <c r="AB52" s="5">
        <v>1</v>
      </c>
      <c r="AC52" s="5">
        <v>7</v>
      </c>
      <c r="AD52" s="5">
        <v>7</v>
      </c>
      <c r="BA52" s="5">
        <v>2</v>
      </c>
      <c r="BB52" s="5">
        <f>IF(BA52=1,H52,0)</f>
        <v>0</v>
      </c>
      <c r="BC52" s="5">
        <f>IF(BA52=2,H52,0)</f>
        <v>527.1002</v>
      </c>
      <c r="BD52" s="5">
        <f>IF(BA52=3,H52,0)</f>
        <v>0</v>
      </c>
      <c r="BE52" s="5">
        <f>IF(BA52=4,H52,0)</f>
        <v>0</v>
      </c>
      <c r="BF52" s="5">
        <f>IF(BA52=5,H52,0)</f>
        <v>0</v>
      </c>
      <c r="CB52" s="30">
        <v>1</v>
      </c>
      <c r="CC52" s="30">
        <v>7</v>
      </c>
    </row>
    <row r="53" spans="1:58" ht="12.75">
      <c r="A53" s="40"/>
      <c r="B53" s="61"/>
      <c r="C53" s="41" t="s">
        <v>18</v>
      </c>
      <c r="D53" s="42" t="s">
        <v>173</v>
      </c>
      <c r="E53" s="43"/>
      <c r="F53" s="44"/>
      <c r="G53" s="45"/>
      <c r="H53" s="46">
        <f>SUM(H50:H52)</f>
        <v>1879.6381999999999</v>
      </c>
      <c r="I53" s="47"/>
      <c r="J53" s="48">
        <f>SUM(J50:J52)</f>
        <v>0.0036178999999999994</v>
      </c>
      <c r="K53" s="47"/>
      <c r="L53" s="48">
        <f>SUM(L50:L52)</f>
        <v>0</v>
      </c>
      <c r="P53" s="30">
        <v>4</v>
      </c>
      <c r="BB53" s="49">
        <f>SUM(BB50:BB52)</f>
        <v>0</v>
      </c>
      <c r="BC53" s="49">
        <f>SUM(BC50:BC52)</f>
        <v>1879.6381999999999</v>
      </c>
      <c r="BD53" s="49">
        <f>SUM(BD50:BD52)</f>
        <v>0</v>
      </c>
      <c r="BE53" s="49">
        <f>SUM(BE50:BE52)</f>
        <v>0</v>
      </c>
      <c r="BF53" s="49">
        <f>SUM(BF50:BF52)</f>
        <v>0</v>
      </c>
    </row>
    <row r="54" spans="1:16" ht="12.75">
      <c r="A54" s="20" t="s">
        <v>15</v>
      </c>
      <c r="B54" s="59"/>
      <c r="C54" s="21" t="s">
        <v>74</v>
      </c>
      <c r="D54" s="22" t="s">
        <v>75</v>
      </c>
      <c r="E54" s="23"/>
      <c r="F54" s="24"/>
      <c r="G54" s="24"/>
      <c r="H54" s="25"/>
      <c r="I54" s="26"/>
      <c r="J54" s="27"/>
      <c r="K54" s="28"/>
      <c r="L54" s="29"/>
      <c r="P54" s="30">
        <v>1</v>
      </c>
    </row>
    <row r="55" spans="1:81" ht="22.5">
      <c r="A55" s="31">
        <v>32</v>
      </c>
      <c r="B55" s="60" t="s">
        <v>179</v>
      </c>
      <c r="C55" s="32" t="s">
        <v>77</v>
      </c>
      <c r="D55" s="33" t="s">
        <v>78</v>
      </c>
      <c r="E55" s="34" t="s">
        <v>68</v>
      </c>
      <c r="F55" s="35">
        <v>6.836</v>
      </c>
      <c r="G55" s="35">
        <v>260</v>
      </c>
      <c r="H55" s="36">
        <f>F55*G55</f>
        <v>1777.3600000000001</v>
      </c>
      <c r="I55" s="37">
        <v>0</v>
      </c>
      <c r="J55" s="38">
        <f>F55*I55</f>
        <v>0</v>
      </c>
      <c r="K55" s="37"/>
      <c r="L55" s="38">
        <f>F55*K55</f>
        <v>0</v>
      </c>
      <c r="P55" s="30">
        <v>2</v>
      </c>
      <c r="AB55" s="5">
        <v>11</v>
      </c>
      <c r="AC55" s="5">
        <v>-1</v>
      </c>
      <c r="AD55" s="5">
        <v>32</v>
      </c>
      <c r="BA55" s="5">
        <v>1</v>
      </c>
      <c r="BB55" s="5">
        <f>IF(BA55=1,H55,0)</f>
        <v>1777.3600000000001</v>
      </c>
      <c r="BC55" s="5">
        <f>IF(BA55=2,H55,0)</f>
        <v>0</v>
      </c>
      <c r="BD55" s="5">
        <f>IF(BA55=3,H55,0)</f>
        <v>0</v>
      </c>
      <c r="BE55" s="5">
        <f>IF(BA55=4,H55,0)</f>
        <v>0</v>
      </c>
      <c r="BF55" s="5">
        <f>IF(BA55=5,H55,0)</f>
        <v>0</v>
      </c>
      <c r="CB55" s="30">
        <v>11</v>
      </c>
      <c r="CC55" s="30">
        <v>-1</v>
      </c>
    </row>
    <row r="56" spans="1:58" ht="12.75">
      <c r="A56" s="40"/>
      <c r="B56" s="61"/>
      <c r="C56" s="41" t="s">
        <v>18</v>
      </c>
      <c r="D56" s="42" t="s">
        <v>76</v>
      </c>
      <c r="E56" s="43"/>
      <c r="F56" s="44"/>
      <c r="G56" s="45"/>
      <c r="H56" s="46">
        <f>SUM(H54:H55)</f>
        <v>1777.3600000000001</v>
      </c>
      <c r="I56" s="47"/>
      <c r="J56" s="48">
        <f>SUM(J54:J55)</f>
        <v>0</v>
      </c>
      <c r="K56" s="47"/>
      <c r="L56" s="48">
        <f>SUM(L54:L55)</f>
        <v>0</v>
      </c>
      <c r="P56" s="30">
        <v>4</v>
      </c>
      <c r="BB56" s="49">
        <f>SUM(BB54:BB55)</f>
        <v>1777.3600000000001</v>
      </c>
      <c r="BC56" s="49">
        <f>SUM(BC54:BC55)</f>
        <v>0</v>
      </c>
      <c r="BD56" s="49">
        <f>SUM(BD54:BD55)</f>
        <v>0</v>
      </c>
      <c r="BE56" s="49">
        <f>SUM(BE54:BE55)</f>
        <v>0</v>
      </c>
      <c r="BF56" s="49">
        <f>SUM(BF54:BF55)</f>
        <v>0</v>
      </c>
    </row>
    <row r="57" spans="1:8" ht="12.75">
      <c r="A57" s="31">
        <v>33</v>
      </c>
      <c r="B57" s="65" t="s">
        <v>182</v>
      </c>
      <c r="C57" s="65"/>
      <c r="D57" s="65" t="s">
        <v>183</v>
      </c>
      <c r="E57" s="65"/>
      <c r="F57" s="65"/>
      <c r="G57" s="65"/>
      <c r="H57" s="66">
        <v>1106</v>
      </c>
    </row>
    <row r="58" spans="1:8" ht="12.75">
      <c r="A58" s="31">
        <v>34</v>
      </c>
      <c r="B58" s="67" t="s">
        <v>184</v>
      </c>
      <c r="C58" s="65"/>
      <c r="D58" s="65" t="s">
        <v>185</v>
      </c>
      <c r="E58" s="65"/>
      <c r="F58" s="65"/>
      <c r="G58" s="65"/>
      <c r="H58" s="66">
        <v>2469</v>
      </c>
    </row>
    <row r="59" ht="13.5" thickBot="1">
      <c r="F59" s="5"/>
    </row>
    <row r="60" spans="1:8" ht="13.5" thickBot="1">
      <c r="A60" s="112" t="s">
        <v>186</v>
      </c>
      <c r="B60" s="113"/>
      <c r="C60" s="113"/>
      <c r="D60" s="113"/>
      <c r="E60" s="114">
        <f>SUM(H16+H21+H34+H39+H42+H46+H49+H53+H56+H57+H58)</f>
        <v>112290.50877582</v>
      </c>
      <c r="F60" s="115"/>
      <c r="G60" s="115"/>
      <c r="H60" s="116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spans="1:8" ht="12.75">
      <c r="A80" s="39"/>
      <c r="B80" s="62"/>
      <c r="C80" s="39"/>
      <c r="D80" s="39"/>
      <c r="E80" s="39"/>
      <c r="F80" s="39"/>
      <c r="G80" s="39"/>
      <c r="H80" s="39"/>
    </row>
    <row r="81" spans="1:8" ht="12.75">
      <c r="A81" s="39"/>
      <c r="B81" s="62"/>
      <c r="C81" s="39"/>
      <c r="D81" s="39"/>
      <c r="E81" s="39"/>
      <c r="F81" s="39"/>
      <c r="G81" s="39"/>
      <c r="H81" s="39"/>
    </row>
    <row r="82" spans="1:8" ht="12.75">
      <c r="A82" s="39"/>
      <c r="B82" s="62"/>
      <c r="C82" s="39"/>
      <c r="D82" s="39"/>
      <c r="E82" s="39"/>
      <c r="F82" s="39"/>
      <c r="G82" s="39"/>
      <c r="H82" s="39"/>
    </row>
    <row r="83" spans="1:8" ht="12.75">
      <c r="A83" s="39"/>
      <c r="B83" s="62"/>
      <c r="C83" s="39"/>
      <c r="D83" s="39"/>
      <c r="E83" s="39"/>
      <c r="F83" s="39"/>
      <c r="G83" s="39"/>
      <c r="H83" s="39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spans="1:3" ht="12.75">
      <c r="A115" s="50"/>
      <c r="B115" s="63"/>
      <c r="C115" s="50"/>
    </row>
    <row r="116" spans="1:8" ht="12.75">
      <c r="A116" s="39"/>
      <c r="B116" s="62"/>
      <c r="C116" s="39"/>
      <c r="D116" s="51"/>
      <c r="E116" s="51"/>
      <c r="F116" s="52"/>
      <c r="G116" s="51"/>
      <c r="H116" s="53"/>
    </row>
    <row r="117" spans="1:8" ht="12.75">
      <c r="A117" s="54"/>
      <c r="B117" s="64"/>
      <c r="C117" s="54"/>
      <c r="D117" s="39"/>
      <c r="E117" s="39"/>
      <c r="F117" s="55"/>
      <c r="G117" s="39"/>
      <c r="H117" s="39"/>
    </row>
    <row r="118" spans="1:8" ht="12.75">
      <c r="A118" s="39"/>
      <c r="B118" s="62"/>
      <c r="C118" s="39"/>
      <c r="D118" s="39"/>
      <c r="E118" s="39"/>
      <c r="F118" s="55"/>
      <c r="G118" s="39"/>
      <c r="H118" s="39"/>
    </row>
    <row r="119" spans="1:8" ht="12.75">
      <c r="A119" s="39"/>
      <c r="B119" s="62"/>
      <c r="C119" s="39"/>
      <c r="D119" s="39"/>
      <c r="E119" s="39"/>
      <c r="F119" s="55"/>
      <c r="G119" s="39"/>
      <c r="H119" s="39"/>
    </row>
    <row r="120" spans="1:8" ht="12.75">
      <c r="A120" s="39"/>
      <c r="B120" s="62"/>
      <c r="C120" s="39"/>
      <c r="D120" s="39"/>
      <c r="E120" s="39"/>
      <c r="F120" s="55"/>
      <c r="G120" s="39"/>
      <c r="H120" s="39"/>
    </row>
    <row r="121" spans="1:8" ht="12.75">
      <c r="A121" s="39"/>
      <c r="B121" s="62"/>
      <c r="C121" s="39"/>
      <c r="D121" s="39"/>
      <c r="E121" s="39"/>
      <c r="F121" s="55"/>
      <c r="G121" s="39"/>
      <c r="H121" s="39"/>
    </row>
    <row r="122" spans="1:8" ht="12.75">
      <c r="A122" s="39"/>
      <c r="B122" s="62"/>
      <c r="C122" s="39"/>
      <c r="D122" s="39"/>
      <c r="E122" s="39"/>
      <c r="F122" s="55"/>
      <c r="G122" s="39"/>
      <c r="H122" s="39"/>
    </row>
    <row r="123" spans="1:8" ht="12.75">
      <c r="A123" s="39"/>
      <c r="B123" s="62"/>
      <c r="C123" s="39"/>
      <c r="D123" s="39"/>
      <c r="E123" s="39"/>
      <c r="F123" s="55"/>
      <c r="G123" s="39"/>
      <c r="H123" s="39"/>
    </row>
    <row r="124" spans="1:8" ht="12.75">
      <c r="A124" s="39"/>
      <c r="B124" s="62"/>
      <c r="C124" s="39"/>
      <c r="D124" s="39"/>
      <c r="E124" s="39"/>
      <c r="F124" s="55"/>
      <c r="G124" s="39"/>
      <c r="H124" s="39"/>
    </row>
    <row r="125" spans="1:8" ht="12.75">
      <c r="A125" s="39"/>
      <c r="B125" s="62"/>
      <c r="C125" s="39"/>
      <c r="D125" s="39"/>
      <c r="E125" s="39"/>
      <c r="F125" s="55"/>
      <c r="G125" s="39"/>
      <c r="H125" s="39"/>
    </row>
    <row r="126" spans="1:8" ht="12.75">
      <c r="A126" s="39"/>
      <c r="B126" s="62"/>
      <c r="C126" s="39"/>
      <c r="D126" s="39"/>
      <c r="E126" s="39"/>
      <c r="F126" s="55"/>
      <c r="G126" s="39"/>
      <c r="H126" s="39"/>
    </row>
    <row r="127" spans="1:8" ht="12.75">
      <c r="A127" s="39"/>
      <c r="B127" s="62"/>
      <c r="C127" s="39"/>
      <c r="D127" s="39"/>
      <c r="E127" s="39"/>
      <c r="F127" s="55"/>
      <c r="G127" s="39"/>
      <c r="H127" s="39"/>
    </row>
    <row r="128" spans="1:8" ht="12.75">
      <c r="A128" s="39"/>
      <c r="B128" s="62"/>
      <c r="C128" s="39"/>
      <c r="D128" s="39"/>
      <c r="E128" s="39"/>
      <c r="F128" s="55"/>
      <c r="G128" s="39"/>
      <c r="H128" s="39"/>
    </row>
    <row r="129" spans="1:8" ht="12.75">
      <c r="A129" s="39"/>
      <c r="B129" s="62"/>
      <c r="C129" s="39"/>
      <c r="D129" s="39"/>
      <c r="E129" s="39"/>
      <c r="F129" s="55"/>
      <c r="G129" s="39"/>
      <c r="H129" s="39"/>
    </row>
  </sheetData>
  <sheetProtection/>
  <mergeCells count="6">
    <mergeCell ref="A1:H1"/>
    <mergeCell ref="A3:C3"/>
    <mergeCell ref="A4:C4"/>
    <mergeCell ref="F4:H4"/>
    <mergeCell ref="A60:D60"/>
    <mergeCell ref="E60:H6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C110"/>
  <sheetViews>
    <sheetView zoomScalePageLayoutView="0" workbookViewId="0" topLeftCell="A22">
      <selection activeCell="A44" sqref="A44:H49"/>
    </sheetView>
  </sheetViews>
  <sheetFormatPr defaultColWidth="9.00390625" defaultRowHeight="12.75"/>
  <cols>
    <col min="1" max="1" width="4.375" style="5" customWidth="1"/>
    <col min="2" max="2" width="4.375" style="57" customWidth="1"/>
    <col min="3" max="3" width="11.625" style="5" customWidth="1"/>
    <col min="4" max="4" width="40.375" style="5" customWidth="1"/>
    <col min="5" max="5" width="5.625" style="5" customWidth="1"/>
    <col min="6" max="6" width="8.625" style="13" customWidth="1"/>
    <col min="7" max="7" width="9.875" style="5" customWidth="1"/>
    <col min="8" max="8" width="13.875" style="5" customWidth="1"/>
    <col min="9" max="9" width="11.75390625" style="5" hidden="1" customWidth="1"/>
    <col min="10" max="10" width="11.625" style="5" hidden="1" customWidth="1"/>
    <col min="11" max="11" width="11.00390625" style="5" hidden="1" customWidth="1"/>
    <col min="12" max="12" width="10.375" style="5" hidden="1" customWidth="1"/>
    <col min="13" max="13" width="75.375" style="5" customWidth="1"/>
    <col min="14" max="14" width="45.25390625" style="5" customWidth="1"/>
    <col min="15" max="16384" width="9.125" style="5" customWidth="1"/>
  </cols>
  <sheetData>
    <row r="1" spans="1:8" ht="15.75">
      <c r="A1" s="102" t="s">
        <v>2</v>
      </c>
      <c r="B1" s="102"/>
      <c r="C1" s="102"/>
      <c r="D1" s="102"/>
      <c r="E1" s="102"/>
      <c r="F1" s="102"/>
      <c r="G1" s="102"/>
      <c r="H1" s="102"/>
    </row>
    <row r="2" spans="3:8" ht="14.25" customHeight="1" thickBot="1">
      <c r="C2" s="6"/>
      <c r="D2" s="7"/>
      <c r="E2" s="7"/>
      <c r="F2" s="8"/>
      <c r="G2" s="7"/>
      <c r="H2" s="7"/>
    </row>
    <row r="3" spans="1:8" ht="13.5" thickTop="1">
      <c r="A3" s="103" t="s">
        <v>0</v>
      </c>
      <c r="B3" s="104"/>
      <c r="C3" s="105"/>
      <c r="D3" s="1" t="s">
        <v>181</v>
      </c>
      <c r="E3" s="2"/>
      <c r="F3" s="9"/>
      <c r="G3" s="10"/>
      <c r="H3" s="11"/>
    </row>
    <row r="4" spans="1:8" ht="13.5" thickBot="1">
      <c r="A4" s="106" t="s">
        <v>1</v>
      </c>
      <c r="B4" s="107"/>
      <c r="C4" s="108"/>
      <c r="D4" s="3" t="s">
        <v>20</v>
      </c>
      <c r="E4" s="4"/>
      <c r="F4" s="109" t="e">
        <f>#REF!</f>
        <v>#REF!</v>
      </c>
      <c r="G4" s="110"/>
      <c r="H4" s="111"/>
    </row>
    <row r="5" spans="1:8" ht="13.5" thickTop="1">
      <c r="A5" s="12"/>
      <c r="B5" s="58"/>
      <c r="H5" s="14"/>
    </row>
    <row r="6" spans="1:12" ht="27" customHeight="1">
      <c r="A6" s="15" t="s">
        <v>4</v>
      </c>
      <c r="B6" s="56" t="s">
        <v>178</v>
      </c>
      <c r="C6" s="16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6" ht="12.75">
      <c r="A7" s="20" t="s">
        <v>15</v>
      </c>
      <c r="B7" s="59"/>
      <c r="C7" s="21" t="s">
        <v>16</v>
      </c>
      <c r="D7" s="22" t="s">
        <v>17</v>
      </c>
      <c r="E7" s="23"/>
      <c r="F7" s="24"/>
      <c r="G7" s="24"/>
      <c r="H7" s="25"/>
      <c r="I7" s="26"/>
      <c r="J7" s="27"/>
      <c r="K7" s="28"/>
      <c r="L7" s="29"/>
      <c r="P7" s="30">
        <v>1</v>
      </c>
    </row>
    <row r="8" spans="1:81" ht="12.75">
      <c r="A8" s="31">
        <v>1</v>
      </c>
      <c r="B8" s="60" t="s">
        <v>179</v>
      </c>
      <c r="C8" s="32" t="s">
        <v>23</v>
      </c>
      <c r="D8" s="33" t="s">
        <v>24</v>
      </c>
      <c r="E8" s="34" t="s">
        <v>25</v>
      </c>
      <c r="F8" s="35">
        <v>700</v>
      </c>
      <c r="G8" s="35"/>
      <c r="H8" s="36">
        <f aca="true" t="shared" si="0" ref="H8:H16">F8*G8</f>
        <v>0</v>
      </c>
      <c r="I8" s="37">
        <v>0</v>
      </c>
      <c r="J8" s="38">
        <f aca="true" t="shared" si="1" ref="J8:J16">F8*I8</f>
        <v>0</v>
      </c>
      <c r="K8" s="37">
        <v>0</v>
      </c>
      <c r="L8" s="38">
        <f aca="true" t="shared" si="2" ref="L8:L16">F8*K8</f>
        <v>0</v>
      </c>
      <c r="P8" s="30">
        <v>2</v>
      </c>
      <c r="AB8" s="5">
        <v>1</v>
      </c>
      <c r="AC8" s="5">
        <v>1</v>
      </c>
      <c r="AD8" s="5">
        <v>1</v>
      </c>
      <c r="BA8" s="5">
        <v>1</v>
      </c>
      <c r="BB8" s="5">
        <f aca="true" t="shared" si="3" ref="BB8:BB16">IF(BA8=1,H8,0)</f>
        <v>0</v>
      </c>
      <c r="BC8" s="5">
        <f aca="true" t="shared" si="4" ref="BC8:BC16">IF(BA8=2,H8,0)</f>
        <v>0</v>
      </c>
      <c r="BD8" s="5">
        <f aca="true" t="shared" si="5" ref="BD8:BD16">IF(BA8=3,H8,0)</f>
        <v>0</v>
      </c>
      <c r="BE8" s="5">
        <f aca="true" t="shared" si="6" ref="BE8:BE16">IF(BA8=4,H8,0)</f>
        <v>0</v>
      </c>
      <c r="BF8" s="5">
        <f aca="true" t="shared" si="7" ref="BF8:BF16">IF(BA8=5,H8,0)</f>
        <v>0</v>
      </c>
      <c r="CB8" s="30">
        <v>1</v>
      </c>
      <c r="CC8" s="30">
        <v>1</v>
      </c>
    </row>
    <row r="9" spans="1:81" ht="12.75">
      <c r="A9" s="31">
        <v>2</v>
      </c>
      <c r="B9" s="60" t="s">
        <v>179</v>
      </c>
      <c r="C9" s="32" t="s">
        <v>26</v>
      </c>
      <c r="D9" s="33" t="s">
        <v>27</v>
      </c>
      <c r="E9" s="34" t="s">
        <v>25</v>
      </c>
      <c r="F9" s="35">
        <v>146.7</v>
      </c>
      <c r="G9" s="35"/>
      <c r="H9" s="36">
        <f t="shared" si="0"/>
        <v>0</v>
      </c>
      <c r="I9" s="37">
        <v>0</v>
      </c>
      <c r="J9" s="38">
        <f t="shared" si="1"/>
        <v>0</v>
      </c>
      <c r="K9" s="37">
        <v>0</v>
      </c>
      <c r="L9" s="38">
        <f t="shared" si="2"/>
        <v>0</v>
      </c>
      <c r="P9" s="30">
        <v>2</v>
      </c>
      <c r="AB9" s="5">
        <v>1</v>
      </c>
      <c r="AC9" s="5">
        <v>1</v>
      </c>
      <c r="AD9" s="5">
        <v>1</v>
      </c>
      <c r="BA9" s="5">
        <v>1</v>
      </c>
      <c r="BB9" s="5">
        <f t="shared" si="3"/>
        <v>0</v>
      </c>
      <c r="BC9" s="5">
        <f t="shared" si="4"/>
        <v>0</v>
      </c>
      <c r="BD9" s="5">
        <f t="shared" si="5"/>
        <v>0</v>
      </c>
      <c r="BE9" s="5">
        <f t="shared" si="6"/>
        <v>0</v>
      </c>
      <c r="BF9" s="5">
        <f t="shared" si="7"/>
        <v>0</v>
      </c>
      <c r="CB9" s="30">
        <v>1</v>
      </c>
      <c r="CC9" s="30">
        <v>1</v>
      </c>
    </row>
    <row r="10" spans="1:81" ht="12.75">
      <c r="A10" s="31">
        <v>3</v>
      </c>
      <c r="B10" s="60" t="s">
        <v>179</v>
      </c>
      <c r="C10" s="32" t="s">
        <v>28</v>
      </c>
      <c r="D10" s="33" t="s">
        <v>29</v>
      </c>
      <c r="E10" s="34" t="s">
        <v>25</v>
      </c>
      <c r="F10" s="35">
        <v>14.67</v>
      </c>
      <c r="G10" s="35"/>
      <c r="H10" s="36">
        <f t="shared" si="0"/>
        <v>0</v>
      </c>
      <c r="I10" s="37">
        <v>0</v>
      </c>
      <c r="J10" s="38">
        <f t="shared" si="1"/>
        <v>0</v>
      </c>
      <c r="K10" s="37">
        <v>0</v>
      </c>
      <c r="L10" s="38">
        <f t="shared" si="2"/>
        <v>0</v>
      </c>
      <c r="P10" s="30">
        <v>2</v>
      </c>
      <c r="AB10" s="5">
        <v>1</v>
      </c>
      <c r="AC10" s="5">
        <v>1</v>
      </c>
      <c r="AD10" s="5">
        <v>1</v>
      </c>
      <c r="BA10" s="5">
        <v>1</v>
      </c>
      <c r="BB10" s="5">
        <f t="shared" si="3"/>
        <v>0</v>
      </c>
      <c r="BC10" s="5">
        <f t="shared" si="4"/>
        <v>0</v>
      </c>
      <c r="BD10" s="5">
        <f t="shared" si="5"/>
        <v>0</v>
      </c>
      <c r="BE10" s="5">
        <f t="shared" si="6"/>
        <v>0</v>
      </c>
      <c r="BF10" s="5">
        <f t="shared" si="7"/>
        <v>0</v>
      </c>
      <c r="CB10" s="30">
        <v>1</v>
      </c>
      <c r="CC10" s="30">
        <v>1</v>
      </c>
    </row>
    <row r="11" spans="1:81" ht="12.75">
      <c r="A11" s="31">
        <v>4</v>
      </c>
      <c r="B11" s="60" t="s">
        <v>179</v>
      </c>
      <c r="C11" s="32" t="s">
        <v>30</v>
      </c>
      <c r="D11" s="33" t="s">
        <v>31</v>
      </c>
      <c r="E11" s="34" t="s">
        <v>25</v>
      </c>
      <c r="F11" s="35">
        <v>1046.9</v>
      </c>
      <c r="G11" s="35"/>
      <c r="H11" s="36">
        <f t="shared" si="0"/>
        <v>0</v>
      </c>
      <c r="I11" s="37">
        <v>0</v>
      </c>
      <c r="J11" s="38">
        <f t="shared" si="1"/>
        <v>0</v>
      </c>
      <c r="K11" s="37">
        <v>0</v>
      </c>
      <c r="L11" s="38">
        <f t="shared" si="2"/>
        <v>0</v>
      </c>
      <c r="P11" s="30">
        <v>2</v>
      </c>
      <c r="AB11" s="5">
        <v>1</v>
      </c>
      <c r="AC11" s="5">
        <v>1</v>
      </c>
      <c r="AD11" s="5">
        <v>1</v>
      </c>
      <c r="BA11" s="5">
        <v>1</v>
      </c>
      <c r="BB11" s="5">
        <f t="shared" si="3"/>
        <v>0</v>
      </c>
      <c r="BC11" s="5">
        <f t="shared" si="4"/>
        <v>0</v>
      </c>
      <c r="BD11" s="5">
        <f t="shared" si="5"/>
        <v>0</v>
      </c>
      <c r="BE11" s="5">
        <f t="shared" si="6"/>
        <v>0</v>
      </c>
      <c r="BF11" s="5">
        <f t="shared" si="7"/>
        <v>0</v>
      </c>
      <c r="CB11" s="30">
        <v>1</v>
      </c>
      <c r="CC11" s="30">
        <v>1</v>
      </c>
    </row>
    <row r="12" spans="1:81" ht="12.75">
      <c r="A12" s="31">
        <v>5</v>
      </c>
      <c r="B12" s="60" t="s">
        <v>179</v>
      </c>
      <c r="C12" s="32" t="s">
        <v>32</v>
      </c>
      <c r="D12" s="33" t="s">
        <v>33</v>
      </c>
      <c r="E12" s="34" t="s">
        <v>25</v>
      </c>
      <c r="F12" s="35">
        <v>200.2</v>
      </c>
      <c r="G12" s="35"/>
      <c r="H12" s="36">
        <f t="shared" si="0"/>
        <v>0</v>
      </c>
      <c r="I12" s="37">
        <v>0</v>
      </c>
      <c r="J12" s="38">
        <f t="shared" si="1"/>
        <v>0</v>
      </c>
      <c r="K12" s="37">
        <v>0</v>
      </c>
      <c r="L12" s="38">
        <f t="shared" si="2"/>
        <v>0</v>
      </c>
      <c r="P12" s="30">
        <v>2</v>
      </c>
      <c r="AB12" s="5">
        <v>1</v>
      </c>
      <c r="AC12" s="5">
        <v>1</v>
      </c>
      <c r="AD12" s="5">
        <v>1</v>
      </c>
      <c r="BA12" s="5">
        <v>1</v>
      </c>
      <c r="BB12" s="5">
        <f t="shared" si="3"/>
        <v>0</v>
      </c>
      <c r="BC12" s="5">
        <f t="shared" si="4"/>
        <v>0</v>
      </c>
      <c r="BD12" s="5">
        <f t="shared" si="5"/>
        <v>0</v>
      </c>
      <c r="BE12" s="5">
        <f t="shared" si="6"/>
        <v>0</v>
      </c>
      <c r="BF12" s="5">
        <f t="shared" si="7"/>
        <v>0</v>
      </c>
      <c r="CB12" s="30">
        <v>1</v>
      </c>
      <c r="CC12" s="30">
        <v>1</v>
      </c>
    </row>
    <row r="13" spans="1:81" ht="12.75">
      <c r="A13" s="31">
        <v>6</v>
      </c>
      <c r="B13" s="60" t="s">
        <v>179</v>
      </c>
      <c r="C13" s="32" t="s">
        <v>34</v>
      </c>
      <c r="D13" s="33" t="s">
        <v>35</v>
      </c>
      <c r="E13" s="34" t="s">
        <v>25</v>
      </c>
      <c r="F13" s="35">
        <v>81.2</v>
      </c>
      <c r="G13" s="35"/>
      <c r="H13" s="36">
        <f t="shared" si="0"/>
        <v>0</v>
      </c>
      <c r="I13" s="37">
        <v>0</v>
      </c>
      <c r="J13" s="38">
        <f t="shared" si="1"/>
        <v>0</v>
      </c>
      <c r="K13" s="37">
        <v>0</v>
      </c>
      <c r="L13" s="38">
        <f t="shared" si="2"/>
        <v>0</v>
      </c>
      <c r="P13" s="30">
        <v>2</v>
      </c>
      <c r="AB13" s="5">
        <v>1</v>
      </c>
      <c r="AC13" s="5">
        <v>1</v>
      </c>
      <c r="AD13" s="5">
        <v>1</v>
      </c>
      <c r="BA13" s="5">
        <v>1</v>
      </c>
      <c r="BB13" s="5">
        <f t="shared" si="3"/>
        <v>0</v>
      </c>
      <c r="BC13" s="5">
        <f t="shared" si="4"/>
        <v>0</v>
      </c>
      <c r="BD13" s="5">
        <f t="shared" si="5"/>
        <v>0</v>
      </c>
      <c r="BE13" s="5">
        <f t="shared" si="6"/>
        <v>0</v>
      </c>
      <c r="BF13" s="5">
        <f t="shared" si="7"/>
        <v>0</v>
      </c>
      <c r="CB13" s="30">
        <v>1</v>
      </c>
      <c r="CC13" s="30">
        <v>1</v>
      </c>
    </row>
    <row r="14" spans="1:81" ht="12.75">
      <c r="A14" s="31">
        <v>7</v>
      </c>
      <c r="B14" s="60" t="s">
        <v>179</v>
      </c>
      <c r="C14" s="32" t="s">
        <v>36</v>
      </c>
      <c r="D14" s="33" t="s">
        <v>37</v>
      </c>
      <c r="E14" s="34" t="s">
        <v>25</v>
      </c>
      <c r="F14" s="35">
        <v>846.7</v>
      </c>
      <c r="G14" s="35"/>
      <c r="H14" s="36">
        <f t="shared" si="0"/>
        <v>0</v>
      </c>
      <c r="I14" s="37">
        <v>0</v>
      </c>
      <c r="J14" s="38">
        <f t="shared" si="1"/>
        <v>0</v>
      </c>
      <c r="K14" s="37">
        <v>0</v>
      </c>
      <c r="L14" s="38">
        <f t="shared" si="2"/>
        <v>0</v>
      </c>
      <c r="P14" s="30">
        <v>2</v>
      </c>
      <c r="AB14" s="5">
        <v>1</v>
      </c>
      <c r="AC14" s="5">
        <v>1</v>
      </c>
      <c r="AD14" s="5">
        <v>1</v>
      </c>
      <c r="BA14" s="5">
        <v>1</v>
      </c>
      <c r="BB14" s="5">
        <f t="shared" si="3"/>
        <v>0</v>
      </c>
      <c r="BC14" s="5">
        <f t="shared" si="4"/>
        <v>0</v>
      </c>
      <c r="BD14" s="5">
        <f t="shared" si="5"/>
        <v>0</v>
      </c>
      <c r="BE14" s="5">
        <f t="shared" si="6"/>
        <v>0</v>
      </c>
      <c r="BF14" s="5">
        <f t="shared" si="7"/>
        <v>0</v>
      </c>
      <c r="CB14" s="30">
        <v>1</v>
      </c>
      <c r="CC14" s="30">
        <v>1</v>
      </c>
    </row>
    <row r="15" spans="1:81" ht="12.75">
      <c r="A15" s="31">
        <v>8</v>
      </c>
      <c r="B15" s="60" t="s">
        <v>179</v>
      </c>
      <c r="C15" s="32" t="s">
        <v>38</v>
      </c>
      <c r="D15" s="33" t="s">
        <v>39</v>
      </c>
      <c r="E15" s="34" t="s">
        <v>21</v>
      </c>
      <c r="F15" s="35">
        <v>1949.07</v>
      </c>
      <c r="G15" s="35"/>
      <c r="H15" s="36">
        <f t="shared" si="0"/>
        <v>0</v>
      </c>
      <c r="I15" s="37">
        <v>0</v>
      </c>
      <c r="J15" s="38">
        <f t="shared" si="1"/>
        <v>0</v>
      </c>
      <c r="K15" s="37">
        <v>0</v>
      </c>
      <c r="L15" s="38">
        <f t="shared" si="2"/>
        <v>0</v>
      </c>
      <c r="P15" s="30">
        <v>2</v>
      </c>
      <c r="AB15" s="5">
        <v>1</v>
      </c>
      <c r="AC15" s="5">
        <v>1</v>
      </c>
      <c r="AD15" s="5">
        <v>1</v>
      </c>
      <c r="BA15" s="5">
        <v>1</v>
      </c>
      <c r="BB15" s="5">
        <f t="shared" si="3"/>
        <v>0</v>
      </c>
      <c r="BC15" s="5">
        <f t="shared" si="4"/>
        <v>0</v>
      </c>
      <c r="BD15" s="5">
        <f t="shared" si="5"/>
        <v>0</v>
      </c>
      <c r="BE15" s="5">
        <f t="shared" si="6"/>
        <v>0</v>
      </c>
      <c r="BF15" s="5">
        <f t="shared" si="7"/>
        <v>0</v>
      </c>
      <c r="CB15" s="30">
        <v>1</v>
      </c>
      <c r="CC15" s="30">
        <v>1</v>
      </c>
    </row>
    <row r="16" spans="1:81" ht="12.75">
      <c r="A16" s="31">
        <v>9</v>
      </c>
      <c r="B16" s="60" t="s">
        <v>179</v>
      </c>
      <c r="C16" s="32" t="s">
        <v>40</v>
      </c>
      <c r="D16" s="33" t="s">
        <v>41</v>
      </c>
      <c r="E16" s="34" t="s">
        <v>21</v>
      </c>
      <c r="F16" s="35">
        <v>851</v>
      </c>
      <c r="G16" s="35"/>
      <c r="H16" s="36">
        <f t="shared" si="0"/>
        <v>0</v>
      </c>
      <c r="I16" s="37">
        <v>0</v>
      </c>
      <c r="J16" s="38">
        <f t="shared" si="1"/>
        <v>0</v>
      </c>
      <c r="K16" s="37">
        <v>0</v>
      </c>
      <c r="L16" s="38">
        <f t="shared" si="2"/>
        <v>0</v>
      </c>
      <c r="P16" s="30">
        <v>2</v>
      </c>
      <c r="AB16" s="5">
        <v>1</v>
      </c>
      <c r="AC16" s="5">
        <v>1</v>
      </c>
      <c r="AD16" s="5">
        <v>1</v>
      </c>
      <c r="BA16" s="5">
        <v>1</v>
      </c>
      <c r="BB16" s="5">
        <f t="shared" si="3"/>
        <v>0</v>
      </c>
      <c r="BC16" s="5">
        <f t="shared" si="4"/>
        <v>0</v>
      </c>
      <c r="BD16" s="5">
        <f t="shared" si="5"/>
        <v>0</v>
      </c>
      <c r="BE16" s="5">
        <f t="shared" si="6"/>
        <v>0</v>
      </c>
      <c r="BF16" s="5">
        <f t="shared" si="7"/>
        <v>0</v>
      </c>
      <c r="CB16" s="30">
        <v>1</v>
      </c>
      <c r="CC16" s="30">
        <v>1</v>
      </c>
    </row>
    <row r="17" spans="1:58" ht="12.75">
      <c r="A17" s="40"/>
      <c r="B17" s="61"/>
      <c r="C17" s="41" t="s">
        <v>18</v>
      </c>
      <c r="D17" s="42" t="s">
        <v>22</v>
      </c>
      <c r="E17" s="43"/>
      <c r="F17" s="44"/>
      <c r="G17" s="45"/>
      <c r="H17" s="46">
        <f>SUM(H7:H16)</f>
        <v>0</v>
      </c>
      <c r="I17" s="47"/>
      <c r="J17" s="48">
        <f>SUM(J7:J16)</f>
        <v>0</v>
      </c>
      <c r="K17" s="47"/>
      <c r="L17" s="48">
        <f>SUM(L7:L16)</f>
        <v>0</v>
      </c>
      <c r="P17" s="30">
        <v>4</v>
      </c>
      <c r="BB17" s="49">
        <f>SUM(BB7:BB16)</f>
        <v>0</v>
      </c>
      <c r="BC17" s="49">
        <f>SUM(BC7:BC16)</f>
        <v>0</v>
      </c>
      <c r="BD17" s="49">
        <f>SUM(BD7:BD16)</f>
        <v>0</v>
      </c>
      <c r="BE17" s="49">
        <f>SUM(BE7:BE16)</f>
        <v>0</v>
      </c>
      <c r="BF17" s="49">
        <f>SUM(BF7:BF16)</f>
        <v>0</v>
      </c>
    </row>
    <row r="18" spans="1:16" ht="12.75">
      <c r="A18" s="20" t="s">
        <v>15</v>
      </c>
      <c r="B18" s="59"/>
      <c r="C18" s="21" t="s">
        <v>42</v>
      </c>
      <c r="D18" s="22" t="s">
        <v>43</v>
      </c>
      <c r="E18" s="23"/>
      <c r="F18" s="24"/>
      <c r="G18" s="24"/>
      <c r="H18" s="25"/>
      <c r="I18" s="26"/>
      <c r="J18" s="27"/>
      <c r="K18" s="28"/>
      <c r="L18" s="29"/>
      <c r="P18" s="30">
        <v>1</v>
      </c>
    </row>
    <row r="19" spans="1:81" ht="12.75">
      <c r="A19" s="31">
        <v>10</v>
      </c>
      <c r="B19" s="60" t="s">
        <v>179</v>
      </c>
      <c r="C19" s="32" t="s">
        <v>45</v>
      </c>
      <c r="D19" s="33" t="s">
        <v>46</v>
      </c>
      <c r="E19" s="34" t="s">
        <v>21</v>
      </c>
      <c r="F19" s="35">
        <v>3062.5</v>
      </c>
      <c r="G19" s="35"/>
      <c r="H19" s="36">
        <f>F19*G19</f>
        <v>0</v>
      </c>
      <c r="I19" s="37">
        <v>0.0177</v>
      </c>
      <c r="J19" s="38">
        <f>F19*I19</f>
        <v>54.206250000000004</v>
      </c>
      <c r="K19" s="37">
        <v>0</v>
      </c>
      <c r="L19" s="38">
        <f>F19*K19</f>
        <v>0</v>
      </c>
      <c r="P19" s="30">
        <v>2</v>
      </c>
      <c r="AB19" s="5">
        <v>1</v>
      </c>
      <c r="AC19" s="5">
        <v>1</v>
      </c>
      <c r="AD19" s="5">
        <v>1</v>
      </c>
      <c r="BA19" s="5">
        <v>1</v>
      </c>
      <c r="BB19" s="5">
        <f>IF(BA19=1,H19,0)</f>
        <v>0</v>
      </c>
      <c r="BC19" s="5">
        <f>IF(BA19=2,H19,0)</f>
        <v>0</v>
      </c>
      <c r="BD19" s="5">
        <f>IF(BA19=3,H19,0)</f>
        <v>0</v>
      </c>
      <c r="BE19" s="5">
        <f>IF(BA19=4,H19,0)</f>
        <v>0</v>
      </c>
      <c r="BF19" s="5">
        <f>IF(BA19=5,H19,0)</f>
        <v>0</v>
      </c>
      <c r="CB19" s="30">
        <v>1</v>
      </c>
      <c r="CC19" s="30">
        <v>1</v>
      </c>
    </row>
    <row r="20" spans="1:81" ht="12.75">
      <c r="A20" s="31">
        <v>11</v>
      </c>
      <c r="B20" s="60" t="s">
        <v>179</v>
      </c>
      <c r="C20" s="32" t="s">
        <v>47</v>
      </c>
      <c r="D20" s="33" t="s">
        <v>48</v>
      </c>
      <c r="E20" s="34" t="s">
        <v>21</v>
      </c>
      <c r="F20" s="35">
        <v>4845.2</v>
      </c>
      <c r="G20" s="35"/>
      <c r="H20" s="36">
        <f>F20*G20</f>
        <v>0</v>
      </c>
      <c r="I20" s="37">
        <v>0.30994</v>
      </c>
      <c r="J20" s="38">
        <f>F20*I20</f>
        <v>1501.721288</v>
      </c>
      <c r="K20" s="37">
        <v>0</v>
      </c>
      <c r="L20" s="38">
        <f>F20*K20</f>
        <v>0</v>
      </c>
      <c r="P20" s="30">
        <v>2</v>
      </c>
      <c r="AB20" s="5">
        <v>1</v>
      </c>
      <c r="AC20" s="5">
        <v>1</v>
      </c>
      <c r="AD20" s="5">
        <v>1</v>
      </c>
      <c r="BA20" s="5">
        <v>1</v>
      </c>
      <c r="BB20" s="5">
        <f>IF(BA20=1,H20,0)</f>
        <v>0</v>
      </c>
      <c r="BC20" s="5">
        <f>IF(BA20=2,H20,0)</f>
        <v>0</v>
      </c>
      <c r="BD20" s="5">
        <f>IF(BA20=3,H20,0)</f>
        <v>0</v>
      </c>
      <c r="BE20" s="5">
        <f>IF(BA20=4,H20,0)</f>
        <v>0</v>
      </c>
      <c r="BF20" s="5">
        <f>IF(BA20=5,H20,0)</f>
        <v>0</v>
      </c>
      <c r="CB20" s="30">
        <v>1</v>
      </c>
      <c r="CC20" s="30">
        <v>1</v>
      </c>
    </row>
    <row r="21" spans="1:81" ht="12.75">
      <c r="A21" s="31">
        <v>12</v>
      </c>
      <c r="B21" s="60" t="s">
        <v>179</v>
      </c>
      <c r="C21" s="32" t="s">
        <v>49</v>
      </c>
      <c r="D21" s="33" t="s">
        <v>50</v>
      </c>
      <c r="E21" s="34" t="s">
        <v>21</v>
      </c>
      <c r="F21" s="35">
        <v>1949.07</v>
      </c>
      <c r="G21" s="35"/>
      <c r="H21" s="36">
        <f>F21*G21</f>
        <v>0</v>
      </c>
      <c r="I21" s="37">
        <v>0.15192</v>
      </c>
      <c r="J21" s="38">
        <f>F21*I21</f>
        <v>296.10271439999997</v>
      </c>
      <c r="K21" s="37">
        <v>0</v>
      </c>
      <c r="L21" s="38">
        <f>F21*K21</f>
        <v>0</v>
      </c>
      <c r="P21" s="30">
        <v>2</v>
      </c>
      <c r="AB21" s="5">
        <v>1</v>
      </c>
      <c r="AC21" s="5">
        <v>0</v>
      </c>
      <c r="AD21" s="5">
        <v>0</v>
      </c>
      <c r="BA21" s="5">
        <v>1</v>
      </c>
      <c r="BB21" s="5">
        <f>IF(BA21=1,H21,0)</f>
        <v>0</v>
      </c>
      <c r="BC21" s="5">
        <f>IF(BA21=2,H21,0)</f>
        <v>0</v>
      </c>
      <c r="BD21" s="5">
        <f>IF(BA21=3,H21,0)</f>
        <v>0</v>
      </c>
      <c r="BE21" s="5">
        <f>IF(BA21=4,H21,0)</f>
        <v>0</v>
      </c>
      <c r="BF21" s="5">
        <f>IF(BA21=5,H21,0)</f>
        <v>0</v>
      </c>
      <c r="CB21" s="30">
        <v>1</v>
      </c>
      <c r="CC21" s="30">
        <v>0</v>
      </c>
    </row>
    <row r="22" spans="1:81" ht="12.75">
      <c r="A22" s="31">
        <v>13</v>
      </c>
      <c r="B22" s="60" t="s">
        <v>179</v>
      </c>
      <c r="C22" s="32" t="s">
        <v>51</v>
      </c>
      <c r="D22" s="33" t="s">
        <v>52</v>
      </c>
      <c r="E22" s="34" t="s">
        <v>25</v>
      </c>
      <c r="F22" s="35">
        <v>30</v>
      </c>
      <c r="G22" s="35"/>
      <c r="H22" s="36">
        <f>F22*G22</f>
        <v>0</v>
      </c>
      <c r="I22" s="37">
        <v>0</v>
      </c>
      <c r="J22" s="38">
        <f>F22*I22</f>
        <v>0</v>
      </c>
      <c r="K22" s="37">
        <v>0</v>
      </c>
      <c r="L22" s="38">
        <f>F22*K22</f>
        <v>0</v>
      </c>
      <c r="P22" s="30">
        <v>2</v>
      </c>
      <c r="AB22" s="5">
        <v>1</v>
      </c>
      <c r="AC22" s="5">
        <v>1</v>
      </c>
      <c r="AD22" s="5">
        <v>1</v>
      </c>
      <c r="BA22" s="5">
        <v>1</v>
      </c>
      <c r="BB22" s="5">
        <f>IF(BA22=1,H22,0)</f>
        <v>0</v>
      </c>
      <c r="BC22" s="5">
        <f>IF(BA22=2,H22,0)</f>
        <v>0</v>
      </c>
      <c r="BD22" s="5">
        <f>IF(BA22=3,H22,0)</f>
        <v>0</v>
      </c>
      <c r="BE22" s="5">
        <f>IF(BA22=4,H22,0)</f>
        <v>0</v>
      </c>
      <c r="BF22" s="5">
        <f>IF(BA22=5,H22,0)</f>
        <v>0</v>
      </c>
      <c r="CB22" s="30">
        <v>1</v>
      </c>
      <c r="CC22" s="30">
        <v>1</v>
      </c>
    </row>
    <row r="23" spans="1:81" ht="12.75">
      <c r="A23" s="31">
        <v>14</v>
      </c>
      <c r="B23" s="60" t="s">
        <v>179</v>
      </c>
      <c r="C23" s="32" t="s">
        <v>53</v>
      </c>
      <c r="D23" s="33" t="s">
        <v>54</v>
      </c>
      <c r="E23" s="34" t="s">
        <v>21</v>
      </c>
      <c r="F23" s="35">
        <v>1706.41</v>
      </c>
      <c r="G23" s="35"/>
      <c r="H23" s="36">
        <f>F23*G23</f>
        <v>0</v>
      </c>
      <c r="I23" s="37">
        <v>0.10141</v>
      </c>
      <c r="J23" s="38">
        <f>F23*I23</f>
        <v>173.0470381</v>
      </c>
      <c r="K23" s="37">
        <v>0</v>
      </c>
      <c r="L23" s="38">
        <f>F23*K23</f>
        <v>0</v>
      </c>
      <c r="P23" s="30">
        <v>2</v>
      </c>
      <c r="AB23" s="5">
        <v>1</v>
      </c>
      <c r="AC23" s="5">
        <v>1</v>
      </c>
      <c r="AD23" s="5">
        <v>1</v>
      </c>
      <c r="BA23" s="5">
        <v>1</v>
      </c>
      <c r="BB23" s="5">
        <f>IF(BA23=1,H23,0)</f>
        <v>0</v>
      </c>
      <c r="BC23" s="5">
        <f>IF(BA23=2,H23,0)</f>
        <v>0</v>
      </c>
      <c r="BD23" s="5">
        <f>IF(BA23=3,H23,0)</f>
        <v>0</v>
      </c>
      <c r="BE23" s="5">
        <f>IF(BA23=4,H23,0)</f>
        <v>0</v>
      </c>
      <c r="BF23" s="5">
        <f>IF(BA23=5,H23,0)</f>
        <v>0</v>
      </c>
      <c r="CB23" s="30">
        <v>1</v>
      </c>
      <c r="CC23" s="30">
        <v>1</v>
      </c>
    </row>
    <row r="24" spans="1:58" ht="12.75">
      <c r="A24" s="40"/>
      <c r="B24" s="61"/>
      <c r="C24" s="41" t="s">
        <v>18</v>
      </c>
      <c r="D24" s="42" t="s">
        <v>44</v>
      </c>
      <c r="E24" s="43"/>
      <c r="F24" s="44"/>
      <c r="G24" s="45"/>
      <c r="H24" s="46">
        <f>SUM(H18:H23)</f>
        <v>0</v>
      </c>
      <c r="I24" s="47"/>
      <c r="J24" s="48">
        <f>SUM(J18:J23)</f>
        <v>2025.0772905</v>
      </c>
      <c r="K24" s="47"/>
      <c r="L24" s="48">
        <f>SUM(L18:L23)</f>
        <v>0</v>
      </c>
      <c r="P24" s="30">
        <v>4</v>
      </c>
      <c r="BB24" s="49">
        <f>SUM(BB18:BB23)</f>
        <v>0</v>
      </c>
      <c r="BC24" s="49">
        <f>SUM(BC18:BC23)</f>
        <v>0</v>
      </c>
      <c r="BD24" s="49">
        <f>SUM(BD18:BD23)</f>
        <v>0</v>
      </c>
      <c r="BE24" s="49">
        <f>SUM(BE18:BE23)</f>
        <v>0</v>
      </c>
      <c r="BF24" s="49">
        <f>SUM(BF18:BF23)</f>
        <v>0</v>
      </c>
    </row>
    <row r="25" spans="1:16" ht="12.75">
      <c r="A25" s="20" t="s">
        <v>15</v>
      </c>
      <c r="B25" s="59"/>
      <c r="C25" s="21" t="s">
        <v>55</v>
      </c>
      <c r="D25" s="22" t="s">
        <v>56</v>
      </c>
      <c r="E25" s="23"/>
      <c r="F25" s="24"/>
      <c r="G25" s="24"/>
      <c r="H25" s="25"/>
      <c r="I25" s="26"/>
      <c r="J25" s="27"/>
      <c r="K25" s="28"/>
      <c r="L25" s="29"/>
      <c r="P25" s="30">
        <v>1</v>
      </c>
    </row>
    <row r="26" spans="1:81" ht="22.5">
      <c r="A26" s="31">
        <v>15</v>
      </c>
      <c r="B26" s="60" t="s">
        <v>179</v>
      </c>
      <c r="C26" s="32" t="s">
        <v>58</v>
      </c>
      <c r="D26" s="33" t="s">
        <v>59</v>
      </c>
      <c r="E26" s="34" t="s">
        <v>60</v>
      </c>
      <c r="F26" s="35">
        <v>1000</v>
      </c>
      <c r="G26" s="35"/>
      <c r="H26" s="36">
        <f>F26*G26</f>
        <v>0</v>
      </c>
      <c r="I26" s="37">
        <v>0</v>
      </c>
      <c r="J26" s="38">
        <f>F26*I26</f>
        <v>0</v>
      </c>
      <c r="K26" s="37">
        <v>0</v>
      </c>
      <c r="L26" s="38">
        <f>F26*K26</f>
        <v>0</v>
      </c>
      <c r="P26" s="30">
        <v>2</v>
      </c>
      <c r="AB26" s="5">
        <v>1</v>
      </c>
      <c r="AC26" s="5">
        <v>1</v>
      </c>
      <c r="AD26" s="5">
        <v>1</v>
      </c>
      <c r="BA26" s="5">
        <v>1</v>
      </c>
      <c r="BB26" s="5">
        <f>IF(BA26=1,H26,0)</f>
        <v>0</v>
      </c>
      <c r="BC26" s="5">
        <f>IF(BA26=2,H26,0)</f>
        <v>0</v>
      </c>
      <c r="BD26" s="5">
        <f>IF(BA26=3,H26,0)</f>
        <v>0</v>
      </c>
      <c r="BE26" s="5">
        <f>IF(BA26=4,H26,0)</f>
        <v>0</v>
      </c>
      <c r="BF26" s="5">
        <f>IF(BA26=5,H26,0)</f>
        <v>0</v>
      </c>
      <c r="CB26" s="30">
        <v>1</v>
      </c>
      <c r="CC26" s="30">
        <v>1</v>
      </c>
    </row>
    <row r="27" spans="1:81" ht="22.5">
      <c r="A27" s="31">
        <v>16</v>
      </c>
      <c r="B27" s="60" t="s">
        <v>179</v>
      </c>
      <c r="C27" s="32" t="s">
        <v>61</v>
      </c>
      <c r="D27" s="33" t="s">
        <v>62</v>
      </c>
      <c r="E27" s="34" t="s">
        <v>60</v>
      </c>
      <c r="F27" s="35">
        <v>1000</v>
      </c>
      <c r="G27" s="35"/>
      <c r="H27" s="36">
        <f>F27*G27</f>
        <v>0</v>
      </c>
      <c r="I27" s="37">
        <v>0</v>
      </c>
      <c r="J27" s="38">
        <f>F27*I27</f>
        <v>0</v>
      </c>
      <c r="K27" s="37">
        <v>0</v>
      </c>
      <c r="L27" s="38">
        <f>F27*K27</f>
        <v>0</v>
      </c>
      <c r="P27" s="30">
        <v>2</v>
      </c>
      <c r="AB27" s="5">
        <v>1</v>
      </c>
      <c r="AC27" s="5">
        <v>1</v>
      </c>
      <c r="AD27" s="5">
        <v>1</v>
      </c>
      <c r="BA27" s="5">
        <v>1</v>
      </c>
      <c r="BB27" s="5">
        <f>IF(BA27=1,H27,0)</f>
        <v>0</v>
      </c>
      <c r="BC27" s="5">
        <f>IF(BA27=2,H27,0)</f>
        <v>0</v>
      </c>
      <c r="BD27" s="5">
        <f>IF(BA27=3,H27,0)</f>
        <v>0</v>
      </c>
      <c r="BE27" s="5">
        <f>IF(BA27=4,H27,0)</f>
        <v>0</v>
      </c>
      <c r="BF27" s="5">
        <f>IF(BA27=5,H27,0)</f>
        <v>0</v>
      </c>
      <c r="CB27" s="30">
        <v>1</v>
      </c>
      <c r="CC27" s="30">
        <v>1</v>
      </c>
    </row>
    <row r="28" spans="1:58" ht="12.75">
      <c r="A28" s="40"/>
      <c r="B28" s="61"/>
      <c r="C28" s="41" t="s">
        <v>18</v>
      </c>
      <c r="D28" s="42" t="s">
        <v>57</v>
      </c>
      <c r="E28" s="43"/>
      <c r="F28" s="44"/>
      <c r="G28" s="45"/>
      <c r="H28" s="46">
        <f>SUM(H25:H27)</f>
        <v>0</v>
      </c>
      <c r="I28" s="47"/>
      <c r="J28" s="48">
        <f>SUM(J25:J27)</f>
        <v>0</v>
      </c>
      <c r="K28" s="47"/>
      <c r="L28" s="48">
        <f>SUM(L25:L27)</f>
        <v>0</v>
      </c>
      <c r="P28" s="30">
        <v>4</v>
      </c>
      <c r="BB28" s="49">
        <f>SUM(BB25:BB27)</f>
        <v>0</v>
      </c>
      <c r="BC28" s="49">
        <f>SUM(BC25:BC27)</f>
        <v>0</v>
      </c>
      <c r="BD28" s="49">
        <f>SUM(BD25:BD27)</f>
        <v>0</v>
      </c>
      <c r="BE28" s="49">
        <f>SUM(BE25:BE27)</f>
        <v>0</v>
      </c>
      <c r="BF28" s="49">
        <f>SUM(BF25:BF27)</f>
        <v>0</v>
      </c>
    </row>
    <row r="29" spans="1:16" ht="12.75">
      <c r="A29" s="20" t="s">
        <v>15</v>
      </c>
      <c r="B29" s="59"/>
      <c r="C29" s="21" t="s">
        <v>63</v>
      </c>
      <c r="D29" s="22" t="s">
        <v>64</v>
      </c>
      <c r="E29" s="23"/>
      <c r="F29" s="24"/>
      <c r="G29" s="24"/>
      <c r="H29" s="25"/>
      <c r="I29" s="26"/>
      <c r="J29" s="27"/>
      <c r="K29" s="28"/>
      <c r="L29" s="29"/>
      <c r="P29" s="30">
        <v>1</v>
      </c>
    </row>
    <row r="30" spans="1:81" ht="12.75">
      <c r="A30" s="31">
        <v>17</v>
      </c>
      <c r="B30" s="60" t="s">
        <v>179</v>
      </c>
      <c r="C30" s="32" t="s">
        <v>66</v>
      </c>
      <c r="D30" s="33" t="s">
        <v>67</v>
      </c>
      <c r="E30" s="34" t="s">
        <v>68</v>
      </c>
      <c r="F30" s="35">
        <v>2025.0772905</v>
      </c>
      <c r="G30" s="35"/>
      <c r="H30" s="36">
        <f>F30*G30</f>
        <v>0</v>
      </c>
      <c r="I30" s="37">
        <v>0</v>
      </c>
      <c r="J30" s="38">
        <f>F30*I30</f>
        <v>0</v>
      </c>
      <c r="K30" s="37"/>
      <c r="L30" s="38">
        <f>F30*K30</f>
        <v>0</v>
      </c>
      <c r="P30" s="30">
        <v>2</v>
      </c>
      <c r="AB30" s="5">
        <v>7</v>
      </c>
      <c r="AC30" s="5">
        <v>1</v>
      </c>
      <c r="AD30" s="5">
        <v>2</v>
      </c>
      <c r="BA30" s="5">
        <v>1</v>
      </c>
      <c r="BB30" s="5">
        <f>IF(BA30=1,H30,0)</f>
        <v>0</v>
      </c>
      <c r="BC30" s="5">
        <f>IF(BA30=2,H30,0)</f>
        <v>0</v>
      </c>
      <c r="BD30" s="5">
        <f>IF(BA30=3,H30,0)</f>
        <v>0</v>
      </c>
      <c r="BE30" s="5">
        <f>IF(BA30=4,H30,0)</f>
        <v>0</v>
      </c>
      <c r="BF30" s="5">
        <f>IF(BA30=5,H30,0)</f>
        <v>0</v>
      </c>
      <c r="CB30" s="30">
        <v>7</v>
      </c>
      <c r="CC30" s="30">
        <v>1</v>
      </c>
    </row>
    <row r="31" spans="1:58" ht="12.75">
      <c r="A31" s="40"/>
      <c r="B31" s="61"/>
      <c r="C31" s="41" t="s">
        <v>18</v>
      </c>
      <c r="D31" s="42" t="s">
        <v>65</v>
      </c>
      <c r="E31" s="43"/>
      <c r="F31" s="44"/>
      <c r="G31" s="45"/>
      <c r="H31" s="46">
        <f>SUM(H29:H30)</f>
        <v>0</v>
      </c>
      <c r="I31" s="47"/>
      <c r="J31" s="48">
        <f>SUM(J29:J30)</f>
        <v>0</v>
      </c>
      <c r="K31" s="47"/>
      <c r="L31" s="48">
        <f>SUM(L29:L30)</f>
        <v>0</v>
      </c>
      <c r="P31" s="30">
        <v>4</v>
      </c>
      <c r="BB31" s="49">
        <f>SUM(BB29:BB30)</f>
        <v>0</v>
      </c>
      <c r="BC31" s="49">
        <f>SUM(BC29:BC30)</f>
        <v>0</v>
      </c>
      <c r="BD31" s="49">
        <f>SUM(BD29:BD30)</f>
        <v>0</v>
      </c>
      <c r="BE31" s="49">
        <f>SUM(BE29:BE30)</f>
        <v>0</v>
      </c>
      <c r="BF31" s="49">
        <f>SUM(BF29:BF30)</f>
        <v>0</v>
      </c>
    </row>
    <row r="32" spans="1:16" ht="12.75">
      <c r="A32" s="20" t="s">
        <v>15</v>
      </c>
      <c r="B32" s="59"/>
      <c r="C32" s="21" t="s">
        <v>69</v>
      </c>
      <c r="D32" s="22" t="s">
        <v>70</v>
      </c>
      <c r="E32" s="23"/>
      <c r="F32" s="24"/>
      <c r="G32" s="24"/>
      <c r="H32" s="25"/>
      <c r="I32" s="26"/>
      <c r="J32" s="27"/>
      <c r="K32" s="28"/>
      <c r="L32" s="29"/>
      <c r="P32" s="30">
        <v>1</v>
      </c>
    </row>
    <row r="33" spans="1:81" ht="22.5">
      <c r="A33" s="31">
        <v>18</v>
      </c>
      <c r="B33" s="60"/>
      <c r="C33" s="32" t="s">
        <v>72</v>
      </c>
      <c r="D33" s="33" t="s">
        <v>180</v>
      </c>
      <c r="E33" s="34" t="s">
        <v>73</v>
      </c>
      <c r="F33" s="35">
        <v>1</v>
      </c>
      <c r="G33" s="35"/>
      <c r="H33" s="36">
        <f>F33*G33</f>
        <v>0</v>
      </c>
      <c r="I33" s="37">
        <v>0</v>
      </c>
      <c r="J33" s="38">
        <f>F33*I33</f>
        <v>0</v>
      </c>
      <c r="K33" s="37"/>
      <c r="L33" s="38">
        <f>F33*K33</f>
        <v>0</v>
      </c>
      <c r="P33" s="30">
        <v>2</v>
      </c>
      <c r="AB33" s="5">
        <v>11</v>
      </c>
      <c r="AC33" s="5">
        <v>0</v>
      </c>
      <c r="AD33" s="5">
        <v>20</v>
      </c>
      <c r="BA33" s="5">
        <v>2</v>
      </c>
      <c r="BB33" s="5">
        <f>IF(BA33=1,H33,0)</f>
        <v>0</v>
      </c>
      <c r="BC33" s="5">
        <f>IF(BA33=2,H33,0)</f>
        <v>0</v>
      </c>
      <c r="BD33" s="5">
        <f>IF(BA33=3,H33,0)</f>
        <v>0</v>
      </c>
      <c r="BE33" s="5">
        <f>IF(BA33=4,H33,0)</f>
        <v>0</v>
      </c>
      <c r="BF33" s="5">
        <f>IF(BA33=5,H33,0)</f>
        <v>0</v>
      </c>
      <c r="CB33" s="30">
        <v>11</v>
      </c>
      <c r="CC33" s="30">
        <v>0</v>
      </c>
    </row>
    <row r="34" spans="1:58" ht="12.75">
      <c r="A34" s="40"/>
      <c r="B34" s="61"/>
      <c r="C34" s="41" t="s">
        <v>18</v>
      </c>
      <c r="D34" s="42" t="s">
        <v>71</v>
      </c>
      <c r="E34" s="43"/>
      <c r="F34" s="44"/>
      <c r="G34" s="45"/>
      <c r="H34" s="46">
        <f>SUM(H32:H33)</f>
        <v>0</v>
      </c>
      <c r="I34" s="47"/>
      <c r="J34" s="48">
        <f>SUM(J32:J33)</f>
        <v>0</v>
      </c>
      <c r="K34" s="47"/>
      <c r="L34" s="48">
        <f>SUM(L32:L33)</f>
        <v>0</v>
      </c>
      <c r="P34" s="30">
        <v>4</v>
      </c>
      <c r="BB34" s="49">
        <f>SUM(BB32:BB33)</f>
        <v>0</v>
      </c>
      <c r="BC34" s="49">
        <f>SUM(BC32:BC33)</f>
        <v>0</v>
      </c>
      <c r="BD34" s="49">
        <f>SUM(BD32:BD33)</f>
        <v>0</v>
      </c>
      <c r="BE34" s="49">
        <f>SUM(BE32:BE33)</f>
        <v>0</v>
      </c>
      <c r="BF34" s="49">
        <f>SUM(BF32:BF33)</f>
        <v>0</v>
      </c>
    </row>
    <row r="35" spans="1:16" ht="12.75">
      <c r="A35" s="20" t="s">
        <v>15</v>
      </c>
      <c r="B35" s="59"/>
      <c r="C35" s="21" t="s">
        <v>74</v>
      </c>
      <c r="D35" s="22" t="s">
        <v>75</v>
      </c>
      <c r="E35" s="23"/>
      <c r="F35" s="24"/>
      <c r="G35" s="24"/>
      <c r="H35" s="25"/>
      <c r="I35" s="26"/>
      <c r="J35" s="27"/>
      <c r="K35" s="28"/>
      <c r="L35" s="29"/>
      <c r="P35" s="30">
        <v>1</v>
      </c>
    </row>
    <row r="36" spans="1:81" ht="22.5">
      <c r="A36" s="31">
        <v>19</v>
      </c>
      <c r="B36" s="60" t="s">
        <v>179</v>
      </c>
      <c r="C36" s="32" t="s">
        <v>77</v>
      </c>
      <c r="D36" s="33" t="s">
        <v>78</v>
      </c>
      <c r="E36" s="34" t="s">
        <v>68</v>
      </c>
      <c r="F36" s="35">
        <v>672.3</v>
      </c>
      <c r="G36" s="35"/>
      <c r="H36" s="36">
        <f>F36*G36</f>
        <v>0</v>
      </c>
      <c r="I36" s="37">
        <v>0</v>
      </c>
      <c r="J36" s="38">
        <f>F36*I36</f>
        <v>0</v>
      </c>
      <c r="K36" s="37"/>
      <c r="L36" s="38">
        <f>F36*K36</f>
        <v>0</v>
      </c>
      <c r="P36" s="30">
        <v>2</v>
      </c>
      <c r="AB36" s="5">
        <v>11</v>
      </c>
      <c r="AC36" s="5">
        <v>-1</v>
      </c>
      <c r="AD36" s="5">
        <v>18</v>
      </c>
      <c r="BA36" s="5">
        <v>1</v>
      </c>
      <c r="BB36" s="5">
        <f>IF(BA36=1,H36,0)</f>
        <v>0</v>
      </c>
      <c r="BC36" s="5">
        <f>IF(BA36=2,H36,0)</f>
        <v>0</v>
      </c>
      <c r="BD36" s="5">
        <f>IF(BA36=3,H36,0)</f>
        <v>0</v>
      </c>
      <c r="BE36" s="5">
        <f>IF(BA36=4,H36,0)</f>
        <v>0</v>
      </c>
      <c r="BF36" s="5">
        <f>IF(BA36=5,H36,0)</f>
        <v>0</v>
      </c>
      <c r="CB36" s="30">
        <v>11</v>
      </c>
      <c r="CC36" s="30">
        <v>-1</v>
      </c>
    </row>
    <row r="37" spans="1:58" ht="12.75">
      <c r="A37" s="40"/>
      <c r="B37" s="61"/>
      <c r="C37" s="41" t="s">
        <v>18</v>
      </c>
      <c r="D37" s="42" t="s">
        <v>76</v>
      </c>
      <c r="E37" s="43"/>
      <c r="F37" s="44"/>
      <c r="G37" s="45"/>
      <c r="H37" s="46">
        <f>SUM(H35:H36)</f>
        <v>0</v>
      </c>
      <c r="I37" s="47"/>
      <c r="J37" s="48">
        <f>SUM(J35:J36)</f>
        <v>0</v>
      </c>
      <c r="K37" s="47"/>
      <c r="L37" s="48">
        <f>SUM(L35:L36)</f>
        <v>0</v>
      </c>
      <c r="P37" s="30">
        <v>4</v>
      </c>
      <c r="BB37" s="49">
        <f>SUM(BB35:BB36)</f>
        <v>0</v>
      </c>
      <c r="BC37" s="49">
        <f>SUM(BC35:BC36)</f>
        <v>0</v>
      </c>
      <c r="BD37" s="49">
        <f>SUM(BD35:BD36)</f>
        <v>0</v>
      </c>
      <c r="BE37" s="49">
        <f>SUM(BE35:BE36)</f>
        <v>0</v>
      </c>
      <c r="BF37" s="49">
        <f>SUM(BF35:BF36)</f>
        <v>0</v>
      </c>
    </row>
    <row r="38" spans="1:8" ht="12.75">
      <c r="A38" s="31">
        <v>20</v>
      </c>
      <c r="B38" s="65" t="s">
        <v>182</v>
      </c>
      <c r="C38" s="65"/>
      <c r="D38" s="65" t="s">
        <v>183</v>
      </c>
      <c r="E38" s="65"/>
      <c r="F38" s="65"/>
      <c r="G38" s="65"/>
      <c r="H38" s="66"/>
    </row>
    <row r="39" spans="1:8" ht="12.75">
      <c r="A39" s="31">
        <v>21</v>
      </c>
      <c r="B39" s="67" t="s">
        <v>184</v>
      </c>
      <c r="C39" s="65"/>
      <c r="D39" s="65" t="s">
        <v>185</v>
      </c>
      <c r="E39" s="65"/>
      <c r="F39" s="65"/>
      <c r="G39" s="65"/>
      <c r="H39" s="66"/>
    </row>
    <row r="40" spans="5:6" ht="13.5" thickBot="1">
      <c r="E40" s="69"/>
      <c r="F40" s="5"/>
    </row>
    <row r="41" spans="1:8" ht="13.5" thickBot="1">
      <c r="A41" s="112" t="s">
        <v>186</v>
      </c>
      <c r="B41" s="113"/>
      <c r="C41" s="113"/>
      <c r="D41" s="113"/>
      <c r="E41" s="114">
        <f>SUM(H17+H24+H28+H31+H34+H37+H38+H39)</f>
        <v>0</v>
      </c>
      <c r="F41" s="115"/>
      <c r="G41" s="115"/>
      <c r="H41" s="116"/>
    </row>
    <row r="42" ht="12.75">
      <c r="F42" s="5"/>
    </row>
    <row r="43" ht="12.75">
      <c r="F43" s="5"/>
    </row>
    <row r="44" spans="1:8" ht="12.75">
      <c r="A44" s="70" t="s">
        <v>187</v>
      </c>
      <c r="B44" s="70"/>
      <c r="C44" s="70"/>
      <c r="D44" s="94" t="s">
        <v>188</v>
      </c>
      <c r="E44" s="95"/>
      <c r="F44" s="70" t="s">
        <v>189</v>
      </c>
      <c r="G44" s="71"/>
      <c r="H44" s="72"/>
    </row>
    <row r="45" spans="1:8" ht="12.75">
      <c r="A45" s="73" t="s">
        <v>190</v>
      </c>
      <c r="B45" s="74"/>
      <c r="C45" s="75"/>
      <c r="D45" s="96" t="s">
        <v>190</v>
      </c>
      <c r="E45" s="97"/>
      <c r="F45" s="98" t="s">
        <v>190</v>
      </c>
      <c r="G45" s="99"/>
      <c r="H45" s="100"/>
    </row>
    <row r="46" spans="1:8" ht="12.75">
      <c r="A46" s="96" t="s">
        <v>191</v>
      </c>
      <c r="B46" s="101"/>
      <c r="C46" s="97"/>
      <c r="D46" s="96" t="s">
        <v>191</v>
      </c>
      <c r="E46" s="101"/>
      <c r="F46" s="98" t="s">
        <v>191</v>
      </c>
      <c r="G46" s="99"/>
      <c r="H46" s="100"/>
    </row>
    <row r="47" spans="1:8" ht="12.75">
      <c r="A47" s="76" t="s">
        <v>192</v>
      </c>
      <c r="B47" s="77"/>
      <c r="C47" s="78"/>
      <c r="D47" s="76" t="s">
        <v>193</v>
      </c>
      <c r="E47" s="78"/>
      <c r="F47" s="85" t="s">
        <v>193</v>
      </c>
      <c r="G47" s="86"/>
      <c r="H47" s="87"/>
    </row>
    <row r="48" spans="1:8" ht="12.75">
      <c r="A48" s="79"/>
      <c r="B48" s="80"/>
      <c r="C48" s="81"/>
      <c r="D48" s="79"/>
      <c r="E48" s="81"/>
      <c r="F48" s="88"/>
      <c r="G48" s="89"/>
      <c r="H48" s="90"/>
    </row>
    <row r="49" spans="1:8" ht="12.75">
      <c r="A49" s="82"/>
      <c r="B49" s="83"/>
      <c r="C49" s="84"/>
      <c r="D49" s="82"/>
      <c r="E49" s="84"/>
      <c r="F49" s="91"/>
      <c r="G49" s="92"/>
      <c r="H49" s="93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spans="1:8" ht="12.75">
      <c r="A61" s="39"/>
      <c r="B61" s="62"/>
      <c r="C61" s="39"/>
      <c r="D61" s="39"/>
      <c r="E61" s="39"/>
      <c r="F61" s="39"/>
      <c r="G61" s="39"/>
      <c r="H61" s="39"/>
    </row>
    <row r="62" spans="1:8" ht="12.75">
      <c r="A62" s="39"/>
      <c r="B62" s="62"/>
      <c r="C62" s="39"/>
      <c r="D62" s="39"/>
      <c r="E62" s="39"/>
      <c r="F62" s="39"/>
      <c r="G62" s="39"/>
      <c r="H62" s="39"/>
    </row>
    <row r="63" spans="1:8" ht="12.75">
      <c r="A63" s="39"/>
      <c r="B63" s="62"/>
      <c r="C63" s="39"/>
      <c r="D63" s="39"/>
      <c r="E63" s="39"/>
      <c r="F63" s="39"/>
      <c r="G63" s="39"/>
      <c r="H63" s="39"/>
    </row>
    <row r="64" spans="1:8" ht="12.75">
      <c r="A64" s="39"/>
      <c r="B64" s="62"/>
      <c r="C64" s="39"/>
      <c r="D64" s="39"/>
      <c r="E64" s="39"/>
      <c r="F64" s="39"/>
      <c r="G64" s="39"/>
      <c r="H64" s="39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spans="1:3" ht="12.75">
      <c r="A96" s="50"/>
      <c r="B96" s="63"/>
      <c r="C96" s="50"/>
    </row>
    <row r="97" spans="1:8" ht="12.75">
      <c r="A97" s="39"/>
      <c r="B97" s="62"/>
      <c r="C97" s="39"/>
      <c r="D97" s="51"/>
      <c r="E97" s="51"/>
      <c r="F97" s="52"/>
      <c r="G97" s="51"/>
      <c r="H97" s="53"/>
    </row>
    <row r="98" spans="1:8" ht="12.75">
      <c r="A98" s="54"/>
      <c r="B98" s="64"/>
      <c r="C98" s="54"/>
      <c r="D98" s="39"/>
      <c r="E98" s="39"/>
      <c r="F98" s="55"/>
      <c r="G98" s="39"/>
      <c r="H98" s="39"/>
    </row>
    <row r="99" spans="1:8" ht="12.75">
      <c r="A99" s="39"/>
      <c r="B99" s="62"/>
      <c r="C99" s="39"/>
      <c r="D99" s="39"/>
      <c r="E99" s="39"/>
      <c r="F99" s="55"/>
      <c r="G99" s="39"/>
      <c r="H99" s="39"/>
    </row>
    <row r="100" spans="1:8" ht="12.75">
      <c r="A100" s="39"/>
      <c r="B100" s="62"/>
      <c r="C100" s="39"/>
      <c r="D100" s="39"/>
      <c r="E100" s="39"/>
      <c r="F100" s="55"/>
      <c r="G100" s="39"/>
      <c r="H100" s="39"/>
    </row>
    <row r="101" spans="1:8" ht="12.75">
      <c r="A101" s="39"/>
      <c r="B101" s="62"/>
      <c r="C101" s="39"/>
      <c r="D101" s="39"/>
      <c r="E101" s="39"/>
      <c r="F101" s="55"/>
      <c r="G101" s="39"/>
      <c r="H101" s="39"/>
    </row>
    <row r="102" spans="1:8" ht="12.75">
      <c r="A102" s="39"/>
      <c r="B102" s="62"/>
      <c r="C102" s="39"/>
      <c r="D102" s="39"/>
      <c r="E102" s="39"/>
      <c r="F102" s="55"/>
      <c r="G102" s="39"/>
      <c r="H102" s="39"/>
    </row>
    <row r="103" spans="1:8" ht="12.75">
      <c r="A103" s="39"/>
      <c r="B103" s="62"/>
      <c r="C103" s="39"/>
      <c r="D103" s="39"/>
      <c r="E103" s="39"/>
      <c r="F103" s="55"/>
      <c r="G103" s="39"/>
      <c r="H103" s="39"/>
    </row>
    <row r="104" spans="1:8" ht="12.75">
      <c r="A104" s="39"/>
      <c r="B104" s="62"/>
      <c r="C104" s="39"/>
      <c r="D104" s="39"/>
      <c r="E104" s="39"/>
      <c r="F104" s="55"/>
      <c r="G104" s="39"/>
      <c r="H104" s="39"/>
    </row>
    <row r="105" spans="1:8" ht="12.75">
      <c r="A105" s="39"/>
      <c r="B105" s="62"/>
      <c r="C105" s="39"/>
      <c r="D105" s="39"/>
      <c r="E105" s="39"/>
      <c r="F105" s="55"/>
      <c r="G105" s="39"/>
      <c r="H105" s="39"/>
    </row>
    <row r="106" spans="1:8" ht="12.75">
      <c r="A106" s="39"/>
      <c r="B106" s="62"/>
      <c r="C106" s="39"/>
      <c r="D106" s="39"/>
      <c r="E106" s="39"/>
      <c r="F106" s="55"/>
      <c r="G106" s="39"/>
      <c r="H106" s="39"/>
    </row>
    <row r="107" spans="1:8" ht="12.75">
      <c r="A107" s="39"/>
      <c r="B107" s="62"/>
      <c r="C107" s="39"/>
      <c r="D107" s="39"/>
      <c r="E107" s="39"/>
      <c r="F107" s="55"/>
      <c r="G107" s="39"/>
      <c r="H107" s="39"/>
    </row>
    <row r="108" spans="1:8" ht="12.75">
      <c r="A108" s="39"/>
      <c r="B108" s="62"/>
      <c r="C108" s="39"/>
      <c r="D108" s="39"/>
      <c r="E108" s="39"/>
      <c r="F108" s="55"/>
      <c r="G108" s="39"/>
      <c r="H108" s="39"/>
    </row>
    <row r="109" spans="1:8" ht="12.75">
      <c r="A109" s="39"/>
      <c r="B109" s="62"/>
      <c r="C109" s="39"/>
      <c r="D109" s="39"/>
      <c r="E109" s="39"/>
      <c r="F109" s="55"/>
      <c r="G109" s="39"/>
      <c r="H109" s="39"/>
    </row>
    <row r="110" spans="1:8" ht="12.75">
      <c r="A110" s="39"/>
      <c r="B110" s="62"/>
      <c r="C110" s="39"/>
      <c r="D110" s="39"/>
      <c r="E110" s="39"/>
      <c r="F110" s="55"/>
      <c r="G110" s="39"/>
      <c r="H110" s="39"/>
    </row>
  </sheetData>
  <sheetProtection/>
  <mergeCells count="15">
    <mergeCell ref="A47:C49"/>
    <mergeCell ref="D47:E49"/>
    <mergeCell ref="F47:H49"/>
    <mergeCell ref="D44:E44"/>
    <mergeCell ref="D45:E45"/>
    <mergeCell ref="F45:H45"/>
    <mergeCell ref="A46:C46"/>
    <mergeCell ref="D46:E46"/>
    <mergeCell ref="F46:H46"/>
    <mergeCell ref="A1:H1"/>
    <mergeCell ref="A3:C3"/>
    <mergeCell ref="A4:C4"/>
    <mergeCell ref="F4:H4"/>
    <mergeCell ref="A41:D41"/>
    <mergeCell ref="E41:H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27"/>
  <sheetViews>
    <sheetView zoomScalePageLayoutView="0" workbookViewId="0" topLeftCell="A28">
      <selection activeCell="A61" sqref="A61:H66"/>
    </sheetView>
  </sheetViews>
  <sheetFormatPr defaultColWidth="9.00390625" defaultRowHeight="12.75"/>
  <cols>
    <col min="1" max="1" width="4.375" style="5" customWidth="1"/>
    <col min="2" max="2" width="4.375" style="57" customWidth="1"/>
    <col min="3" max="3" width="11.625" style="5" customWidth="1"/>
    <col min="4" max="4" width="40.375" style="5" customWidth="1"/>
    <col min="5" max="5" width="5.625" style="5" customWidth="1"/>
    <col min="6" max="6" width="8.625" style="13" customWidth="1"/>
    <col min="7" max="7" width="9.875" style="5" customWidth="1"/>
    <col min="8" max="8" width="13.875" style="5" customWidth="1"/>
    <col min="9" max="9" width="11.75390625" style="5" hidden="1" customWidth="1"/>
    <col min="10" max="10" width="11.625" style="5" hidden="1" customWidth="1"/>
    <col min="11" max="11" width="11.00390625" style="5" hidden="1" customWidth="1"/>
    <col min="12" max="12" width="10.375" style="5" hidden="1" customWidth="1"/>
    <col min="13" max="13" width="75.375" style="5" customWidth="1"/>
    <col min="14" max="14" width="45.25390625" style="5" customWidth="1"/>
    <col min="15" max="16384" width="9.125" style="5" customWidth="1"/>
  </cols>
  <sheetData>
    <row r="1" spans="1:8" ht="15.75">
      <c r="A1" s="102" t="s">
        <v>2</v>
      </c>
      <c r="B1" s="102"/>
      <c r="C1" s="102"/>
      <c r="D1" s="102"/>
      <c r="E1" s="102"/>
      <c r="F1" s="102"/>
      <c r="G1" s="102"/>
      <c r="H1" s="102"/>
    </row>
    <row r="2" spans="3:8" ht="14.25" customHeight="1" thickBot="1">
      <c r="C2" s="6"/>
      <c r="D2" s="7"/>
      <c r="E2" s="7"/>
      <c r="F2" s="8"/>
      <c r="G2" s="7"/>
      <c r="H2" s="7"/>
    </row>
    <row r="3" spans="1:8" ht="13.5" thickTop="1">
      <c r="A3" s="103" t="s">
        <v>0</v>
      </c>
      <c r="B3" s="104"/>
      <c r="C3" s="105"/>
      <c r="D3" s="1" t="s">
        <v>19</v>
      </c>
      <c r="E3" s="2"/>
      <c r="F3" s="9" t="s">
        <v>3</v>
      </c>
      <c r="G3" s="10" t="e">
        <f>#REF!</f>
        <v>#REF!</v>
      </c>
      <c r="H3" s="11"/>
    </row>
    <row r="4" spans="1:8" ht="13.5" thickBot="1">
      <c r="A4" s="106" t="s">
        <v>1</v>
      </c>
      <c r="B4" s="107"/>
      <c r="C4" s="108"/>
      <c r="D4" s="3" t="s">
        <v>80</v>
      </c>
      <c r="E4" s="4"/>
      <c r="F4" s="109" t="e">
        <f>#REF!</f>
        <v>#REF!</v>
      </c>
      <c r="G4" s="110"/>
      <c r="H4" s="111"/>
    </row>
    <row r="5" spans="1:8" ht="13.5" thickTop="1">
      <c r="A5" s="12"/>
      <c r="B5" s="58"/>
      <c r="H5" s="14"/>
    </row>
    <row r="6" spans="1:12" ht="27" customHeight="1">
      <c r="A6" s="15" t="s">
        <v>4</v>
      </c>
      <c r="B6" s="56" t="s">
        <v>178</v>
      </c>
      <c r="C6" s="16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6" ht="12.75">
      <c r="A7" s="20" t="s">
        <v>15</v>
      </c>
      <c r="B7" s="59"/>
      <c r="C7" s="21" t="s">
        <v>16</v>
      </c>
      <c r="D7" s="22" t="s">
        <v>17</v>
      </c>
      <c r="E7" s="23"/>
      <c r="F7" s="24"/>
      <c r="G7" s="24"/>
      <c r="H7" s="25"/>
      <c r="I7" s="26"/>
      <c r="J7" s="27"/>
      <c r="K7" s="28"/>
      <c r="L7" s="29"/>
      <c r="P7" s="30">
        <v>1</v>
      </c>
    </row>
    <row r="8" spans="1:81" ht="12.75">
      <c r="A8" s="31">
        <v>1</v>
      </c>
      <c r="B8" s="60" t="s">
        <v>179</v>
      </c>
      <c r="C8" s="32" t="s">
        <v>81</v>
      </c>
      <c r="D8" s="33" t="s">
        <v>82</v>
      </c>
      <c r="E8" s="34" t="s">
        <v>25</v>
      </c>
      <c r="F8" s="35">
        <v>40.8</v>
      </c>
      <c r="G8" s="35"/>
      <c r="H8" s="36">
        <f aca="true" t="shared" si="0" ref="H8:H13">F8*G8</f>
        <v>0</v>
      </c>
      <c r="I8" s="37">
        <v>0</v>
      </c>
      <c r="J8" s="38">
        <f aca="true" t="shared" si="1" ref="J8:J13">F8*I8</f>
        <v>0</v>
      </c>
      <c r="K8" s="37">
        <v>0</v>
      </c>
      <c r="L8" s="38">
        <f aca="true" t="shared" si="2" ref="L8:L13">F8*K8</f>
        <v>0</v>
      </c>
      <c r="P8" s="30">
        <v>2</v>
      </c>
      <c r="AB8" s="5">
        <v>1</v>
      </c>
      <c r="AC8" s="5">
        <v>1</v>
      </c>
      <c r="AD8" s="5">
        <v>1</v>
      </c>
      <c r="BA8" s="5">
        <v>1</v>
      </c>
      <c r="BB8" s="5">
        <f aca="true" t="shared" si="3" ref="BB8:BB13">IF(BA8=1,H8,0)</f>
        <v>0</v>
      </c>
      <c r="BC8" s="5">
        <f aca="true" t="shared" si="4" ref="BC8:BC13">IF(BA8=2,H8,0)</f>
        <v>0</v>
      </c>
      <c r="BD8" s="5">
        <f aca="true" t="shared" si="5" ref="BD8:BD13">IF(BA8=3,H8,0)</f>
        <v>0</v>
      </c>
      <c r="BE8" s="5">
        <f aca="true" t="shared" si="6" ref="BE8:BE13">IF(BA8=4,H8,0)</f>
        <v>0</v>
      </c>
      <c r="BF8" s="5">
        <f aca="true" t="shared" si="7" ref="BF8:BF13">IF(BA8=5,H8,0)</f>
        <v>0</v>
      </c>
      <c r="CB8" s="30">
        <v>1</v>
      </c>
      <c r="CC8" s="30">
        <v>1</v>
      </c>
    </row>
    <row r="9" spans="1:81" ht="12.75">
      <c r="A9" s="31">
        <v>2</v>
      </c>
      <c r="B9" s="60" t="s">
        <v>179</v>
      </c>
      <c r="C9" s="32" t="s">
        <v>83</v>
      </c>
      <c r="D9" s="33" t="s">
        <v>84</v>
      </c>
      <c r="E9" s="34" t="s">
        <v>25</v>
      </c>
      <c r="F9" s="35">
        <v>4.08</v>
      </c>
      <c r="G9" s="35"/>
      <c r="H9" s="36">
        <f t="shared" si="0"/>
        <v>0</v>
      </c>
      <c r="I9" s="37">
        <v>0</v>
      </c>
      <c r="J9" s="38">
        <f t="shared" si="1"/>
        <v>0</v>
      </c>
      <c r="K9" s="37">
        <v>0</v>
      </c>
      <c r="L9" s="38">
        <f t="shared" si="2"/>
        <v>0</v>
      </c>
      <c r="P9" s="30">
        <v>2</v>
      </c>
      <c r="AB9" s="5">
        <v>1</v>
      </c>
      <c r="AC9" s="5">
        <v>1</v>
      </c>
      <c r="AD9" s="5">
        <v>1</v>
      </c>
      <c r="BA9" s="5">
        <v>1</v>
      </c>
      <c r="BB9" s="5">
        <f t="shared" si="3"/>
        <v>0</v>
      </c>
      <c r="BC9" s="5">
        <f t="shared" si="4"/>
        <v>0</v>
      </c>
      <c r="BD9" s="5">
        <f t="shared" si="5"/>
        <v>0</v>
      </c>
      <c r="BE9" s="5">
        <f t="shared" si="6"/>
        <v>0</v>
      </c>
      <c r="BF9" s="5">
        <f t="shared" si="7"/>
        <v>0</v>
      </c>
      <c r="CB9" s="30">
        <v>1</v>
      </c>
      <c r="CC9" s="30">
        <v>1</v>
      </c>
    </row>
    <row r="10" spans="1:81" ht="12.75">
      <c r="A10" s="31">
        <v>3</v>
      </c>
      <c r="B10" s="60" t="s">
        <v>179</v>
      </c>
      <c r="C10" s="32" t="s">
        <v>30</v>
      </c>
      <c r="D10" s="33" t="s">
        <v>31</v>
      </c>
      <c r="E10" s="34" t="s">
        <v>25</v>
      </c>
      <c r="F10" s="35">
        <v>71.131</v>
      </c>
      <c r="G10" s="35"/>
      <c r="H10" s="36">
        <f t="shared" si="0"/>
        <v>0</v>
      </c>
      <c r="I10" s="37">
        <v>0</v>
      </c>
      <c r="J10" s="38">
        <f t="shared" si="1"/>
        <v>0</v>
      </c>
      <c r="K10" s="37">
        <v>0</v>
      </c>
      <c r="L10" s="38">
        <f t="shared" si="2"/>
        <v>0</v>
      </c>
      <c r="P10" s="30">
        <v>2</v>
      </c>
      <c r="AB10" s="5">
        <v>1</v>
      </c>
      <c r="AC10" s="5">
        <v>1</v>
      </c>
      <c r="AD10" s="5">
        <v>1</v>
      </c>
      <c r="BA10" s="5">
        <v>1</v>
      </c>
      <c r="BB10" s="5">
        <f t="shared" si="3"/>
        <v>0</v>
      </c>
      <c r="BC10" s="5">
        <f t="shared" si="4"/>
        <v>0</v>
      </c>
      <c r="BD10" s="5">
        <f t="shared" si="5"/>
        <v>0</v>
      </c>
      <c r="BE10" s="5">
        <f t="shared" si="6"/>
        <v>0</v>
      </c>
      <c r="BF10" s="5">
        <f t="shared" si="7"/>
        <v>0</v>
      </c>
      <c r="CB10" s="30">
        <v>1</v>
      </c>
      <c r="CC10" s="30">
        <v>1</v>
      </c>
    </row>
    <row r="11" spans="1:81" ht="12.75">
      <c r="A11" s="31">
        <v>4</v>
      </c>
      <c r="B11" s="60" t="s">
        <v>179</v>
      </c>
      <c r="C11" s="32" t="s">
        <v>32</v>
      </c>
      <c r="D11" s="33" t="s">
        <v>33</v>
      </c>
      <c r="E11" s="34" t="s">
        <v>25</v>
      </c>
      <c r="F11" s="35">
        <v>30.331</v>
      </c>
      <c r="G11" s="35"/>
      <c r="H11" s="36">
        <f t="shared" si="0"/>
        <v>0</v>
      </c>
      <c r="I11" s="37">
        <v>0</v>
      </c>
      <c r="J11" s="38">
        <f t="shared" si="1"/>
        <v>0</v>
      </c>
      <c r="K11" s="37">
        <v>0</v>
      </c>
      <c r="L11" s="38">
        <f t="shared" si="2"/>
        <v>0</v>
      </c>
      <c r="P11" s="30">
        <v>2</v>
      </c>
      <c r="AB11" s="5">
        <v>1</v>
      </c>
      <c r="AC11" s="5">
        <v>1</v>
      </c>
      <c r="AD11" s="5">
        <v>1</v>
      </c>
      <c r="BA11" s="5">
        <v>1</v>
      </c>
      <c r="BB11" s="5">
        <f t="shared" si="3"/>
        <v>0</v>
      </c>
      <c r="BC11" s="5">
        <f t="shared" si="4"/>
        <v>0</v>
      </c>
      <c r="BD11" s="5">
        <f t="shared" si="5"/>
        <v>0</v>
      </c>
      <c r="BE11" s="5">
        <f t="shared" si="6"/>
        <v>0</v>
      </c>
      <c r="BF11" s="5">
        <f t="shared" si="7"/>
        <v>0</v>
      </c>
      <c r="CB11" s="30">
        <v>1</v>
      </c>
      <c r="CC11" s="30">
        <v>1</v>
      </c>
    </row>
    <row r="12" spans="1:81" ht="12.75">
      <c r="A12" s="31">
        <v>5</v>
      </c>
      <c r="B12" s="60" t="s">
        <v>179</v>
      </c>
      <c r="C12" s="32" t="s">
        <v>36</v>
      </c>
      <c r="D12" s="33" t="s">
        <v>37</v>
      </c>
      <c r="E12" s="34" t="s">
        <v>25</v>
      </c>
      <c r="F12" s="35">
        <v>40.8</v>
      </c>
      <c r="G12" s="35"/>
      <c r="H12" s="36">
        <f t="shared" si="0"/>
        <v>0</v>
      </c>
      <c r="I12" s="37">
        <v>0</v>
      </c>
      <c r="J12" s="38">
        <f t="shared" si="1"/>
        <v>0</v>
      </c>
      <c r="K12" s="37">
        <v>0</v>
      </c>
      <c r="L12" s="38">
        <f t="shared" si="2"/>
        <v>0</v>
      </c>
      <c r="P12" s="30">
        <v>2</v>
      </c>
      <c r="AB12" s="5">
        <v>1</v>
      </c>
      <c r="AC12" s="5">
        <v>1</v>
      </c>
      <c r="AD12" s="5">
        <v>1</v>
      </c>
      <c r="BA12" s="5">
        <v>1</v>
      </c>
      <c r="BB12" s="5">
        <f t="shared" si="3"/>
        <v>0</v>
      </c>
      <c r="BC12" s="5">
        <f t="shared" si="4"/>
        <v>0</v>
      </c>
      <c r="BD12" s="5">
        <f t="shared" si="5"/>
        <v>0</v>
      </c>
      <c r="BE12" s="5">
        <f t="shared" si="6"/>
        <v>0</v>
      </c>
      <c r="BF12" s="5">
        <f t="shared" si="7"/>
        <v>0</v>
      </c>
      <c r="CB12" s="30">
        <v>1</v>
      </c>
      <c r="CC12" s="30">
        <v>1</v>
      </c>
    </row>
    <row r="13" spans="1:81" ht="12.75">
      <c r="A13" s="31">
        <v>6</v>
      </c>
      <c r="B13" s="60" t="s">
        <v>179</v>
      </c>
      <c r="C13" s="32" t="s">
        <v>85</v>
      </c>
      <c r="D13" s="33" t="s">
        <v>86</v>
      </c>
      <c r="E13" s="34" t="s">
        <v>25</v>
      </c>
      <c r="F13" s="35">
        <v>30.331</v>
      </c>
      <c r="G13" s="35"/>
      <c r="H13" s="36">
        <f t="shared" si="0"/>
        <v>0</v>
      </c>
      <c r="I13" s="37">
        <v>0</v>
      </c>
      <c r="J13" s="38">
        <f t="shared" si="1"/>
        <v>0</v>
      </c>
      <c r="K13" s="37">
        <v>0</v>
      </c>
      <c r="L13" s="38">
        <f t="shared" si="2"/>
        <v>0</v>
      </c>
      <c r="P13" s="30">
        <v>2</v>
      </c>
      <c r="AB13" s="5">
        <v>1</v>
      </c>
      <c r="AC13" s="5">
        <v>1</v>
      </c>
      <c r="AD13" s="5">
        <v>1</v>
      </c>
      <c r="BA13" s="5">
        <v>1</v>
      </c>
      <c r="BB13" s="5">
        <f t="shared" si="3"/>
        <v>0</v>
      </c>
      <c r="BC13" s="5">
        <f t="shared" si="4"/>
        <v>0</v>
      </c>
      <c r="BD13" s="5">
        <f t="shared" si="5"/>
        <v>0</v>
      </c>
      <c r="BE13" s="5">
        <f t="shared" si="6"/>
        <v>0</v>
      </c>
      <c r="BF13" s="5">
        <f t="shared" si="7"/>
        <v>0</v>
      </c>
      <c r="CB13" s="30">
        <v>1</v>
      </c>
      <c r="CC13" s="30">
        <v>1</v>
      </c>
    </row>
    <row r="14" spans="1:58" ht="12.75">
      <c r="A14" s="40"/>
      <c r="B14" s="61"/>
      <c r="C14" s="41" t="s">
        <v>18</v>
      </c>
      <c r="D14" s="42" t="s">
        <v>22</v>
      </c>
      <c r="E14" s="43"/>
      <c r="F14" s="44"/>
      <c r="G14" s="45"/>
      <c r="H14" s="46">
        <f>SUM(H7:H13)</f>
        <v>0</v>
      </c>
      <c r="I14" s="47"/>
      <c r="J14" s="48">
        <f>SUM(J7:J13)</f>
        <v>0</v>
      </c>
      <c r="K14" s="47"/>
      <c r="L14" s="48">
        <f>SUM(L7:L13)</f>
        <v>0</v>
      </c>
      <c r="P14" s="30">
        <v>4</v>
      </c>
      <c r="BB14" s="49">
        <f>SUM(BB7:BB13)</f>
        <v>0</v>
      </c>
      <c r="BC14" s="49">
        <f>SUM(BC7:BC13)</f>
        <v>0</v>
      </c>
      <c r="BD14" s="49">
        <f>SUM(BD7:BD13)</f>
        <v>0</v>
      </c>
      <c r="BE14" s="49">
        <f>SUM(BE7:BE13)</f>
        <v>0</v>
      </c>
      <c r="BF14" s="49">
        <f>SUM(BF7:BF13)</f>
        <v>0</v>
      </c>
    </row>
    <row r="15" spans="1:16" ht="12.75">
      <c r="A15" s="20" t="s">
        <v>15</v>
      </c>
      <c r="B15" s="59"/>
      <c r="C15" s="21" t="s">
        <v>87</v>
      </c>
      <c r="D15" s="22" t="s">
        <v>88</v>
      </c>
      <c r="E15" s="23"/>
      <c r="F15" s="24"/>
      <c r="G15" s="24"/>
      <c r="H15" s="25"/>
      <c r="I15" s="26"/>
      <c r="J15" s="27"/>
      <c r="K15" s="28"/>
      <c r="L15" s="29"/>
      <c r="P15" s="30">
        <v>1</v>
      </c>
    </row>
    <row r="16" spans="1:81" ht="12.75">
      <c r="A16" s="31">
        <v>7</v>
      </c>
      <c r="B16" s="60" t="s">
        <v>179</v>
      </c>
      <c r="C16" s="32" t="s">
        <v>90</v>
      </c>
      <c r="D16" s="33" t="s">
        <v>91</v>
      </c>
      <c r="E16" s="34" t="s">
        <v>25</v>
      </c>
      <c r="F16" s="35">
        <v>0.958</v>
      </c>
      <c r="G16" s="35"/>
      <c r="H16" s="36">
        <f aca="true" t="shared" si="8" ref="H16:H26">F16*G16</f>
        <v>0</v>
      </c>
      <c r="I16" s="37">
        <v>2.439</v>
      </c>
      <c r="J16" s="38">
        <f aca="true" t="shared" si="9" ref="J16:J26">F16*I16</f>
        <v>2.336562</v>
      </c>
      <c r="K16" s="37">
        <v>0</v>
      </c>
      <c r="L16" s="38">
        <f aca="true" t="shared" si="10" ref="L16:L26">F16*K16</f>
        <v>0</v>
      </c>
      <c r="P16" s="30">
        <v>2</v>
      </c>
      <c r="AB16" s="5">
        <v>1</v>
      </c>
      <c r="AC16" s="5">
        <v>1</v>
      </c>
      <c r="AD16" s="5">
        <v>1</v>
      </c>
      <c r="BA16" s="5">
        <v>1</v>
      </c>
      <c r="BB16" s="5">
        <f aca="true" t="shared" si="11" ref="BB16:BB26">IF(BA16=1,H16,0)</f>
        <v>0</v>
      </c>
      <c r="BC16" s="5">
        <f aca="true" t="shared" si="12" ref="BC16:BC26">IF(BA16=2,H16,0)</f>
        <v>0</v>
      </c>
      <c r="BD16" s="5">
        <f aca="true" t="shared" si="13" ref="BD16:BD26">IF(BA16=3,H16,0)</f>
        <v>0</v>
      </c>
      <c r="BE16" s="5">
        <f aca="true" t="shared" si="14" ref="BE16:BE26">IF(BA16=4,H16,0)</f>
        <v>0</v>
      </c>
      <c r="BF16" s="5">
        <f aca="true" t="shared" si="15" ref="BF16:BF26">IF(BA16=5,H16,0)</f>
        <v>0</v>
      </c>
      <c r="CB16" s="30">
        <v>1</v>
      </c>
      <c r="CC16" s="30">
        <v>1</v>
      </c>
    </row>
    <row r="17" spans="1:81" ht="12.75">
      <c r="A17" s="31">
        <v>8</v>
      </c>
      <c r="B17" s="60" t="s">
        <v>179</v>
      </c>
      <c r="C17" s="32" t="s">
        <v>92</v>
      </c>
      <c r="D17" s="33" t="s">
        <v>93</v>
      </c>
      <c r="E17" s="34" t="s">
        <v>21</v>
      </c>
      <c r="F17" s="35">
        <v>3.4</v>
      </c>
      <c r="G17" s="35"/>
      <c r="H17" s="36">
        <f t="shared" si="8"/>
        <v>0</v>
      </c>
      <c r="I17" s="37">
        <v>0.016</v>
      </c>
      <c r="J17" s="38">
        <f t="shared" si="9"/>
        <v>0.0544</v>
      </c>
      <c r="K17" s="37">
        <v>0</v>
      </c>
      <c r="L17" s="38">
        <f t="shared" si="10"/>
        <v>0</v>
      </c>
      <c r="P17" s="30">
        <v>2</v>
      </c>
      <c r="AB17" s="5">
        <v>1</v>
      </c>
      <c r="AC17" s="5">
        <v>1</v>
      </c>
      <c r="AD17" s="5">
        <v>1</v>
      </c>
      <c r="BA17" s="5">
        <v>1</v>
      </c>
      <c r="BB17" s="5">
        <f t="shared" si="11"/>
        <v>0</v>
      </c>
      <c r="BC17" s="5">
        <f t="shared" si="12"/>
        <v>0</v>
      </c>
      <c r="BD17" s="5">
        <f t="shared" si="13"/>
        <v>0</v>
      </c>
      <c r="BE17" s="5">
        <f t="shared" si="14"/>
        <v>0</v>
      </c>
      <c r="BF17" s="5">
        <f t="shared" si="15"/>
        <v>0</v>
      </c>
      <c r="CB17" s="30">
        <v>1</v>
      </c>
      <c r="CC17" s="30">
        <v>1</v>
      </c>
    </row>
    <row r="18" spans="1:81" ht="12.75">
      <c r="A18" s="31">
        <v>9</v>
      </c>
      <c r="B18" s="60" t="s">
        <v>179</v>
      </c>
      <c r="C18" s="32" t="s">
        <v>94</v>
      </c>
      <c r="D18" s="33" t="s">
        <v>95</v>
      </c>
      <c r="E18" s="34" t="s">
        <v>21</v>
      </c>
      <c r="F18" s="35">
        <v>3.4</v>
      </c>
      <c r="G18" s="35"/>
      <c r="H18" s="36">
        <f t="shared" si="8"/>
        <v>0</v>
      </c>
      <c r="I18" s="37">
        <v>0</v>
      </c>
      <c r="J18" s="38">
        <f t="shared" si="9"/>
        <v>0</v>
      </c>
      <c r="K18" s="37">
        <v>0</v>
      </c>
      <c r="L18" s="38">
        <f t="shared" si="10"/>
        <v>0</v>
      </c>
      <c r="P18" s="30">
        <v>2</v>
      </c>
      <c r="AB18" s="5">
        <v>1</v>
      </c>
      <c r="AC18" s="5">
        <v>1</v>
      </c>
      <c r="AD18" s="5">
        <v>1</v>
      </c>
      <c r="BA18" s="5">
        <v>1</v>
      </c>
      <c r="BB18" s="5">
        <f t="shared" si="11"/>
        <v>0</v>
      </c>
      <c r="BC18" s="5">
        <f t="shared" si="12"/>
        <v>0</v>
      </c>
      <c r="BD18" s="5">
        <f t="shared" si="13"/>
        <v>0</v>
      </c>
      <c r="BE18" s="5">
        <f t="shared" si="14"/>
        <v>0</v>
      </c>
      <c r="BF18" s="5">
        <f t="shared" si="15"/>
        <v>0</v>
      </c>
      <c r="CB18" s="30">
        <v>1</v>
      </c>
      <c r="CC18" s="30">
        <v>1</v>
      </c>
    </row>
    <row r="19" spans="1:81" ht="12.75">
      <c r="A19" s="31">
        <v>10</v>
      </c>
      <c r="B19" s="60" t="s">
        <v>179</v>
      </c>
      <c r="C19" s="32" t="s">
        <v>96</v>
      </c>
      <c r="D19" s="33" t="s">
        <v>97</v>
      </c>
      <c r="E19" s="34" t="s">
        <v>68</v>
      </c>
      <c r="F19" s="35">
        <v>0.071</v>
      </c>
      <c r="G19" s="35"/>
      <c r="H19" s="36">
        <f t="shared" si="8"/>
        <v>0</v>
      </c>
      <c r="I19" s="37">
        <v>1.069</v>
      </c>
      <c r="J19" s="38">
        <f t="shared" si="9"/>
        <v>0.075899</v>
      </c>
      <c r="K19" s="37">
        <v>0</v>
      </c>
      <c r="L19" s="38">
        <f t="shared" si="10"/>
        <v>0</v>
      </c>
      <c r="P19" s="30">
        <v>2</v>
      </c>
      <c r="AB19" s="5">
        <v>1</v>
      </c>
      <c r="AC19" s="5">
        <v>1</v>
      </c>
      <c r="AD19" s="5">
        <v>1</v>
      </c>
      <c r="BA19" s="5">
        <v>1</v>
      </c>
      <c r="BB19" s="5">
        <f t="shared" si="11"/>
        <v>0</v>
      </c>
      <c r="BC19" s="5">
        <f t="shared" si="12"/>
        <v>0</v>
      </c>
      <c r="BD19" s="5">
        <f t="shared" si="13"/>
        <v>0</v>
      </c>
      <c r="BE19" s="5">
        <f t="shared" si="14"/>
        <v>0</v>
      </c>
      <c r="BF19" s="5">
        <f t="shared" si="15"/>
        <v>0</v>
      </c>
      <c r="CB19" s="30">
        <v>1</v>
      </c>
      <c r="CC19" s="30">
        <v>1</v>
      </c>
    </row>
    <row r="20" spans="1:81" ht="12.75">
      <c r="A20" s="31">
        <v>11</v>
      </c>
      <c r="B20" s="60" t="s">
        <v>179</v>
      </c>
      <c r="C20" s="32" t="s">
        <v>98</v>
      </c>
      <c r="D20" s="33" t="s">
        <v>99</v>
      </c>
      <c r="E20" s="34" t="s">
        <v>25</v>
      </c>
      <c r="F20" s="35">
        <v>5.314</v>
      </c>
      <c r="G20" s="35"/>
      <c r="H20" s="36">
        <f t="shared" si="8"/>
        <v>0</v>
      </c>
      <c r="I20" s="37">
        <v>2.422</v>
      </c>
      <c r="J20" s="38">
        <f t="shared" si="9"/>
        <v>12.870508000000001</v>
      </c>
      <c r="K20" s="37">
        <v>0</v>
      </c>
      <c r="L20" s="38">
        <f t="shared" si="10"/>
        <v>0</v>
      </c>
      <c r="P20" s="30">
        <v>2</v>
      </c>
      <c r="AB20" s="5">
        <v>1</v>
      </c>
      <c r="AC20" s="5">
        <v>1</v>
      </c>
      <c r="AD20" s="5">
        <v>1</v>
      </c>
      <c r="BA20" s="5">
        <v>1</v>
      </c>
      <c r="BB20" s="5">
        <f t="shared" si="11"/>
        <v>0</v>
      </c>
      <c r="BC20" s="5">
        <f t="shared" si="12"/>
        <v>0</v>
      </c>
      <c r="BD20" s="5">
        <f t="shared" si="13"/>
        <v>0</v>
      </c>
      <c r="BE20" s="5">
        <f t="shared" si="14"/>
        <v>0</v>
      </c>
      <c r="BF20" s="5">
        <f t="shared" si="15"/>
        <v>0</v>
      </c>
      <c r="CB20" s="30">
        <v>1</v>
      </c>
      <c r="CC20" s="30">
        <v>1</v>
      </c>
    </row>
    <row r="21" spans="1:81" ht="12.75">
      <c r="A21" s="31">
        <v>12</v>
      </c>
      <c r="B21" s="60" t="s">
        <v>179</v>
      </c>
      <c r="C21" s="32" t="s">
        <v>100</v>
      </c>
      <c r="D21" s="33" t="s">
        <v>101</v>
      </c>
      <c r="E21" s="34" t="s">
        <v>21</v>
      </c>
      <c r="F21" s="35">
        <v>12.588</v>
      </c>
      <c r="G21" s="35"/>
      <c r="H21" s="36">
        <f t="shared" si="8"/>
        <v>0</v>
      </c>
      <c r="I21" s="37">
        <v>0.004</v>
      </c>
      <c r="J21" s="38">
        <f t="shared" si="9"/>
        <v>0.050352</v>
      </c>
      <c r="K21" s="37">
        <v>0</v>
      </c>
      <c r="L21" s="38">
        <f t="shared" si="10"/>
        <v>0</v>
      </c>
      <c r="P21" s="30">
        <v>2</v>
      </c>
      <c r="AB21" s="5">
        <v>1</v>
      </c>
      <c r="AC21" s="5">
        <v>1</v>
      </c>
      <c r="AD21" s="5">
        <v>1</v>
      </c>
      <c r="BA21" s="5">
        <v>1</v>
      </c>
      <c r="BB21" s="5">
        <f t="shared" si="11"/>
        <v>0</v>
      </c>
      <c r="BC21" s="5">
        <f t="shared" si="12"/>
        <v>0</v>
      </c>
      <c r="BD21" s="5">
        <f t="shared" si="13"/>
        <v>0</v>
      </c>
      <c r="BE21" s="5">
        <f t="shared" si="14"/>
        <v>0</v>
      </c>
      <c r="BF21" s="5">
        <f t="shared" si="15"/>
        <v>0</v>
      </c>
      <c r="CB21" s="30">
        <v>1</v>
      </c>
      <c r="CC21" s="30">
        <v>1</v>
      </c>
    </row>
    <row r="22" spans="1:81" ht="12.75">
      <c r="A22" s="31">
        <v>13</v>
      </c>
      <c r="B22" s="60" t="s">
        <v>179</v>
      </c>
      <c r="C22" s="32" t="s">
        <v>102</v>
      </c>
      <c r="D22" s="33" t="s">
        <v>103</v>
      </c>
      <c r="E22" s="34" t="s">
        <v>21</v>
      </c>
      <c r="F22" s="35">
        <v>12.588</v>
      </c>
      <c r="G22" s="35"/>
      <c r="H22" s="36">
        <f t="shared" si="8"/>
        <v>0</v>
      </c>
      <c r="I22" s="37">
        <v>0</v>
      </c>
      <c r="J22" s="38">
        <f t="shared" si="9"/>
        <v>0</v>
      </c>
      <c r="K22" s="37">
        <v>0</v>
      </c>
      <c r="L22" s="38">
        <f t="shared" si="10"/>
        <v>0</v>
      </c>
      <c r="P22" s="30">
        <v>2</v>
      </c>
      <c r="AB22" s="5">
        <v>1</v>
      </c>
      <c r="AC22" s="5">
        <v>1</v>
      </c>
      <c r="AD22" s="5">
        <v>1</v>
      </c>
      <c r="BA22" s="5">
        <v>1</v>
      </c>
      <c r="BB22" s="5">
        <f t="shared" si="11"/>
        <v>0</v>
      </c>
      <c r="BC22" s="5">
        <f t="shared" si="12"/>
        <v>0</v>
      </c>
      <c r="BD22" s="5">
        <f t="shared" si="13"/>
        <v>0</v>
      </c>
      <c r="BE22" s="5">
        <f t="shared" si="14"/>
        <v>0</v>
      </c>
      <c r="BF22" s="5">
        <f t="shared" si="15"/>
        <v>0</v>
      </c>
      <c r="CB22" s="30">
        <v>1</v>
      </c>
      <c r="CC22" s="30">
        <v>1</v>
      </c>
    </row>
    <row r="23" spans="1:81" ht="12.75">
      <c r="A23" s="31">
        <v>14</v>
      </c>
      <c r="B23" s="60" t="s">
        <v>179</v>
      </c>
      <c r="C23" s="32" t="s">
        <v>104</v>
      </c>
      <c r="D23" s="33" t="s">
        <v>105</v>
      </c>
      <c r="E23" s="34" t="s">
        <v>21</v>
      </c>
      <c r="F23" s="35">
        <v>2.848</v>
      </c>
      <c r="G23" s="35"/>
      <c r="H23" s="36">
        <f t="shared" si="8"/>
        <v>0</v>
      </c>
      <c r="I23" s="37">
        <v>0.002</v>
      </c>
      <c r="J23" s="38">
        <f t="shared" si="9"/>
        <v>0.005696</v>
      </c>
      <c r="K23" s="37">
        <v>0</v>
      </c>
      <c r="L23" s="38">
        <f t="shared" si="10"/>
        <v>0</v>
      </c>
      <c r="P23" s="30">
        <v>2</v>
      </c>
      <c r="AB23" s="5">
        <v>1</v>
      </c>
      <c r="AC23" s="5">
        <v>1</v>
      </c>
      <c r="AD23" s="5">
        <v>1</v>
      </c>
      <c r="BA23" s="5">
        <v>1</v>
      </c>
      <c r="BB23" s="5">
        <f t="shared" si="11"/>
        <v>0</v>
      </c>
      <c r="BC23" s="5">
        <f t="shared" si="12"/>
        <v>0</v>
      </c>
      <c r="BD23" s="5">
        <f t="shared" si="13"/>
        <v>0</v>
      </c>
      <c r="BE23" s="5">
        <f t="shared" si="14"/>
        <v>0</v>
      </c>
      <c r="BF23" s="5">
        <f t="shared" si="15"/>
        <v>0</v>
      </c>
      <c r="CB23" s="30">
        <v>1</v>
      </c>
      <c r="CC23" s="30">
        <v>1</v>
      </c>
    </row>
    <row r="24" spans="1:81" ht="12.75">
      <c r="A24" s="31">
        <v>15</v>
      </c>
      <c r="B24" s="60" t="s">
        <v>179</v>
      </c>
      <c r="C24" s="32" t="s">
        <v>104</v>
      </c>
      <c r="D24" s="33" t="s">
        <v>105</v>
      </c>
      <c r="E24" s="34" t="s">
        <v>21</v>
      </c>
      <c r="F24" s="35">
        <v>0.846</v>
      </c>
      <c r="G24" s="35"/>
      <c r="H24" s="36">
        <f t="shared" si="8"/>
        <v>0</v>
      </c>
      <c r="I24" s="37">
        <v>0.002</v>
      </c>
      <c r="J24" s="38">
        <f t="shared" si="9"/>
        <v>0.001692</v>
      </c>
      <c r="K24" s="37">
        <v>0</v>
      </c>
      <c r="L24" s="38">
        <f t="shared" si="10"/>
        <v>0</v>
      </c>
      <c r="P24" s="30">
        <v>2</v>
      </c>
      <c r="AB24" s="5">
        <v>1</v>
      </c>
      <c r="AC24" s="5">
        <v>1</v>
      </c>
      <c r="AD24" s="5">
        <v>1</v>
      </c>
      <c r="BA24" s="5">
        <v>1</v>
      </c>
      <c r="BB24" s="5">
        <f t="shared" si="11"/>
        <v>0</v>
      </c>
      <c r="BC24" s="5">
        <f t="shared" si="12"/>
        <v>0</v>
      </c>
      <c r="BD24" s="5">
        <f t="shared" si="13"/>
        <v>0</v>
      </c>
      <c r="BE24" s="5">
        <f t="shared" si="14"/>
        <v>0</v>
      </c>
      <c r="BF24" s="5">
        <f t="shared" si="15"/>
        <v>0</v>
      </c>
      <c r="CB24" s="30">
        <v>1</v>
      </c>
      <c r="CC24" s="30">
        <v>1</v>
      </c>
    </row>
    <row r="25" spans="1:81" ht="12.75">
      <c r="A25" s="31">
        <v>16</v>
      </c>
      <c r="B25" s="60" t="s">
        <v>179</v>
      </c>
      <c r="C25" s="32" t="s">
        <v>106</v>
      </c>
      <c r="D25" s="33" t="s">
        <v>107</v>
      </c>
      <c r="E25" s="34" t="s">
        <v>21</v>
      </c>
      <c r="F25" s="35">
        <v>4.368</v>
      </c>
      <c r="G25" s="35"/>
      <c r="H25" s="36">
        <f t="shared" si="8"/>
        <v>0</v>
      </c>
      <c r="I25" s="37">
        <v>0.002</v>
      </c>
      <c r="J25" s="38">
        <f t="shared" si="9"/>
        <v>0.008736</v>
      </c>
      <c r="K25" s="37">
        <v>0</v>
      </c>
      <c r="L25" s="38">
        <f t="shared" si="10"/>
        <v>0</v>
      </c>
      <c r="P25" s="30">
        <v>2</v>
      </c>
      <c r="AB25" s="5">
        <v>1</v>
      </c>
      <c r="AC25" s="5">
        <v>1</v>
      </c>
      <c r="AD25" s="5">
        <v>1</v>
      </c>
      <c r="BA25" s="5">
        <v>1</v>
      </c>
      <c r="BB25" s="5">
        <f t="shared" si="11"/>
        <v>0</v>
      </c>
      <c r="BC25" s="5">
        <f t="shared" si="12"/>
        <v>0</v>
      </c>
      <c r="BD25" s="5">
        <f t="shared" si="13"/>
        <v>0</v>
      </c>
      <c r="BE25" s="5">
        <f t="shared" si="14"/>
        <v>0</v>
      </c>
      <c r="BF25" s="5">
        <f t="shared" si="15"/>
        <v>0</v>
      </c>
      <c r="CB25" s="30">
        <v>1</v>
      </c>
      <c r="CC25" s="30">
        <v>1</v>
      </c>
    </row>
    <row r="26" spans="1:81" ht="12.75">
      <c r="A26" s="31">
        <v>17</v>
      </c>
      <c r="B26" s="60" t="s">
        <v>179</v>
      </c>
      <c r="C26" s="32" t="s">
        <v>106</v>
      </c>
      <c r="D26" s="33" t="s">
        <v>107</v>
      </c>
      <c r="E26" s="34" t="s">
        <v>21</v>
      </c>
      <c r="F26" s="35">
        <v>1.796</v>
      </c>
      <c r="G26" s="35"/>
      <c r="H26" s="36">
        <f t="shared" si="8"/>
        <v>0</v>
      </c>
      <c r="I26" s="37">
        <v>0.002</v>
      </c>
      <c r="J26" s="38">
        <f t="shared" si="9"/>
        <v>0.003592</v>
      </c>
      <c r="K26" s="37">
        <v>0</v>
      </c>
      <c r="L26" s="38">
        <f t="shared" si="10"/>
        <v>0</v>
      </c>
      <c r="P26" s="30">
        <v>2</v>
      </c>
      <c r="AB26" s="5">
        <v>1</v>
      </c>
      <c r="AC26" s="5">
        <v>1</v>
      </c>
      <c r="AD26" s="5">
        <v>1</v>
      </c>
      <c r="BA26" s="5">
        <v>1</v>
      </c>
      <c r="BB26" s="5">
        <f t="shared" si="11"/>
        <v>0</v>
      </c>
      <c r="BC26" s="5">
        <f t="shared" si="12"/>
        <v>0</v>
      </c>
      <c r="BD26" s="5">
        <f t="shared" si="13"/>
        <v>0</v>
      </c>
      <c r="BE26" s="5">
        <f t="shared" si="14"/>
        <v>0</v>
      </c>
      <c r="BF26" s="5">
        <f t="shared" si="15"/>
        <v>0</v>
      </c>
      <c r="CB26" s="30">
        <v>1</v>
      </c>
      <c r="CC26" s="30">
        <v>1</v>
      </c>
    </row>
    <row r="27" spans="1:58" ht="12.75">
      <c r="A27" s="40"/>
      <c r="B27" s="61"/>
      <c r="C27" s="41" t="s">
        <v>18</v>
      </c>
      <c r="D27" s="42" t="s">
        <v>89</v>
      </c>
      <c r="E27" s="43"/>
      <c r="F27" s="44"/>
      <c r="G27" s="45"/>
      <c r="H27" s="46">
        <f>SUM(H15:H26)</f>
        <v>0</v>
      </c>
      <c r="I27" s="47"/>
      <c r="J27" s="48">
        <f>SUM(J15:J26)</f>
        <v>15.407437000000002</v>
      </c>
      <c r="K27" s="47"/>
      <c r="L27" s="48">
        <f>SUM(L15:L26)</f>
        <v>0</v>
      </c>
      <c r="P27" s="30">
        <v>4</v>
      </c>
      <c r="BB27" s="49">
        <f>SUM(BB15:BB26)</f>
        <v>0</v>
      </c>
      <c r="BC27" s="49">
        <f>SUM(BC15:BC26)</f>
        <v>0</v>
      </c>
      <c r="BD27" s="49">
        <f>SUM(BD15:BD26)</f>
        <v>0</v>
      </c>
      <c r="BE27" s="49">
        <f>SUM(BE15:BE26)</f>
        <v>0</v>
      </c>
      <c r="BF27" s="49">
        <f>SUM(BF15:BF26)</f>
        <v>0</v>
      </c>
    </row>
    <row r="28" spans="1:16" ht="12.75">
      <c r="A28" s="20" t="s">
        <v>15</v>
      </c>
      <c r="B28" s="59"/>
      <c r="C28" s="21" t="s">
        <v>108</v>
      </c>
      <c r="D28" s="22" t="s">
        <v>109</v>
      </c>
      <c r="E28" s="23"/>
      <c r="F28" s="24"/>
      <c r="G28" s="24"/>
      <c r="H28" s="25"/>
      <c r="I28" s="26"/>
      <c r="J28" s="27"/>
      <c r="K28" s="28"/>
      <c r="L28" s="29"/>
      <c r="P28" s="30">
        <v>1</v>
      </c>
    </row>
    <row r="29" spans="1:81" ht="12.75">
      <c r="A29" s="31">
        <v>18</v>
      </c>
      <c r="B29" s="60" t="s">
        <v>179</v>
      </c>
      <c r="C29" s="32" t="s">
        <v>111</v>
      </c>
      <c r="D29" s="33" t="s">
        <v>112</v>
      </c>
      <c r="E29" s="34" t="s">
        <v>21</v>
      </c>
      <c r="F29" s="35">
        <v>9.6</v>
      </c>
      <c r="G29" s="35"/>
      <c r="H29" s="36">
        <f>F29*G29</f>
        <v>0</v>
      </c>
      <c r="I29" s="37">
        <v>0.246</v>
      </c>
      <c r="J29" s="38">
        <f>F29*I29</f>
        <v>2.3615999999999997</v>
      </c>
      <c r="K29" s="37">
        <v>0</v>
      </c>
      <c r="L29" s="38">
        <f>F29*K29</f>
        <v>0</v>
      </c>
      <c r="P29" s="30">
        <v>2</v>
      </c>
      <c r="AB29" s="5">
        <v>1</v>
      </c>
      <c r="AC29" s="5">
        <v>1</v>
      </c>
      <c r="AD29" s="5">
        <v>1</v>
      </c>
      <c r="BA29" s="5">
        <v>1</v>
      </c>
      <c r="BB29" s="5">
        <f>IF(BA29=1,H29,0)</f>
        <v>0</v>
      </c>
      <c r="BC29" s="5">
        <f>IF(BA29=2,H29,0)</f>
        <v>0</v>
      </c>
      <c r="BD29" s="5">
        <f>IF(BA29=3,H29,0)</f>
        <v>0</v>
      </c>
      <c r="BE29" s="5">
        <f>IF(BA29=4,H29,0)</f>
        <v>0</v>
      </c>
      <c r="BF29" s="5">
        <f>IF(BA29=5,H29,0)</f>
        <v>0</v>
      </c>
      <c r="CB29" s="30">
        <v>1</v>
      </c>
      <c r="CC29" s="30">
        <v>1</v>
      </c>
    </row>
    <row r="30" spans="1:81" ht="12.75">
      <c r="A30" s="31">
        <v>19</v>
      </c>
      <c r="B30" s="60" t="s">
        <v>179</v>
      </c>
      <c r="C30" s="32" t="s">
        <v>113</v>
      </c>
      <c r="D30" s="33" t="s">
        <v>114</v>
      </c>
      <c r="E30" s="34" t="s">
        <v>21</v>
      </c>
      <c r="F30" s="35">
        <v>9.6</v>
      </c>
      <c r="G30" s="35"/>
      <c r="H30" s="36">
        <f>F30*G30</f>
        <v>0</v>
      </c>
      <c r="I30" s="37">
        <v>0.2</v>
      </c>
      <c r="J30" s="38">
        <f>F30*I30</f>
        <v>1.92</v>
      </c>
      <c r="K30" s="37">
        <v>0</v>
      </c>
      <c r="L30" s="38">
        <f>F30*K30</f>
        <v>0</v>
      </c>
      <c r="P30" s="30">
        <v>2</v>
      </c>
      <c r="AB30" s="5">
        <v>1</v>
      </c>
      <c r="AC30" s="5">
        <v>1</v>
      </c>
      <c r="AD30" s="5">
        <v>1</v>
      </c>
      <c r="BA30" s="5">
        <v>1</v>
      </c>
      <c r="BB30" s="5">
        <f>IF(BA30=1,H30,0)</f>
        <v>0</v>
      </c>
      <c r="BC30" s="5">
        <f>IF(BA30=2,H30,0)</f>
        <v>0</v>
      </c>
      <c r="BD30" s="5">
        <f>IF(BA30=3,H30,0)</f>
        <v>0</v>
      </c>
      <c r="BE30" s="5">
        <f>IF(BA30=4,H30,0)</f>
        <v>0</v>
      </c>
      <c r="BF30" s="5">
        <f>IF(BA30=5,H30,0)</f>
        <v>0</v>
      </c>
      <c r="CB30" s="30">
        <v>1</v>
      </c>
      <c r="CC30" s="30">
        <v>1</v>
      </c>
    </row>
    <row r="31" spans="1:81" ht="12.75">
      <c r="A31" s="31">
        <v>20</v>
      </c>
      <c r="B31" s="60" t="s">
        <v>179</v>
      </c>
      <c r="C31" s="32" t="s">
        <v>115</v>
      </c>
      <c r="D31" s="33" t="s">
        <v>116</v>
      </c>
      <c r="E31" s="34" t="s">
        <v>21</v>
      </c>
      <c r="F31" s="35">
        <v>9.6</v>
      </c>
      <c r="G31" s="35"/>
      <c r="H31" s="36">
        <f>F31*G31</f>
        <v>0</v>
      </c>
      <c r="I31" s="37">
        <v>0.789</v>
      </c>
      <c r="J31" s="38">
        <f>F31*I31</f>
        <v>7.5744</v>
      </c>
      <c r="K31" s="37">
        <v>0</v>
      </c>
      <c r="L31" s="38">
        <f>F31*K31</f>
        <v>0</v>
      </c>
      <c r="P31" s="30">
        <v>2</v>
      </c>
      <c r="AB31" s="5">
        <v>1</v>
      </c>
      <c r="AC31" s="5">
        <v>1</v>
      </c>
      <c r="AD31" s="5">
        <v>1</v>
      </c>
      <c r="BA31" s="5">
        <v>1</v>
      </c>
      <c r="BB31" s="5">
        <f>IF(BA31=1,H31,0)</f>
        <v>0</v>
      </c>
      <c r="BC31" s="5">
        <f>IF(BA31=2,H31,0)</f>
        <v>0</v>
      </c>
      <c r="BD31" s="5">
        <f>IF(BA31=3,H31,0)</f>
        <v>0</v>
      </c>
      <c r="BE31" s="5">
        <f>IF(BA31=4,H31,0)</f>
        <v>0</v>
      </c>
      <c r="BF31" s="5">
        <f>IF(BA31=5,H31,0)</f>
        <v>0</v>
      </c>
      <c r="CB31" s="30">
        <v>1</v>
      </c>
      <c r="CC31" s="30">
        <v>1</v>
      </c>
    </row>
    <row r="32" spans="1:58" ht="12.75">
      <c r="A32" s="40"/>
      <c r="B32" s="61"/>
      <c r="C32" s="41" t="s">
        <v>18</v>
      </c>
      <c r="D32" s="42" t="s">
        <v>110</v>
      </c>
      <c r="E32" s="43"/>
      <c r="F32" s="44"/>
      <c r="G32" s="45"/>
      <c r="H32" s="46">
        <f>SUM(H28:H31)</f>
        <v>0</v>
      </c>
      <c r="I32" s="47"/>
      <c r="J32" s="48">
        <f>SUM(J28:J31)</f>
        <v>11.855999999999998</v>
      </c>
      <c r="K32" s="47"/>
      <c r="L32" s="48">
        <f>SUM(L28:L31)</f>
        <v>0</v>
      </c>
      <c r="P32" s="30">
        <v>4</v>
      </c>
      <c r="BB32" s="49">
        <f>SUM(BB28:BB31)</f>
        <v>0</v>
      </c>
      <c r="BC32" s="49">
        <f>SUM(BC28:BC31)</f>
        <v>0</v>
      </c>
      <c r="BD32" s="49">
        <f>SUM(BD28:BD31)</f>
        <v>0</v>
      </c>
      <c r="BE32" s="49">
        <f>SUM(BE28:BE31)</f>
        <v>0</v>
      </c>
      <c r="BF32" s="49">
        <f>SUM(BF28:BF31)</f>
        <v>0</v>
      </c>
    </row>
    <row r="33" spans="1:16" ht="12.75">
      <c r="A33" s="20" t="s">
        <v>15</v>
      </c>
      <c r="B33" s="59"/>
      <c r="C33" s="21" t="s">
        <v>42</v>
      </c>
      <c r="D33" s="22" t="s">
        <v>43</v>
      </c>
      <c r="E33" s="23"/>
      <c r="F33" s="24"/>
      <c r="G33" s="24"/>
      <c r="H33" s="25"/>
      <c r="I33" s="26"/>
      <c r="J33" s="27"/>
      <c r="K33" s="28"/>
      <c r="L33" s="29"/>
      <c r="P33" s="30">
        <v>1</v>
      </c>
    </row>
    <row r="34" spans="1:81" ht="12.75">
      <c r="A34" s="31">
        <v>21</v>
      </c>
      <c r="B34" s="60" t="s">
        <v>179</v>
      </c>
      <c r="C34" s="32" t="s">
        <v>117</v>
      </c>
      <c r="D34" s="33" t="s">
        <v>118</v>
      </c>
      <c r="E34" s="34" t="s">
        <v>21</v>
      </c>
      <c r="F34" s="35">
        <v>3.85</v>
      </c>
      <c r="G34" s="35"/>
      <c r="H34" s="36">
        <f>F34*G34</f>
        <v>0</v>
      </c>
      <c r="I34" s="37">
        <v>0.2224</v>
      </c>
      <c r="J34" s="38">
        <f>F34*I34</f>
        <v>0.85624</v>
      </c>
      <c r="K34" s="37">
        <v>0</v>
      </c>
      <c r="L34" s="38">
        <f>F34*K34</f>
        <v>0</v>
      </c>
      <c r="P34" s="30">
        <v>2</v>
      </c>
      <c r="AB34" s="5">
        <v>1</v>
      </c>
      <c r="AC34" s="5">
        <v>1</v>
      </c>
      <c r="AD34" s="5">
        <v>1</v>
      </c>
      <c r="BA34" s="5">
        <v>1</v>
      </c>
      <c r="BB34" s="5">
        <f>IF(BA34=1,H34,0)</f>
        <v>0</v>
      </c>
      <c r="BC34" s="5">
        <f>IF(BA34=2,H34,0)</f>
        <v>0</v>
      </c>
      <c r="BD34" s="5">
        <f>IF(BA34=3,H34,0)</f>
        <v>0</v>
      </c>
      <c r="BE34" s="5">
        <f>IF(BA34=4,H34,0)</f>
        <v>0</v>
      </c>
      <c r="BF34" s="5">
        <f>IF(BA34=5,H34,0)</f>
        <v>0</v>
      </c>
      <c r="CB34" s="30">
        <v>1</v>
      </c>
      <c r="CC34" s="30">
        <v>1</v>
      </c>
    </row>
    <row r="35" spans="1:58" ht="12.75">
      <c r="A35" s="40"/>
      <c r="B35" s="61"/>
      <c r="C35" s="41" t="s">
        <v>18</v>
      </c>
      <c r="D35" s="42" t="s">
        <v>44</v>
      </c>
      <c r="E35" s="43"/>
      <c r="F35" s="44"/>
      <c r="G35" s="45"/>
      <c r="H35" s="46">
        <f>SUM(H33:H34)</f>
        <v>0</v>
      </c>
      <c r="I35" s="47"/>
      <c r="J35" s="48">
        <f>SUM(J33:J34)</f>
        <v>0.85624</v>
      </c>
      <c r="K35" s="47"/>
      <c r="L35" s="48">
        <f>SUM(L33:L34)</f>
        <v>0</v>
      </c>
      <c r="P35" s="30">
        <v>4</v>
      </c>
      <c r="BB35" s="49">
        <f>SUM(BB33:BB34)</f>
        <v>0</v>
      </c>
      <c r="BC35" s="49">
        <f>SUM(BC33:BC34)</f>
        <v>0</v>
      </c>
      <c r="BD35" s="49">
        <f>SUM(BD33:BD34)</f>
        <v>0</v>
      </c>
      <c r="BE35" s="49">
        <f>SUM(BE33:BE34)</f>
        <v>0</v>
      </c>
      <c r="BF35" s="49">
        <f>SUM(BF33:BF34)</f>
        <v>0</v>
      </c>
    </row>
    <row r="36" spans="1:16" ht="12.75">
      <c r="A36" s="20" t="s">
        <v>15</v>
      </c>
      <c r="B36" s="59"/>
      <c r="C36" s="21" t="s">
        <v>119</v>
      </c>
      <c r="D36" s="22" t="s">
        <v>120</v>
      </c>
      <c r="E36" s="23"/>
      <c r="F36" s="24"/>
      <c r="G36" s="24"/>
      <c r="H36" s="25"/>
      <c r="I36" s="26"/>
      <c r="J36" s="27"/>
      <c r="K36" s="28"/>
      <c r="L36" s="29"/>
      <c r="P36" s="30">
        <v>1</v>
      </c>
    </row>
    <row r="37" spans="1:81" ht="12.75">
      <c r="A37" s="31">
        <v>22</v>
      </c>
      <c r="B37" s="60" t="s">
        <v>179</v>
      </c>
      <c r="C37" s="32" t="s">
        <v>122</v>
      </c>
      <c r="D37" s="33" t="s">
        <v>123</v>
      </c>
      <c r="E37" s="34" t="s">
        <v>25</v>
      </c>
      <c r="F37" s="35">
        <v>0.465</v>
      </c>
      <c r="G37" s="35"/>
      <c r="H37" s="36">
        <f aca="true" t="shared" si="16" ref="H37:H42">F37*G37</f>
        <v>0</v>
      </c>
      <c r="I37" s="37">
        <v>2.482</v>
      </c>
      <c r="J37" s="38">
        <f aca="true" t="shared" si="17" ref="J37:J42">F37*I37</f>
        <v>1.15413</v>
      </c>
      <c r="K37" s="37">
        <v>0</v>
      </c>
      <c r="L37" s="38">
        <f aca="true" t="shared" si="18" ref="L37:L42">F37*K37</f>
        <v>0</v>
      </c>
      <c r="P37" s="30">
        <v>2</v>
      </c>
      <c r="AB37" s="5">
        <v>1</v>
      </c>
      <c r="AC37" s="5">
        <v>1</v>
      </c>
      <c r="AD37" s="5">
        <v>1</v>
      </c>
      <c r="BA37" s="5">
        <v>1</v>
      </c>
      <c r="BB37" s="5">
        <f aca="true" t="shared" si="19" ref="BB37:BB42">IF(BA37=1,H37,0)</f>
        <v>0</v>
      </c>
      <c r="BC37" s="5">
        <f aca="true" t="shared" si="20" ref="BC37:BC42">IF(BA37=2,H37,0)</f>
        <v>0</v>
      </c>
      <c r="BD37" s="5">
        <f aca="true" t="shared" si="21" ref="BD37:BD42">IF(BA37=3,H37,0)</f>
        <v>0</v>
      </c>
      <c r="BE37" s="5">
        <f aca="true" t="shared" si="22" ref="BE37:BE42">IF(BA37=4,H37,0)</f>
        <v>0</v>
      </c>
      <c r="BF37" s="5">
        <f aca="true" t="shared" si="23" ref="BF37:BF42">IF(BA37=5,H37,0)</f>
        <v>0</v>
      </c>
      <c r="CB37" s="30">
        <v>1</v>
      </c>
      <c r="CC37" s="30">
        <v>1</v>
      </c>
    </row>
    <row r="38" spans="1:81" ht="12.75">
      <c r="A38" s="31">
        <v>23</v>
      </c>
      <c r="B38" s="60" t="s">
        <v>179</v>
      </c>
      <c r="C38" s="32" t="s">
        <v>122</v>
      </c>
      <c r="D38" s="33" t="s">
        <v>123</v>
      </c>
      <c r="E38" s="34" t="s">
        <v>25</v>
      </c>
      <c r="F38" s="35">
        <v>0.298</v>
      </c>
      <c r="G38" s="35"/>
      <c r="H38" s="36">
        <f t="shared" si="16"/>
        <v>0</v>
      </c>
      <c r="I38" s="37">
        <v>2.482</v>
      </c>
      <c r="J38" s="38">
        <f t="shared" si="17"/>
        <v>0.7396360000000001</v>
      </c>
      <c r="K38" s="37">
        <v>0</v>
      </c>
      <c r="L38" s="38">
        <f t="shared" si="18"/>
        <v>0</v>
      </c>
      <c r="P38" s="30">
        <v>2</v>
      </c>
      <c r="AB38" s="5">
        <v>1</v>
      </c>
      <c r="AC38" s="5">
        <v>1</v>
      </c>
      <c r="AD38" s="5">
        <v>1</v>
      </c>
      <c r="BA38" s="5">
        <v>1</v>
      </c>
      <c r="BB38" s="5">
        <f t="shared" si="19"/>
        <v>0</v>
      </c>
      <c r="BC38" s="5">
        <f t="shared" si="20"/>
        <v>0</v>
      </c>
      <c r="BD38" s="5">
        <f t="shared" si="21"/>
        <v>0</v>
      </c>
      <c r="BE38" s="5">
        <f t="shared" si="22"/>
        <v>0</v>
      </c>
      <c r="BF38" s="5">
        <f t="shared" si="23"/>
        <v>0</v>
      </c>
      <c r="CB38" s="30">
        <v>1</v>
      </c>
      <c r="CC38" s="30">
        <v>1</v>
      </c>
    </row>
    <row r="39" spans="1:81" ht="12.75">
      <c r="A39" s="31">
        <v>24</v>
      </c>
      <c r="B39" s="60" t="s">
        <v>179</v>
      </c>
      <c r="C39" s="32" t="s">
        <v>124</v>
      </c>
      <c r="D39" s="33" t="s">
        <v>125</v>
      </c>
      <c r="E39" s="34" t="s">
        <v>25</v>
      </c>
      <c r="F39" s="35">
        <v>0.463</v>
      </c>
      <c r="G39" s="35"/>
      <c r="H39" s="36">
        <f t="shared" si="16"/>
        <v>0</v>
      </c>
      <c r="I39" s="37">
        <v>2.483</v>
      </c>
      <c r="J39" s="38">
        <f t="shared" si="17"/>
        <v>1.149629</v>
      </c>
      <c r="K39" s="37">
        <v>0</v>
      </c>
      <c r="L39" s="38">
        <f t="shared" si="18"/>
        <v>0</v>
      </c>
      <c r="P39" s="30">
        <v>2</v>
      </c>
      <c r="AB39" s="5">
        <v>1</v>
      </c>
      <c r="AC39" s="5">
        <v>1</v>
      </c>
      <c r="AD39" s="5">
        <v>1</v>
      </c>
      <c r="BA39" s="5">
        <v>1</v>
      </c>
      <c r="BB39" s="5">
        <f t="shared" si="19"/>
        <v>0</v>
      </c>
      <c r="BC39" s="5">
        <f t="shared" si="20"/>
        <v>0</v>
      </c>
      <c r="BD39" s="5">
        <f t="shared" si="21"/>
        <v>0</v>
      </c>
      <c r="BE39" s="5">
        <f t="shared" si="22"/>
        <v>0</v>
      </c>
      <c r="BF39" s="5">
        <f t="shared" si="23"/>
        <v>0</v>
      </c>
      <c r="CB39" s="30">
        <v>1</v>
      </c>
      <c r="CC39" s="30">
        <v>1</v>
      </c>
    </row>
    <row r="40" spans="1:81" ht="12.75">
      <c r="A40" s="31">
        <v>25</v>
      </c>
      <c r="B40" s="60" t="s">
        <v>179</v>
      </c>
      <c r="C40" s="32" t="s">
        <v>124</v>
      </c>
      <c r="D40" s="33" t="s">
        <v>125</v>
      </c>
      <c r="E40" s="34" t="s">
        <v>25</v>
      </c>
      <c r="F40" s="35">
        <v>0.136</v>
      </c>
      <c r="G40" s="35"/>
      <c r="H40" s="36">
        <f t="shared" si="16"/>
        <v>0</v>
      </c>
      <c r="I40" s="37">
        <v>2.483</v>
      </c>
      <c r="J40" s="38">
        <f t="shared" si="17"/>
        <v>0.33768800000000004</v>
      </c>
      <c r="K40" s="37">
        <v>0</v>
      </c>
      <c r="L40" s="38">
        <f t="shared" si="18"/>
        <v>0</v>
      </c>
      <c r="P40" s="30">
        <v>2</v>
      </c>
      <c r="AB40" s="5">
        <v>1</v>
      </c>
      <c r="AC40" s="5">
        <v>1</v>
      </c>
      <c r="AD40" s="5">
        <v>1</v>
      </c>
      <c r="BA40" s="5">
        <v>1</v>
      </c>
      <c r="BB40" s="5">
        <f t="shared" si="19"/>
        <v>0</v>
      </c>
      <c r="BC40" s="5">
        <f t="shared" si="20"/>
        <v>0</v>
      </c>
      <c r="BD40" s="5">
        <f t="shared" si="21"/>
        <v>0</v>
      </c>
      <c r="BE40" s="5">
        <f t="shared" si="22"/>
        <v>0</v>
      </c>
      <c r="BF40" s="5">
        <f t="shared" si="23"/>
        <v>0</v>
      </c>
      <c r="CB40" s="30">
        <v>1</v>
      </c>
      <c r="CC40" s="30">
        <v>1</v>
      </c>
    </row>
    <row r="41" spans="1:81" ht="12.75">
      <c r="A41" s="31">
        <v>26</v>
      </c>
      <c r="B41" s="60" t="s">
        <v>179</v>
      </c>
      <c r="C41" s="32" t="s">
        <v>126</v>
      </c>
      <c r="D41" s="33" t="s">
        <v>127</v>
      </c>
      <c r="E41" s="34" t="s">
        <v>25</v>
      </c>
      <c r="F41" s="35">
        <v>1.939</v>
      </c>
      <c r="G41" s="35"/>
      <c r="H41" s="36">
        <f t="shared" si="16"/>
        <v>0</v>
      </c>
      <c r="I41" s="37">
        <v>2.436</v>
      </c>
      <c r="J41" s="38">
        <f t="shared" si="17"/>
        <v>4.723404</v>
      </c>
      <c r="K41" s="37">
        <v>0</v>
      </c>
      <c r="L41" s="38">
        <f t="shared" si="18"/>
        <v>0</v>
      </c>
      <c r="P41" s="30">
        <v>2</v>
      </c>
      <c r="AB41" s="5">
        <v>1</v>
      </c>
      <c r="AC41" s="5">
        <v>1</v>
      </c>
      <c r="AD41" s="5">
        <v>1</v>
      </c>
      <c r="BA41" s="5">
        <v>1</v>
      </c>
      <c r="BB41" s="5">
        <f t="shared" si="19"/>
        <v>0</v>
      </c>
      <c r="BC41" s="5">
        <f t="shared" si="20"/>
        <v>0</v>
      </c>
      <c r="BD41" s="5">
        <f t="shared" si="21"/>
        <v>0</v>
      </c>
      <c r="BE41" s="5">
        <f t="shared" si="22"/>
        <v>0</v>
      </c>
      <c r="BF41" s="5">
        <f t="shared" si="23"/>
        <v>0</v>
      </c>
      <c r="CB41" s="30">
        <v>1</v>
      </c>
      <c r="CC41" s="30">
        <v>1</v>
      </c>
    </row>
    <row r="42" spans="1:81" ht="12.75">
      <c r="A42" s="31">
        <v>27</v>
      </c>
      <c r="B42" s="60" t="s">
        <v>179</v>
      </c>
      <c r="C42" s="32" t="s">
        <v>128</v>
      </c>
      <c r="D42" s="33" t="s">
        <v>129</v>
      </c>
      <c r="E42" s="34" t="s">
        <v>21</v>
      </c>
      <c r="F42" s="35">
        <v>10.584</v>
      </c>
      <c r="G42" s="35"/>
      <c r="H42" s="36">
        <f t="shared" si="16"/>
        <v>0</v>
      </c>
      <c r="I42" s="37">
        <v>0.004</v>
      </c>
      <c r="J42" s="38">
        <f t="shared" si="17"/>
        <v>0.042336</v>
      </c>
      <c r="K42" s="37">
        <v>0</v>
      </c>
      <c r="L42" s="38">
        <f t="shared" si="18"/>
        <v>0</v>
      </c>
      <c r="P42" s="30">
        <v>2</v>
      </c>
      <c r="AB42" s="5">
        <v>1</v>
      </c>
      <c r="AC42" s="5">
        <v>1</v>
      </c>
      <c r="AD42" s="5">
        <v>1</v>
      </c>
      <c r="BA42" s="5">
        <v>1</v>
      </c>
      <c r="BB42" s="5">
        <f t="shared" si="19"/>
        <v>0</v>
      </c>
      <c r="BC42" s="5">
        <f t="shared" si="20"/>
        <v>0</v>
      </c>
      <c r="BD42" s="5">
        <f t="shared" si="21"/>
        <v>0</v>
      </c>
      <c r="BE42" s="5">
        <f t="shared" si="22"/>
        <v>0</v>
      </c>
      <c r="BF42" s="5">
        <f t="shared" si="23"/>
        <v>0</v>
      </c>
      <c r="CB42" s="30">
        <v>1</v>
      </c>
      <c r="CC42" s="30">
        <v>1</v>
      </c>
    </row>
    <row r="43" spans="1:58" ht="12.75">
      <c r="A43" s="40"/>
      <c r="B43" s="61"/>
      <c r="C43" s="41" t="s">
        <v>18</v>
      </c>
      <c r="D43" s="42" t="s">
        <v>121</v>
      </c>
      <c r="E43" s="43"/>
      <c r="F43" s="44"/>
      <c r="G43" s="45"/>
      <c r="H43" s="46">
        <f>SUM(H36:H42)</f>
        <v>0</v>
      </c>
      <c r="I43" s="47"/>
      <c r="J43" s="48">
        <f>SUM(J36:J42)</f>
        <v>8.146823000000001</v>
      </c>
      <c r="K43" s="47"/>
      <c r="L43" s="48">
        <f>SUM(L36:L42)</f>
        <v>0</v>
      </c>
      <c r="P43" s="30">
        <v>4</v>
      </c>
      <c r="BB43" s="49">
        <f>SUM(BB36:BB42)</f>
        <v>0</v>
      </c>
      <c r="BC43" s="49">
        <f>SUM(BC36:BC42)</f>
        <v>0</v>
      </c>
      <c r="BD43" s="49">
        <f>SUM(BD36:BD42)</f>
        <v>0</v>
      </c>
      <c r="BE43" s="49">
        <f>SUM(BE36:BE42)</f>
        <v>0</v>
      </c>
      <c r="BF43" s="49">
        <f>SUM(BF36:BF42)</f>
        <v>0</v>
      </c>
    </row>
    <row r="44" spans="1:16" ht="12.75">
      <c r="A44" s="20" t="s">
        <v>15</v>
      </c>
      <c r="B44" s="59"/>
      <c r="C44" s="21" t="s">
        <v>55</v>
      </c>
      <c r="D44" s="22" t="s">
        <v>56</v>
      </c>
      <c r="E44" s="23"/>
      <c r="F44" s="24"/>
      <c r="G44" s="24"/>
      <c r="H44" s="25"/>
      <c r="I44" s="26"/>
      <c r="J44" s="27"/>
      <c r="K44" s="28"/>
      <c r="L44" s="29"/>
      <c r="P44" s="30">
        <v>1</v>
      </c>
    </row>
    <row r="45" spans="1:81" ht="12.75">
      <c r="A45" s="31">
        <v>28</v>
      </c>
      <c r="B45" s="60" t="s">
        <v>179</v>
      </c>
      <c r="C45" s="32" t="s">
        <v>130</v>
      </c>
      <c r="D45" s="33" t="s">
        <v>131</v>
      </c>
      <c r="E45" s="34" t="s">
        <v>73</v>
      </c>
      <c r="F45" s="35">
        <v>1</v>
      </c>
      <c r="G45" s="35"/>
      <c r="H45" s="36">
        <f>F45*G45</f>
        <v>0</v>
      </c>
      <c r="I45" s="37">
        <v>0.00365</v>
      </c>
      <c r="J45" s="38">
        <f>F45*I45</f>
        <v>0.00365</v>
      </c>
      <c r="K45" s="37">
        <v>0</v>
      </c>
      <c r="L45" s="38">
        <f>F45*K45</f>
        <v>0</v>
      </c>
      <c r="P45" s="30">
        <v>2</v>
      </c>
      <c r="AB45" s="5">
        <v>1</v>
      </c>
      <c r="AC45" s="5">
        <v>1</v>
      </c>
      <c r="AD45" s="5">
        <v>1</v>
      </c>
      <c r="BA45" s="5">
        <v>1</v>
      </c>
      <c r="BB45" s="5">
        <f>IF(BA45=1,H45,0)</f>
        <v>0</v>
      </c>
      <c r="BC45" s="5">
        <f>IF(BA45=2,H45,0)</f>
        <v>0</v>
      </c>
      <c r="BD45" s="5">
        <f>IF(BA45=3,H45,0)</f>
        <v>0</v>
      </c>
      <c r="BE45" s="5">
        <f>IF(BA45=4,H45,0)</f>
        <v>0</v>
      </c>
      <c r="BF45" s="5">
        <f>IF(BA45=5,H45,0)</f>
        <v>0</v>
      </c>
      <c r="CB45" s="30">
        <v>1</v>
      </c>
      <c r="CC45" s="30">
        <v>1</v>
      </c>
    </row>
    <row r="46" spans="1:81" ht="12.75">
      <c r="A46" s="31">
        <v>29</v>
      </c>
      <c r="B46" s="60" t="s">
        <v>179</v>
      </c>
      <c r="C46" s="32" t="s">
        <v>132</v>
      </c>
      <c r="D46" s="33" t="s">
        <v>133</v>
      </c>
      <c r="E46" s="34" t="s">
        <v>60</v>
      </c>
      <c r="F46" s="35">
        <v>10</v>
      </c>
      <c r="G46" s="35"/>
      <c r="H46" s="36">
        <f>F46*G46</f>
        <v>0</v>
      </c>
      <c r="I46" s="37">
        <v>0.62767</v>
      </c>
      <c r="J46" s="38">
        <f>F46*I46</f>
        <v>6.2767</v>
      </c>
      <c r="K46" s="37">
        <v>0</v>
      </c>
      <c r="L46" s="38">
        <f>F46*K46</f>
        <v>0</v>
      </c>
      <c r="P46" s="30">
        <v>2</v>
      </c>
      <c r="AB46" s="5">
        <v>1</v>
      </c>
      <c r="AC46" s="5">
        <v>1</v>
      </c>
      <c r="AD46" s="5">
        <v>1</v>
      </c>
      <c r="BA46" s="5">
        <v>1</v>
      </c>
      <c r="BB46" s="5">
        <f>IF(BA46=1,H46,0)</f>
        <v>0</v>
      </c>
      <c r="BC46" s="5">
        <f>IF(BA46=2,H46,0)</f>
        <v>0</v>
      </c>
      <c r="BD46" s="5">
        <f>IF(BA46=3,H46,0)</f>
        <v>0</v>
      </c>
      <c r="BE46" s="5">
        <f>IF(BA46=4,H46,0)</f>
        <v>0</v>
      </c>
      <c r="BF46" s="5">
        <f>IF(BA46=5,H46,0)</f>
        <v>0</v>
      </c>
      <c r="CB46" s="30">
        <v>1</v>
      </c>
      <c r="CC46" s="30">
        <v>1</v>
      </c>
    </row>
    <row r="47" spans="1:81" ht="12.75">
      <c r="A47" s="31">
        <v>30</v>
      </c>
      <c r="B47" s="60" t="s">
        <v>179</v>
      </c>
      <c r="C47" s="32" t="s">
        <v>134</v>
      </c>
      <c r="D47" s="33" t="s">
        <v>135</v>
      </c>
      <c r="E47" s="34" t="s">
        <v>73</v>
      </c>
      <c r="F47" s="35">
        <v>4.04</v>
      </c>
      <c r="G47" s="35"/>
      <c r="H47" s="36">
        <f>F47*G47</f>
        <v>0</v>
      </c>
      <c r="I47" s="37">
        <v>0.48</v>
      </c>
      <c r="J47" s="38">
        <f>F47*I47</f>
        <v>1.9392</v>
      </c>
      <c r="K47" s="37"/>
      <c r="L47" s="38">
        <f>F47*K47</f>
        <v>0</v>
      </c>
      <c r="P47" s="30">
        <v>2</v>
      </c>
      <c r="AB47" s="5">
        <v>3</v>
      </c>
      <c r="AC47" s="5">
        <v>1</v>
      </c>
      <c r="AD47" s="5">
        <v>59222537</v>
      </c>
      <c r="BA47" s="5">
        <v>1</v>
      </c>
      <c r="BB47" s="5">
        <f>IF(BA47=1,H47,0)</f>
        <v>0</v>
      </c>
      <c r="BC47" s="5">
        <f>IF(BA47=2,H47,0)</f>
        <v>0</v>
      </c>
      <c r="BD47" s="5">
        <f>IF(BA47=3,H47,0)</f>
        <v>0</v>
      </c>
      <c r="BE47" s="5">
        <f>IF(BA47=4,H47,0)</f>
        <v>0</v>
      </c>
      <c r="BF47" s="5">
        <f>IF(BA47=5,H47,0)</f>
        <v>0</v>
      </c>
      <c r="CB47" s="30">
        <v>3</v>
      </c>
      <c r="CC47" s="30">
        <v>1</v>
      </c>
    </row>
    <row r="48" spans="1:58" ht="12.75">
      <c r="A48" s="40"/>
      <c r="B48" s="61"/>
      <c r="C48" s="41" t="s">
        <v>18</v>
      </c>
      <c r="D48" s="42" t="s">
        <v>57</v>
      </c>
      <c r="E48" s="43"/>
      <c r="F48" s="44"/>
      <c r="G48" s="45"/>
      <c r="H48" s="46">
        <f>SUM(H44:H47)</f>
        <v>0</v>
      </c>
      <c r="I48" s="47"/>
      <c r="J48" s="48">
        <f>SUM(J44:J47)</f>
        <v>8.21955</v>
      </c>
      <c r="K48" s="47"/>
      <c r="L48" s="48">
        <f>SUM(L44:L47)</f>
        <v>0</v>
      </c>
      <c r="P48" s="30">
        <v>4</v>
      </c>
      <c r="BB48" s="49">
        <f>SUM(BB44:BB47)</f>
        <v>0</v>
      </c>
      <c r="BC48" s="49">
        <f>SUM(BC44:BC47)</f>
        <v>0</v>
      </c>
      <c r="BD48" s="49">
        <f>SUM(BD44:BD47)</f>
        <v>0</v>
      </c>
      <c r="BE48" s="49">
        <f>SUM(BE44:BE47)</f>
        <v>0</v>
      </c>
      <c r="BF48" s="49">
        <f>SUM(BF44:BF47)</f>
        <v>0</v>
      </c>
    </row>
    <row r="49" spans="1:16" ht="12.75">
      <c r="A49" s="20" t="s">
        <v>15</v>
      </c>
      <c r="B49" s="59"/>
      <c r="C49" s="21" t="s">
        <v>63</v>
      </c>
      <c r="D49" s="22" t="s">
        <v>64</v>
      </c>
      <c r="E49" s="23"/>
      <c r="F49" s="24"/>
      <c r="G49" s="24"/>
      <c r="H49" s="25"/>
      <c r="I49" s="26"/>
      <c r="J49" s="27"/>
      <c r="K49" s="28"/>
      <c r="L49" s="29"/>
      <c r="P49" s="30">
        <v>1</v>
      </c>
    </row>
    <row r="50" spans="1:81" ht="12.75">
      <c r="A50" s="31">
        <v>31</v>
      </c>
      <c r="B50" s="60" t="s">
        <v>179</v>
      </c>
      <c r="C50" s="32" t="s">
        <v>66</v>
      </c>
      <c r="D50" s="33" t="s">
        <v>67</v>
      </c>
      <c r="E50" s="34" t="s">
        <v>68</v>
      </c>
      <c r="F50" s="35">
        <v>44.48605</v>
      </c>
      <c r="G50" s="35"/>
      <c r="H50" s="36">
        <f>F50*G50</f>
        <v>0</v>
      </c>
      <c r="I50" s="37">
        <v>0</v>
      </c>
      <c r="J50" s="38">
        <f>F50*I50</f>
        <v>0</v>
      </c>
      <c r="K50" s="37"/>
      <c r="L50" s="38">
        <f>F50*K50</f>
        <v>0</v>
      </c>
      <c r="P50" s="30">
        <v>2</v>
      </c>
      <c r="AB50" s="5">
        <v>7</v>
      </c>
      <c r="AC50" s="5">
        <v>1</v>
      </c>
      <c r="AD50" s="5">
        <v>2</v>
      </c>
      <c r="BA50" s="5">
        <v>1</v>
      </c>
      <c r="BB50" s="5">
        <f>IF(BA50=1,H50,0)</f>
        <v>0</v>
      </c>
      <c r="BC50" s="5">
        <f>IF(BA50=2,H50,0)</f>
        <v>0</v>
      </c>
      <c r="BD50" s="5">
        <f>IF(BA50=3,H50,0)</f>
        <v>0</v>
      </c>
      <c r="BE50" s="5">
        <f>IF(BA50=4,H50,0)</f>
        <v>0</v>
      </c>
      <c r="BF50" s="5">
        <f>IF(BA50=5,H50,0)</f>
        <v>0</v>
      </c>
      <c r="CB50" s="30">
        <v>7</v>
      </c>
      <c r="CC50" s="30">
        <v>1</v>
      </c>
    </row>
    <row r="51" spans="1:58" ht="12.75">
      <c r="A51" s="40"/>
      <c r="B51" s="61"/>
      <c r="C51" s="41" t="s">
        <v>18</v>
      </c>
      <c r="D51" s="42" t="s">
        <v>65</v>
      </c>
      <c r="E51" s="43"/>
      <c r="F51" s="44"/>
      <c r="G51" s="45"/>
      <c r="H51" s="46">
        <f>SUM(H49:H50)</f>
        <v>0</v>
      </c>
      <c r="I51" s="47"/>
      <c r="J51" s="48">
        <f>SUM(J49:J50)</f>
        <v>0</v>
      </c>
      <c r="K51" s="47"/>
      <c r="L51" s="48">
        <f>SUM(L49:L50)</f>
        <v>0</v>
      </c>
      <c r="P51" s="30">
        <v>4</v>
      </c>
      <c r="BB51" s="49">
        <f>SUM(BB49:BB50)</f>
        <v>0</v>
      </c>
      <c r="BC51" s="49">
        <f>SUM(BC49:BC50)</f>
        <v>0</v>
      </c>
      <c r="BD51" s="49">
        <f>SUM(BD49:BD50)</f>
        <v>0</v>
      </c>
      <c r="BE51" s="49">
        <f>SUM(BE49:BE50)</f>
        <v>0</v>
      </c>
      <c r="BF51" s="49">
        <f>SUM(BF49:BF50)</f>
        <v>0</v>
      </c>
    </row>
    <row r="52" spans="1:16" ht="12.75">
      <c r="A52" s="20" t="s">
        <v>15</v>
      </c>
      <c r="B52" s="59"/>
      <c r="C52" s="21" t="s">
        <v>74</v>
      </c>
      <c r="D52" s="22" t="s">
        <v>75</v>
      </c>
      <c r="E52" s="23"/>
      <c r="F52" s="24"/>
      <c r="G52" s="24"/>
      <c r="H52" s="25"/>
      <c r="I52" s="26"/>
      <c r="J52" s="27"/>
      <c r="K52" s="28"/>
      <c r="L52" s="29"/>
      <c r="P52" s="30">
        <v>1</v>
      </c>
    </row>
    <row r="53" spans="1:81" ht="22.5">
      <c r="A53" s="31">
        <v>32</v>
      </c>
      <c r="B53" s="60" t="s">
        <v>179</v>
      </c>
      <c r="C53" s="32" t="s">
        <v>77</v>
      </c>
      <c r="D53" s="33" t="s">
        <v>78</v>
      </c>
      <c r="E53" s="34" t="s">
        <v>68</v>
      </c>
      <c r="F53" s="35">
        <v>18.844</v>
      </c>
      <c r="G53" s="35"/>
      <c r="H53" s="36">
        <f>F53*G53</f>
        <v>0</v>
      </c>
      <c r="I53" s="37">
        <v>0</v>
      </c>
      <c r="J53" s="38">
        <f>F53*I53</f>
        <v>0</v>
      </c>
      <c r="K53" s="37"/>
      <c r="L53" s="38">
        <f>F53*K53</f>
        <v>0</v>
      </c>
      <c r="P53" s="30">
        <v>2</v>
      </c>
      <c r="AB53" s="5">
        <v>11</v>
      </c>
      <c r="AC53" s="5">
        <v>-1</v>
      </c>
      <c r="AD53" s="5">
        <v>32</v>
      </c>
      <c r="BA53" s="5">
        <v>1</v>
      </c>
      <c r="BB53" s="5">
        <f>IF(BA53=1,H53,0)</f>
        <v>0</v>
      </c>
      <c r="BC53" s="5">
        <f>IF(BA53=2,H53,0)</f>
        <v>0</v>
      </c>
      <c r="BD53" s="5">
        <f>IF(BA53=3,H53,0)</f>
        <v>0</v>
      </c>
      <c r="BE53" s="5">
        <f>IF(BA53=4,H53,0)</f>
        <v>0</v>
      </c>
      <c r="BF53" s="5">
        <f>IF(BA53=5,H53,0)</f>
        <v>0</v>
      </c>
      <c r="CB53" s="30">
        <v>11</v>
      </c>
      <c r="CC53" s="30">
        <v>-1</v>
      </c>
    </row>
    <row r="54" spans="1:58" ht="12.75">
      <c r="A54" s="40"/>
      <c r="B54" s="61"/>
      <c r="C54" s="41" t="s">
        <v>18</v>
      </c>
      <c r="D54" s="42" t="s">
        <v>76</v>
      </c>
      <c r="E54" s="43"/>
      <c r="F54" s="44"/>
      <c r="G54" s="45"/>
      <c r="H54" s="46">
        <f>SUM(H52:H53)</f>
        <v>0</v>
      </c>
      <c r="I54" s="47"/>
      <c r="J54" s="48">
        <f>SUM(J52:J53)</f>
        <v>0</v>
      </c>
      <c r="K54" s="47"/>
      <c r="L54" s="48">
        <f>SUM(L52:L53)</f>
        <v>0</v>
      </c>
      <c r="P54" s="30">
        <v>4</v>
      </c>
      <c r="BB54" s="49">
        <f>SUM(BB52:BB53)</f>
        <v>0</v>
      </c>
      <c r="BC54" s="49">
        <f>SUM(BC52:BC53)</f>
        <v>0</v>
      </c>
      <c r="BD54" s="49">
        <f>SUM(BD52:BD53)</f>
        <v>0</v>
      </c>
      <c r="BE54" s="49">
        <f>SUM(BE52:BE53)</f>
        <v>0</v>
      </c>
      <c r="BF54" s="49">
        <f>SUM(BF52:BF53)</f>
        <v>0</v>
      </c>
    </row>
    <row r="55" spans="1:8" ht="12.75">
      <c r="A55" s="31">
        <v>33</v>
      </c>
      <c r="B55" s="65" t="s">
        <v>182</v>
      </c>
      <c r="C55" s="65"/>
      <c r="D55" s="65" t="s">
        <v>183</v>
      </c>
      <c r="E55" s="65"/>
      <c r="F55" s="65"/>
      <c r="G55" s="65"/>
      <c r="H55" s="66"/>
    </row>
    <row r="56" spans="1:8" ht="12.75">
      <c r="A56" s="31">
        <v>34</v>
      </c>
      <c r="B56" s="67" t="s">
        <v>184</v>
      </c>
      <c r="C56" s="65"/>
      <c r="D56" s="65" t="s">
        <v>185</v>
      </c>
      <c r="E56" s="65"/>
      <c r="F56" s="65"/>
      <c r="G56" s="65"/>
      <c r="H56" s="66"/>
    </row>
    <row r="57" ht="13.5" thickBot="1">
      <c r="F57" s="5"/>
    </row>
    <row r="58" spans="1:8" ht="13.5" thickBot="1">
      <c r="A58" s="112" t="s">
        <v>186</v>
      </c>
      <c r="B58" s="113"/>
      <c r="C58" s="113"/>
      <c r="D58" s="113"/>
      <c r="E58" s="114">
        <f>SUM(H14+H27+H32+H35+H43+H48+H51+H54+H55+H56)</f>
        <v>0</v>
      </c>
      <c r="F58" s="115"/>
      <c r="G58" s="115"/>
      <c r="H58" s="116"/>
    </row>
    <row r="59" ht="12.75">
      <c r="F59" s="5"/>
    </row>
    <row r="60" ht="12.75">
      <c r="F60" s="5"/>
    </row>
    <row r="61" spans="1:8" ht="12.75">
      <c r="A61" s="70" t="s">
        <v>187</v>
      </c>
      <c r="B61" s="70"/>
      <c r="C61" s="70"/>
      <c r="D61" s="94" t="s">
        <v>188</v>
      </c>
      <c r="E61" s="95"/>
      <c r="F61" s="70" t="s">
        <v>189</v>
      </c>
      <c r="G61" s="71"/>
      <c r="H61" s="72"/>
    </row>
    <row r="62" spans="1:8" ht="12.75">
      <c r="A62" s="73" t="s">
        <v>190</v>
      </c>
      <c r="B62" s="74"/>
      <c r="C62" s="75"/>
      <c r="D62" s="96" t="s">
        <v>190</v>
      </c>
      <c r="E62" s="97"/>
      <c r="F62" s="98" t="s">
        <v>190</v>
      </c>
      <c r="G62" s="99"/>
      <c r="H62" s="100"/>
    </row>
    <row r="63" spans="1:8" ht="12.75">
      <c r="A63" s="96" t="s">
        <v>191</v>
      </c>
      <c r="B63" s="101"/>
      <c r="C63" s="97"/>
      <c r="D63" s="96" t="s">
        <v>191</v>
      </c>
      <c r="E63" s="101"/>
      <c r="F63" s="98" t="s">
        <v>191</v>
      </c>
      <c r="G63" s="99"/>
      <c r="H63" s="100"/>
    </row>
    <row r="64" spans="1:8" ht="12.75">
      <c r="A64" s="76" t="s">
        <v>192</v>
      </c>
      <c r="B64" s="77"/>
      <c r="C64" s="78"/>
      <c r="D64" s="76" t="s">
        <v>193</v>
      </c>
      <c r="E64" s="78"/>
      <c r="F64" s="85" t="s">
        <v>193</v>
      </c>
      <c r="G64" s="86"/>
      <c r="H64" s="87"/>
    </row>
    <row r="65" spans="1:8" ht="12.75">
      <c r="A65" s="79"/>
      <c r="B65" s="80"/>
      <c r="C65" s="81"/>
      <c r="D65" s="79"/>
      <c r="E65" s="81"/>
      <c r="F65" s="88"/>
      <c r="G65" s="89"/>
      <c r="H65" s="90"/>
    </row>
    <row r="66" spans="1:8" ht="12.75">
      <c r="A66" s="82"/>
      <c r="B66" s="83"/>
      <c r="C66" s="84"/>
      <c r="D66" s="82"/>
      <c r="E66" s="84"/>
      <c r="F66" s="91"/>
      <c r="G66" s="92"/>
      <c r="H66" s="93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spans="1:8" ht="12.75">
      <c r="A78" s="39"/>
      <c r="B78" s="62"/>
      <c r="C78" s="39"/>
      <c r="D78" s="39"/>
      <c r="E78" s="39"/>
      <c r="F78" s="39"/>
      <c r="G78" s="39"/>
      <c r="H78" s="39"/>
    </row>
    <row r="79" spans="1:8" ht="12.75">
      <c r="A79" s="39"/>
      <c r="B79" s="62"/>
      <c r="C79" s="39"/>
      <c r="D79" s="39"/>
      <c r="E79" s="39"/>
      <c r="F79" s="39"/>
      <c r="G79" s="39"/>
      <c r="H79" s="39"/>
    </row>
    <row r="80" spans="1:8" ht="12.75">
      <c r="A80" s="39"/>
      <c r="B80" s="62"/>
      <c r="C80" s="39"/>
      <c r="D80" s="39"/>
      <c r="E80" s="39"/>
      <c r="F80" s="39"/>
      <c r="G80" s="39"/>
      <c r="H80" s="39"/>
    </row>
    <row r="81" spans="1:8" ht="12.75">
      <c r="A81" s="39"/>
      <c r="B81" s="62"/>
      <c r="C81" s="39"/>
      <c r="D81" s="39"/>
      <c r="E81" s="39"/>
      <c r="F81" s="39"/>
      <c r="G81" s="39"/>
      <c r="H81" s="39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spans="1:3" ht="12.75">
      <c r="A113" s="50"/>
      <c r="B113" s="63"/>
      <c r="C113" s="50"/>
    </row>
    <row r="114" spans="1:8" ht="12.75">
      <c r="A114" s="39"/>
      <c r="B114" s="62"/>
      <c r="C114" s="39"/>
      <c r="D114" s="51"/>
      <c r="E114" s="51"/>
      <c r="F114" s="52"/>
      <c r="G114" s="51"/>
      <c r="H114" s="53"/>
    </row>
    <row r="115" spans="1:8" ht="12.75">
      <c r="A115" s="54"/>
      <c r="B115" s="64"/>
      <c r="C115" s="54"/>
      <c r="D115" s="39"/>
      <c r="E115" s="39"/>
      <c r="F115" s="55"/>
      <c r="G115" s="39"/>
      <c r="H115" s="39"/>
    </row>
    <row r="116" spans="1:8" ht="12.75">
      <c r="A116" s="39"/>
      <c r="B116" s="62"/>
      <c r="C116" s="39"/>
      <c r="D116" s="39"/>
      <c r="E116" s="39"/>
      <c r="F116" s="55"/>
      <c r="G116" s="39"/>
      <c r="H116" s="39"/>
    </row>
    <row r="117" spans="1:8" ht="12.75">
      <c r="A117" s="39"/>
      <c r="B117" s="62"/>
      <c r="C117" s="39"/>
      <c r="D117" s="39"/>
      <c r="E117" s="39"/>
      <c r="F117" s="55"/>
      <c r="G117" s="39"/>
      <c r="H117" s="39"/>
    </row>
    <row r="118" spans="1:8" ht="12.75">
      <c r="A118" s="39"/>
      <c r="B118" s="62"/>
      <c r="C118" s="39"/>
      <c r="D118" s="39"/>
      <c r="E118" s="39"/>
      <c r="F118" s="55"/>
      <c r="G118" s="39"/>
      <c r="H118" s="39"/>
    </row>
    <row r="119" spans="1:8" ht="12.75">
      <c r="A119" s="39"/>
      <c r="B119" s="62"/>
      <c r="C119" s="39"/>
      <c r="D119" s="39"/>
      <c r="E119" s="39"/>
      <c r="F119" s="55"/>
      <c r="G119" s="39"/>
      <c r="H119" s="39"/>
    </row>
    <row r="120" spans="1:8" ht="12.75">
      <c r="A120" s="39"/>
      <c r="B120" s="62"/>
      <c r="C120" s="39"/>
      <c r="D120" s="39"/>
      <c r="E120" s="39"/>
      <c r="F120" s="55"/>
      <c r="G120" s="39"/>
      <c r="H120" s="39"/>
    </row>
    <row r="121" spans="1:8" ht="12.75">
      <c r="A121" s="39"/>
      <c r="B121" s="62"/>
      <c r="C121" s="39"/>
      <c r="D121" s="39"/>
      <c r="E121" s="39"/>
      <c r="F121" s="55"/>
      <c r="G121" s="39"/>
      <c r="H121" s="39"/>
    </row>
    <row r="122" spans="1:8" ht="12.75">
      <c r="A122" s="39"/>
      <c r="B122" s="62"/>
      <c r="C122" s="39"/>
      <c r="D122" s="39"/>
      <c r="E122" s="39"/>
      <c r="F122" s="55"/>
      <c r="G122" s="39"/>
      <c r="H122" s="39"/>
    </row>
    <row r="123" spans="1:8" ht="12.75">
      <c r="A123" s="39"/>
      <c r="B123" s="62"/>
      <c r="C123" s="39"/>
      <c r="D123" s="39"/>
      <c r="E123" s="39"/>
      <c r="F123" s="55"/>
      <c r="G123" s="39"/>
      <c r="H123" s="39"/>
    </row>
    <row r="124" spans="1:8" ht="12.75">
      <c r="A124" s="39"/>
      <c r="B124" s="62"/>
      <c r="C124" s="39"/>
      <c r="D124" s="39"/>
      <c r="E124" s="39"/>
      <c r="F124" s="55"/>
      <c r="G124" s="39"/>
      <c r="H124" s="39"/>
    </row>
    <row r="125" spans="1:8" ht="12.75">
      <c r="A125" s="39"/>
      <c r="B125" s="62"/>
      <c r="C125" s="39"/>
      <c r="D125" s="39"/>
      <c r="E125" s="39"/>
      <c r="F125" s="55"/>
      <c r="G125" s="39"/>
      <c r="H125" s="39"/>
    </row>
    <row r="126" spans="1:8" ht="12.75">
      <c r="A126" s="39"/>
      <c r="B126" s="62"/>
      <c r="C126" s="39"/>
      <c r="D126" s="39"/>
      <c r="E126" s="39"/>
      <c r="F126" s="55"/>
      <c r="G126" s="39"/>
      <c r="H126" s="39"/>
    </row>
    <row r="127" spans="1:8" ht="12.75">
      <c r="A127" s="39"/>
      <c r="B127" s="62"/>
      <c r="C127" s="39"/>
      <c r="D127" s="39"/>
      <c r="E127" s="39"/>
      <c r="F127" s="55"/>
      <c r="G127" s="39"/>
      <c r="H127" s="39"/>
    </row>
  </sheetData>
  <sheetProtection/>
  <mergeCells count="15">
    <mergeCell ref="A64:C66"/>
    <mergeCell ref="D64:E66"/>
    <mergeCell ref="F64:H66"/>
    <mergeCell ref="D61:E61"/>
    <mergeCell ref="D62:E62"/>
    <mergeCell ref="F62:H62"/>
    <mergeCell ref="A63:C63"/>
    <mergeCell ref="D63:E63"/>
    <mergeCell ref="F63:H63"/>
    <mergeCell ref="A1:H1"/>
    <mergeCell ref="A3:C3"/>
    <mergeCell ref="A4:C4"/>
    <mergeCell ref="F4:H4"/>
    <mergeCell ref="A58:D58"/>
    <mergeCell ref="E58:H5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23"/>
  <sheetViews>
    <sheetView zoomScalePageLayoutView="0" workbookViewId="0" topLeftCell="A28">
      <selection activeCell="M67" sqref="M67"/>
    </sheetView>
  </sheetViews>
  <sheetFormatPr defaultColWidth="9.00390625" defaultRowHeight="12.75"/>
  <cols>
    <col min="1" max="1" width="4.375" style="5" customWidth="1"/>
    <col min="2" max="2" width="4.375" style="57" customWidth="1"/>
    <col min="3" max="3" width="11.625" style="5" customWidth="1"/>
    <col min="4" max="4" width="40.375" style="5" customWidth="1"/>
    <col min="5" max="5" width="5.625" style="5" customWidth="1"/>
    <col min="6" max="6" width="8.625" style="13" customWidth="1"/>
    <col min="7" max="7" width="9.875" style="5" customWidth="1"/>
    <col min="8" max="8" width="13.875" style="5" customWidth="1"/>
    <col min="9" max="9" width="11.75390625" style="5" hidden="1" customWidth="1"/>
    <col min="10" max="10" width="11.625" style="5" hidden="1" customWidth="1"/>
    <col min="11" max="11" width="11.00390625" style="5" hidden="1" customWidth="1"/>
    <col min="12" max="12" width="10.375" style="5" hidden="1" customWidth="1"/>
    <col min="13" max="13" width="75.375" style="5" customWidth="1"/>
    <col min="14" max="14" width="45.25390625" style="5" customWidth="1"/>
    <col min="15" max="16384" width="9.125" style="5" customWidth="1"/>
  </cols>
  <sheetData>
    <row r="1" spans="1:8" ht="15.75">
      <c r="A1" s="102" t="s">
        <v>2</v>
      </c>
      <c r="B1" s="102"/>
      <c r="C1" s="102"/>
      <c r="D1" s="102"/>
      <c r="E1" s="102"/>
      <c r="F1" s="102"/>
      <c r="G1" s="102"/>
      <c r="H1" s="102"/>
    </row>
    <row r="2" spans="3:8" ht="14.25" customHeight="1" thickBot="1">
      <c r="C2" s="6"/>
      <c r="D2" s="7"/>
      <c r="E2" s="7"/>
      <c r="F2" s="8"/>
      <c r="G2" s="7"/>
      <c r="H2" s="7"/>
    </row>
    <row r="3" spans="1:8" ht="13.5" thickTop="1">
      <c r="A3" s="103" t="s">
        <v>0</v>
      </c>
      <c r="B3" s="104"/>
      <c r="C3" s="105"/>
      <c r="D3" s="1" t="s">
        <v>181</v>
      </c>
      <c r="E3" s="2"/>
      <c r="F3" s="9"/>
      <c r="G3" s="10"/>
      <c r="H3" s="11"/>
    </row>
    <row r="4" spans="1:8" ht="13.5" thickBot="1">
      <c r="A4" s="106" t="s">
        <v>1</v>
      </c>
      <c r="B4" s="107"/>
      <c r="C4" s="108"/>
      <c r="D4" s="3" t="s">
        <v>136</v>
      </c>
      <c r="E4" s="4"/>
      <c r="F4" s="109"/>
      <c r="G4" s="110"/>
      <c r="H4" s="111"/>
    </row>
    <row r="5" spans="1:8" ht="13.5" thickTop="1">
      <c r="A5" s="12"/>
      <c r="B5" s="58"/>
      <c r="H5" s="14"/>
    </row>
    <row r="6" spans="1:12" ht="27" customHeight="1">
      <c r="A6" s="15" t="s">
        <v>4</v>
      </c>
      <c r="B6" s="56" t="s">
        <v>178</v>
      </c>
      <c r="C6" s="16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6" ht="12.75">
      <c r="A7" s="20" t="s">
        <v>15</v>
      </c>
      <c r="B7" s="59"/>
      <c r="C7" s="21" t="s">
        <v>16</v>
      </c>
      <c r="D7" s="22" t="s">
        <v>17</v>
      </c>
      <c r="E7" s="23"/>
      <c r="F7" s="24"/>
      <c r="G7" s="24"/>
      <c r="H7" s="25"/>
      <c r="I7" s="26"/>
      <c r="J7" s="27"/>
      <c r="K7" s="28"/>
      <c r="L7" s="29"/>
      <c r="P7" s="30">
        <v>1</v>
      </c>
    </row>
    <row r="8" spans="1:81" ht="12.75">
      <c r="A8" s="31">
        <v>1</v>
      </c>
      <c r="B8" s="60" t="s">
        <v>179</v>
      </c>
      <c r="C8" s="32" t="s">
        <v>137</v>
      </c>
      <c r="D8" s="33" t="s">
        <v>138</v>
      </c>
      <c r="E8" s="34" t="s">
        <v>25</v>
      </c>
      <c r="F8" s="35">
        <v>2.835</v>
      </c>
      <c r="G8" s="35"/>
      <c r="H8" s="36">
        <f aca="true" t="shared" si="0" ref="H8:H15">F8*G8</f>
        <v>0</v>
      </c>
      <c r="I8" s="37">
        <v>0</v>
      </c>
      <c r="J8" s="38">
        <f aca="true" t="shared" si="1" ref="J8:J15">F8*I8</f>
        <v>0</v>
      </c>
      <c r="K8" s="37">
        <v>0</v>
      </c>
      <c r="L8" s="38">
        <f aca="true" t="shared" si="2" ref="L8:L15">F8*K8</f>
        <v>0</v>
      </c>
      <c r="P8" s="30">
        <v>2</v>
      </c>
      <c r="AB8" s="5">
        <v>1</v>
      </c>
      <c r="AC8" s="5">
        <v>1</v>
      </c>
      <c r="AD8" s="5">
        <v>1</v>
      </c>
      <c r="BA8" s="5">
        <v>1</v>
      </c>
      <c r="BB8" s="5">
        <f aca="true" t="shared" si="3" ref="BB8:BB15">IF(BA8=1,H8,0)</f>
        <v>0</v>
      </c>
      <c r="BC8" s="5">
        <f aca="true" t="shared" si="4" ref="BC8:BC15">IF(BA8=2,H8,0)</f>
        <v>0</v>
      </c>
      <c r="BD8" s="5">
        <f aca="true" t="shared" si="5" ref="BD8:BD15">IF(BA8=3,H8,0)</f>
        <v>0</v>
      </c>
      <c r="BE8" s="5">
        <f aca="true" t="shared" si="6" ref="BE8:BE15">IF(BA8=4,H8,0)</f>
        <v>0</v>
      </c>
      <c r="BF8" s="5">
        <f aca="true" t="shared" si="7" ref="BF8:BF15">IF(BA8=5,H8,0)</f>
        <v>0</v>
      </c>
      <c r="CB8" s="30">
        <v>1</v>
      </c>
      <c r="CC8" s="30">
        <v>1</v>
      </c>
    </row>
    <row r="9" spans="1:81" ht="12.75">
      <c r="A9" s="31">
        <v>2</v>
      </c>
      <c r="B9" s="60" t="s">
        <v>179</v>
      </c>
      <c r="C9" s="32" t="s">
        <v>139</v>
      </c>
      <c r="D9" s="33" t="s">
        <v>140</v>
      </c>
      <c r="E9" s="34" t="s">
        <v>25</v>
      </c>
      <c r="F9" s="35">
        <v>0.284</v>
      </c>
      <c r="G9" s="35"/>
      <c r="H9" s="36">
        <f t="shared" si="0"/>
        <v>0</v>
      </c>
      <c r="I9" s="37">
        <v>0</v>
      </c>
      <c r="J9" s="38">
        <f t="shared" si="1"/>
        <v>0</v>
      </c>
      <c r="K9" s="37">
        <v>0</v>
      </c>
      <c r="L9" s="38">
        <f t="shared" si="2"/>
        <v>0</v>
      </c>
      <c r="P9" s="30">
        <v>2</v>
      </c>
      <c r="AB9" s="5">
        <v>1</v>
      </c>
      <c r="AC9" s="5">
        <v>1</v>
      </c>
      <c r="AD9" s="5">
        <v>1</v>
      </c>
      <c r="BA9" s="5">
        <v>1</v>
      </c>
      <c r="BB9" s="5">
        <f t="shared" si="3"/>
        <v>0</v>
      </c>
      <c r="BC9" s="5">
        <f t="shared" si="4"/>
        <v>0</v>
      </c>
      <c r="BD9" s="5">
        <f t="shared" si="5"/>
        <v>0</v>
      </c>
      <c r="BE9" s="5">
        <f t="shared" si="6"/>
        <v>0</v>
      </c>
      <c r="BF9" s="5">
        <f t="shared" si="7"/>
        <v>0</v>
      </c>
      <c r="CB9" s="30">
        <v>1</v>
      </c>
      <c r="CC9" s="30">
        <v>1</v>
      </c>
    </row>
    <row r="10" spans="1:81" ht="12.75">
      <c r="A10" s="31">
        <v>3</v>
      </c>
      <c r="B10" s="60" t="s">
        <v>179</v>
      </c>
      <c r="C10" s="32" t="s">
        <v>141</v>
      </c>
      <c r="D10" s="33" t="s">
        <v>142</v>
      </c>
      <c r="E10" s="34" t="s">
        <v>25</v>
      </c>
      <c r="F10" s="35">
        <v>18.584</v>
      </c>
      <c r="G10" s="35"/>
      <c r="H10" s="36">
        <f t="shared" si="0"/>
        <v>0</v>
      </c>
      <c r="I10" s="37">
        <v>0</v>
      </c>
      <c r="J10" s="38">
        <f t="shared" si="1"/>
        <v>0</v>
      </c>
      <c r="K10" s="37">
        <v>0</v>
      </c>
      <c r="L10" s="38">
        <f t="shared" si="2"/>
        <v>0</v>
      </c>
      <c r="P10" s="30">
        <v>2</v>
      </c>
      <c r="AB10" s="5">
        <v>1</v>
      </c>
      <c r="AC10" s="5">
        <v>1</v>
      </c>
      <c r="AD10" s="5">
        <v>1</v>
      </c>
      <c r="BA10" s="5">
        <v>1</v>
      </c>
      <c r="BB10" s="5">
        <f t="shared" si="3"/>
        <v>0</v>
      </c>
      <c r="BC10" s="5">
        <f t="shared" si="4"/>
        <v>0</v>
      </c>
      <c r="BD10" s="5">
        <f t="shared" si="5"/>
        <v>0</v>
      </c>
      <c r="BE10" s="5">
        <f t="shared" si="6"/>
        <v>0</v>
      </c>
      <c r="BF10" s="5">
        <f t="shared" si="7"/>
        <v>0</v>
      </c>
      <c r="CB10" s="30">
        <v>1</v>
      </c>
      <c r="CC10" s="30">
        <v>1</v>
      </c>
    </row>
    <row r="11" spans="1:81" ht="12.75">
      <c r="A11" s="31">
        <v>4</v>
      </c>
      <c r="B11" s="60" t="s">
        <v>179</v>
      </c>
      <c r="C11" s="32" t="s">
        <v>143</v>
      </c>
      <c r="D11" s="33" t="s">
        <v>144</v>
      </c>
      <c r="E11" s="34" t="s">
        <v>25</v>
      </c>
      <c r="F11" s="35">
        <v>1.857</v>
      </c>
      <c r="G11" s="35"/>
      <c r="H11" s="36">
        <f t="shared" si="0"/>
        <v>0</v>
      </c>
      <c r="I11" s="37">
        <v>0</v>
      </c>
      <c r="J11" s="38">
        <f t="shared" si="1"/>
        <v>0</v>
      </c>
      <c r="K11" s="37">
        <v>0</v>
      </c>
      <c r="L11" s="38">
        <f t="shared" si="2"/>
        <v>0</v>
      </c>
      <c r="P11" s="30">
        <v>2</v>
      </c>
      <c r="AB11" s="5">
        <v>1</v>
      </c>
      <c r="AC11" s="5">
        <v>1</v>
      </c>
      <c r="AD11" s="5">
        <v>1</v>
      </c>
      <c r="BA11" s="5">
        <v>1</v>
      </c>
      <c r="BB11" s="5">
        <f t="shared" si="3"/>
        <v>0</v>
      </c>
      <c r="BC11" s="5">
        <f t="shared" si="4"/>
        <v>0</v>
      </c>
      <c r="BD11" s="5">
        <f t="shared" si="5"/>
        <v>0</v>
      </c>
      <c r="BE11" s="5">
        <f t="shared" si="6"/>
        <v>0</v>
      </c>
      <c r="BF11" s="5">
        <f t="shared" si="7"/>
        <v>0</v>
      </c>
      <c r="CB11" s="30">
        <v>1</v>
      </c>
      <c r="CC11" s="30">
        <v>1</v>
      </c>
    </row>
    <row r="12" spans="1:81" ht="12.75">
      <c r="A12" s="31">
        <v>5</v>
      </c>
      <c r="B12" s="60" t="s">
        <v>179</v>
      </c>
      <c r="C12" s="32" t="s">
        <v>30</v>
      </c>
      <c r="D12" s="33" t="s">
        <v>31</v>
      </c>
      <c r="E12" s="34" t="s">
        <v>25</v>
      </c>
      <c r="F12" s="35">
        <v>36.185</v>
      </c>
      <c r="G12" s="35"/>
      <c r="H12" s="36">
        <f t="shared" si="0"/>
        <v>0</v>
      </c>
      <c r="I12" s="37">
        <v>0</v>
      </c>
      <c r="J12" s="38">
        <f t="shared" si="1"/>
        <v>0</v>
      </c>
      <c r="K12" s="37">
        <v>0</v>
      </c>
      <c r="L12" s="38">
        <f t="shared" si="2"/>
        <v>0</v>
      </c>
      <c r="P12" s="30">
        <v>2</v>
      </c>
      <c r="AB12" s="5">
        <v>1</v>
      </c>
      <c r="AC12" s="5">
        <v>1</v>
      </c>
      <c r="AD12" s="5">
        <v>1</v>
      </c>
      <c r="BA12" s="5">
        <v>1</v>
      </c>
      <c r="BB12" s="5">
        <f t="shared" si="3"/>
        <v>0</v>
      </c>
      <c r="BC12" s="5">
        <f t="shared" si="4"/>
        <v>0</v>
      </c>
      <c r="BD12" s="5">
        <f t="shared" si="5"/>
        <v>0</v>
      </c>
      <c r="BE12" s="5">
        <f t="shared" si="6"/>
        <v>0</v>
      </c>
      <c r="BF12" s="5">
        <f t="shared" si="7"/>
        <v>0</v>
      </c>
      <c r="CB12" s="30">
        <v>1</v>
      </c>
      <c r="CC12" s="30">
        <v>1</v>
      </c>
    </row>
    <row r="13" spans="1:81" ht="12.75">
      <c r="A13" s="31">
        <v>6</v>
      </c>
      <c r="B13" s="60" t="s">
        <v>179</v>
      </c>
      <c r="C13" s="32" t="s">
        <v>32</v>
      </c>
      <c r="D13" s="33" t="s">
        <v>33</v>
      </c>
      <c r="E13" s="34" t="s">
        <v>25</v>
      </c>
      <c r="F13" s="35">
        <v>17.611</v>
      </c>
      <c r="G13" s="35"/>
      <c r="H13" s="36">
        <f t="shared" si="0"/>
        <v>0</v>
      </c>
      <c r="I13" s="37">
        <v>0</v>
      </c>
      <c r="J13" s="38">
        <f t="shared" si="1"/>
        <v>0</v>
      </c>
      <c r="K13" s="37">
        <v>0</v>
      </c>
      <c r="L13" s="38">
        <f t="shared" si="2"/>
        <v>0</v>
      </c>
      <c r="P13" s="30">
        <v>2</v>
      </c>
      <c r="AB13" s="5">
        <v>1</v>
      </c>
      <c r="AC13" s="5">
        <v>1</v>
      </c>
      <c r="AD13" s="5">
        <v>1</v>
      </c>
      <c r="BA13" s="5">
        <v>1</v>
      </c>
      <c r="BB13" s="5">
        <f t="shared" si="3"/>
        <v>0</v>
      </c>
      <c r="BC13" s="5">
        <f t="shared" si="4"/>
        <v>0</v>
      </c>
      <c r="BD13" s="5">
        <f t="shared" si="5"/>
        <v>0</v>
      </c>
      <c r="BE13" s="5">
        <f t="shared" si="6"/>
        <v>0</v>
      </c>
      <c r="BF13" s="5">
        <f t="shared" si="7"/>
        <v>0</v>
      </c>
      <c r="CB13" s="30">
        <v>1</v>
      </c>
      <c r="CC13" s="30">
        <v>1</v>
      </c>
    </row>
    <row r="14" spans="1:81" ht="12.75">
      <c r="A14" s="31">
        <v>7</v>
      </c>
      <c r="B14" s="60" t="s">
        <v>179</v>
      </c>
      <c r="C14" s="32" t="s">
        <v>36</v>
      </c>
      <c r="D14" s="33" t="s">
        <v>37</v>
      </c>
      <c r="E14" s="34" t="s">
        <v>25</v>
      </c>
      <c r="F14" s="35">
        <v>21.409</v>
      </c>
      <c r="G14" s="35"/>
      <c r="H14" s="36">
        <f t="shared" si="0"/>
        <v>0</v>
      </c>
      <c r="I14" s="37">
        <v>0</v>
      </c>
      <c r="J14" s="38">
        <f t="shared" si="1"/>
        <v>0</v>
      </c>
      <c r="K14" s="37">
        <v>0</v>
      </c>
      <c r="L14" s="38">
        <f t="shared" si="2"/>
        <v>0</v>
      </c>
      <c r="P14" s="30">
        <v>2</v>
      </c>
      <c r="AB14" s="5">
        <v>1</v>
      </c>
      <c r="AC14" s="5">
        <v>1</v>
      </c>
      <c r="AD14" s="5">
        <v>1</v>
      </c>
      <c r="BA14" s="5">
        <v>1</v>
      </c>
      <c r="BB14" s="5">
        <f t="shared" si="3"/>
        <v>0</v>
      </c>
      <c r="BC14" s="5">
        <f t="shared" si="4"/>
        <v>0</v>
      </c>
      <c r="BD14" s="5">
        <f t="shared" si="5"/>
        <v>0</v>
      </c>
      <c r="BE14" s="5">
        <f t="shared" si="6"/>
        <v>0</v>
      </c>
      <c r="BF14" s="5">
        <f t="shared" si="7"/>
        <v>0</v>
      </c>
      <c r="CB14" s="30">
        <v>1</v>
      </c>
      <c r="CC14" s="30">
        <v>1</v>
      </c>
    </row>
    <row r="15" spans="1:81" ht="12.75">
      <c r="A15" s="31">
        <v>8</v>
      </c>
      <c r="B15" s="60" t="s">
        <v>179</v>
      </c>
      <c r="C15" s="32" t="s">
        <v>85</v>
      </c>
      <c r="D15" s="33" t="s">
        <v>86</v>
      </c>
      <c r="E15" s="34" t="s">
        <v>25</v>
      </c>
      <c r="F15" s="35">
        <v>17.611</v>
      </c>
      <c r="G15" s="35"/>
      <c r="H15" s="36">
        <f t="shared" si="0"/>
        <v>0</v>
      </c>
      <c r="I15" s="37">
        <v>0</v>
      </c>
      <c r="J15" s="38">
        <f t="shared" si="1"/>
        <v>0</v>
      </c>
      <c r="K15" s="37">
        <v>0</v>
      </c>
      <c r="L15" s="38">
        <f t="shared" si="2"/>
        <v>0</v>
      </c>
      <c r="P15" s="30">
        <v>2</v>
      </c>
      <c r="AB15" s="5">
        <v>1</v>
      </c>
      <c r="AC15" s="5">
        <v>1</v>
      </c>
      <c r="AD15" s="5">
        <v>1</v>
      </c>
      <c r="BA15" s="5">
        <v>1</v>
      </c>
      <c r="BB15" s="5">
        <f t="shared" si="3"/>
        <v>0</v>
      </c>
      <c r="BC15" s="5">
        <f t="shared" si="4"/>
        <v>0</v>
      </c>
      <c r="BD15" s="5">
        <f t="shared" si="5"/>
        <v>0</v>
      </c>
      <c r="BE15" s="5">
        <f t="shared" si="6"/>
        <v>0</v>
      </c>
      <c r="BF15" s="5">
        <f t="shared" si="7"/>
        <v>0</v>
      </c>
      <c r="CB15" s="30">
        <v>1</v>
      </c>
      <c r="CC15" s="30">
        <v>1</v>
      </c>
    </row>
    <row r="16" spans="1:58" ht="12.75">
      <c r="A16" s="40"/>
      <c r="B16" s="61"/>
      <c r="C16" s="41" t="s">
        <v>18</v>
      </c>
      <c r="D16" s="42" t="s">
        <v>22</v>
      </c>
      <c r="E16" s="43"/>
      <c r="F16" s="44"/>
      <c r="G16" s="45"/>
      <c r="H16" s="46">
        <f>SUM(H7:H15)</f>
        <v>0</v>
      </c>
      <c r="I16" s="47"/>
      <c r="J16" s="48">
        <f>SUM(J7:J15)</f>
        <v>0</v>
      </c>
      <c r="K16" s="47"/>
      <c r="L16" s="48">
        <f>SUM(L7:L15)</f>
        <v>0</v>
      </c>
      <c r="P16" s="30">
        <v>4</v>
      </c>
      <c r="BB16" s="49">
        <f>SUM(BB7:BB15)</f>
        <v>0</v>
      </c>
      <c r="BC16" s="49">
        <f>SUM(BC7:BC15)</f>
        <v>0</v>
      </c>
      <c r="BD16" s="49">
        <f>SUM(BD7:BD15)</f>
        <v>0</v>
      </c>
      <c r="BE16" s="49">
        <f>SUM(BE7:BE15)</f>
        <v>0</v>
      </c>
      <c r="BF16" s="49">
        <f>SUM(BF7:BF15)</f>
        <v>0</v>
      </c>
    </row>
    <row r="17" spans="1:16" ht="12.75">
      <c r="A17" s="20" t="s">
        <v>15</v>
      </c>
      <c r="B17" s="59"/>
      <c r="C17" s="21" t="s">
        <v>79</v>
      </c>
      <c r="D17" s="22" t="s">
        <v>145</v>
      </c>
      <c r="E17" s="23"/>
      <c r="F17" s="24"/>
      <c r="G17" s="24"/>
      <c r="H17" s="25"/>
      <c r="I17" s="26"/>
      <c r="J17" s="27"/>
      <c r="K17" s="28"/>
      <c r="L17" s="29"/>
      <c r="P17" s="30">
        <v>1</v>
      </c>
    </row>
    <row r="18" spans="1:81" ht="12.75">
      <c r="A18" s="31">
        <v>9</v>
      </c>
      <c r="B18" s="60" t="s">
        <v>179</v>
      </c>
      <c r="C18" s="32" t="s">
        <v>147</v>
      </c>
      <c r="D18" s="33" t="s">
        <v>148</v>
      </c>
      <c r="E18" s="34" t="s">
        <v>25</v>
      </c>
      <c r="F18" s="35">
        <v>0.405</v>
      </c>
      <c r="G18" s="35"/>
      <c r="H18" s="36">
        <f>F18*G18</f>
        <v>0</v>
      </c>
      <c r="I18" s="37">
        <v>2.417</v>
      </c>
      <c r="J18" s="38">
        <f>F18*I18</f>
        <v>0.978885</v>
      </c>
      <c r="K18" s="37">
        <v>0</v>
      </c>
      <c r="L18" s="38">
        <f>F18*K18</f>
        <v>0</v>
      </c>
      <c r="P18" s="30">
        <v>2</v>
      </c>
      <c r="AB18" s="5">
        <v>1</v>
      </c>
      <c r="AC18" s="5">
        <v>1</v>
      </c>
      <c r="AD18" s="5">
        <v>1</v>
      </c>
      <c r="BA18" s="5">
        <v>1</v>
      </c>
      <c r="BB18" s="5">
        <f>IF(BA18=1,H18,0)</f>
        <v>0</v>
      </c>
      <c r="BC18" s="5">
        <f>IF(BA18=2,H18,0)</f>
        <v>0</v>
      </c>
      <c r="BD18" s="5">
        <f>IF(BA18=3,H18,0)</f>
        <v>0</v>
      </c>
      <c r="BE18" s="5">
        <f>IF(BA18=4,H18,0)</f>
        <v>0</v>
      </c>
      <c r="BF18" s="5">
        <f>IF(BA18=5,H18,0)</f>
        <v>0</v>
      </c>
      <c r="CB18" s="30">
        <v>1</v>
      </c>
      <c r="CC18" s="30">
        <v>1</v>
      </c>
    </row>
    <row r="19" spans="1:81" ht="12.75">
      <c r="A19" s="31">
        <v>10</v>
      </c>
      <c r="B19" s="60" t="s">
        <v>179</v>
      </c>
      <c r="C19" s="32" t="s">
        <v>149</v>
      </c>
      <c r="D19" s="33" t="s">
        <v>150</v>
      </c>
      <c r="E19" s="34" t="s">
        <v>21</v>
      </c>
      <c r="F19" s="35">
        <v>0.9</v>
      </c>
      <c r="G19" s="35"/>
      <c r="H19" s="36">
        <f>F19*G19</f>
        <v>0</v>
      </c>
      <c r="I19" s="37">
        <v>0.03925</v>
      </c>
      <c r="J19" s="38">
        <f>F19*I19</f>
        <v>0.035325</v>
      </c>
      <c r="K19" s="37">
        <v>0</v>
      </c>
      <c r="L19" s="38">
        <f>F19*K19</f>
        <v>0</v>
      </c>
      <c r="P19" s="30">
        <v>2</v>
      </c>
      <c r="AB19" s="5">
        <v>1</v>
      </c>
      <c r="AC19" s="5">
        <v>1</v>
      </c>
      <c r="AD19" s="5">
        <v>1</v>
      </c>
      <c r="BA19" s="5">
        <v>1</v>
      </c>
      <c r="BB19" s="5">
        <f>IF(BA19=1,H19,0)</f>
        <v>0</v>
      </c>
      <c r="BC19" s="5">
        <f>IF(BA19=2,H19,0)</f>
        <v>0</v>
      </c>
      <c r="BD19" s="5">
        <f>IF(BA19=3,H19,0)</f>
        <v>0</v>
      </c>
      <c r="BE19" s="5">
        <f>IF(BA19=4,H19,0)</f>
        <v>0</v>
      </c>
      <c r="BF19" s="5">
        <f>IF(BA19=5,H19,0)</f>
        <v>0</v>
      </c>
      <c r="CB19" s="30">
        <v>1</v>
      </c>
      <c r="CC19" s="30">
        <v>1</v>
      </c>
    </row>
    <row r="20" spans="1:81" ht="12.75">
      <c r="A20" s="31">
        <v>11</v>
      </c>
      <c r="B20" s="60" t="s">
        <v>179</v>
      </c>
      <c r="C20" s="32" t="s">
        <v>151</v>
      </c>
      <c r="D20" s="33" t="s">
        <v>152</v>
      </c>
      <c r="E20" s="34" t="s">
        <v>21</v>
      </c>
      <c r="F20" s="35">
        <v>0.9</v>
      </c>
      <c r="G20" s="35"/>
      <c r="H20" s="36">
        <f>F20*G20</f>
        <v>0</v>
      </c>
      <c r="I20" s="37">
        <v>0</v>
      </c>
      <c r="J20" s="38">
        <f>F20*I20</f>
        <v>0</v>
      </c>
      <c r="K20" s="37">
        <v>0</v>
      </c>
      <c r="L20" s="38">
        <f>F20*K20</f>
        <v>0</v>
      </c>
      <c r="P20" s="30">
        <v>2</v>
      </c>
      <c r="AB20" s="5">
        <v>1</v>
      </c>
      <c r="AC20" s="5">
        <v>1</v>
      </c>
      <c r="AD20" s="5">
        <v>1</v>
      </c>
      <c r="BA20" s="5">
        <v>1</v>
      </c>
      <c r="BB20" s="5">
        <f>IF(BA20=1,H20,0)</f>
        <v>0</v>
      </c>
      <c r="BC20" s="5">
        <f>IF(BA20=2,H20,0)</f>
        <v>0</v>
      </c>
      <c r="BD20" s="5">
        <f>IF(BA20=3,H20,0)</f>
        <v>0</v>
      </c>
      <c r="BE20" s="5">
        <f>IF(BA20=4,H20,0)</f>
        <v>0</v>
      </c>
      <c r="BF20" s="5">
        <f>IF(BA20=5,H20,0)</f>
        <v>0</v>
      </c>
      <c r="CB20" s="30">
        <v>1</v>
      </c>
      <c r="CC20" s="30">
        <v>1</v>
      </c>
    </row>
    <row r="21" spans="1:58" ht="12.75">
      <c r="A21" s="40"/>
      <c r="B21" s="61"/>
      <c r="C21" s="41" t="s">
        <v>18</v>
      </c>
      <c r="D21" s="42" t="s">
        <v>146</v>
      </c>
      <c r="E21" s="43"/>
      <c r="F21" s="44"/>
      <c r="G21" s="45"/>
      <c r="H21" s="46">
        <f>SUM(H17:H20)</f>
        <v>0</v>
      </c>
      <c r="I21" s="47"/>
      <c r="J21" s="48">
        <f>SUM(J17:J20)</f>
        <v>1.01421</v>
      </c>
      <c r="K21" s="47"/>
      <c r="L21" s="48">
        <f>SUM(L17:L20)</f>
        <v>0</v>
      </c>
      <c r="P21" s="30">
        <v>4</v>
      </c>
      <c r="BB21" s="49">
        <f>SUM(BB17:BB20)</f>
        <v>0</v>
      </c>
      <c r="BC21" s="49">
        <f>SUM(BC17:BC20)</f>
        <v>0</v>
      </c>
      <c r="BD21" s="49">
        <f>SUM(BD17:BD20)</f>
        <v>0</v>
      </c>
      <c r="BE21" s="49">
        <f>SUM(BE17:BE20)</f>
        <v>0</v>
      </c>
      <c r="BF21" s="49">
        <f>SUM(BF17:BF20)</f>
        <v>0</v>
      </c>
    </row>
    <row r="22" spans="1:16" ht="12.75">
      <c r="A22" s="20" t="s">
        <v>15</v>
      </c>
      <c r="B22" s="59"/>
      <c r="C22" s="21" t="s">
        <v>87</v>
      </c>
      <c r="D22" s="22" t="s">
        <v>88</v>
      </c>
      <c r="E22" s="23"/>
      <c r="F22" s="24"/>
      <c r="G22" s="24"/>
      <c r="H22" s="25"/>
      <c r="I22" s="26"/>
      <c r="J22" s="27"/>
      <c r="K22" s="28"/>
      <c r="L22" s="29"/>
      <c r="P22" s="30">
        <v>1</v>
      </c>
    </row>
    <row r="23" spans="1:81" ht="12.75">
      <c r="A23" s="31">
        <v>12</v>
      </c>
      <c r="B23" s="60" t="s">
        <v>179</v>
      </c>
      <c r="C23" s="32" t="s">
        <v>90</v>
      </c>
      <c r="D23" s="33" t="s">
        <v>91</v>
      </c>
      <c r="E23" s="34" t="s">
        <v>25</v>
      </c>
      <c r="F23" s="35">
        <v>0.558</v>
      </c>
      <c r="G23" s="35"/>
      <c r="H23" s="36">
        <f aca="true" t="shared" si="8" ref="H23:H33">F23*G23</f>
        <v>0</v>
      </c>
      <c r="I23" s="37">
        <v>2.439</v>
      </c>
      <c r="J23" s="38">
        <f aca="true" t="shared" si="9" ref="J23:J33">F23*I23</f>
        <v>1.3609620000000002</v>
      </c>
      <c r="K23" s="37">
        <v>0</v>
      </c>
      <c r="L23" s="38">
        <f aca="true" t="shared" si="10" ref="L23:L33">F23*K23</f>
        <v>0</v>
      </c>
      <c r="P23" s="30">
        <v>2</v>
      </c>
      <c r="AB23" s="5">
        <v>1</v>
      </c>
      <c r="AC23" s="5">
        <v>1</v>
      </c>
      <c r="AD23" s="5">
        <v>1</v>
      </c>
      <c r="BA23" s="5">
        <v>1</v>
      </c>
      <c r="BB23" s="5">
        <f aca="true" t="shared" si="11" ref="BB23:BB33">IF(BA23=1,H23,0)</f>
        <v>0</v>
      </c>
      <c r="BC23" s="5">
        <f aca="true" t="shared" si="12" ref="BC23:BC33">IF(BA23=2,H23,0)</f>
        <v>0</v>
      </c>
      <c r="BD23" s="5">
        <f aca="true" t="shared" si="13" ref="BD23:BD33">IF(BA23=3,H23,0)</f>
        <v>0</v>
      </c>
      <c r="BE23" s="5">
        <f aca="true" t="shared" si="14" ref="BE23:BE33">IF(BA23=4,H23,0)</f>
        <v>0</v>
      </c>
      <c r="BF23" s="5">
        <f aca="true" t="shared" si="15" ref="BF23:BF33">IF(BA23=5,H23,0)</f>
        <v>0</v>
      </c>
      <c r="CB23" s="30">
        <v>1</v>
      </c>
      <c r="CC23" s="30">
        <v>1</v>
      </c>
    </row>
    <row r="24" spans="1:81" ht="12.75">
      <c r="A24" s="31">
        <v>13</v>
      </c>
      <c r="B24" s="60" t="s">
        <v>179</v>
      </c>
      <c r="C24" s="32" t="s">
        <v>92</v>
      </c>
      <c r="D24" s="33" t="s">
        <v>93</v>
      </c>
      <c r="E24" s="34" t="s">
        <v>21</v>
      </c>
      <c r="F24" s="35">
        <v>1.808</v>
      </c>
      <c r="G24" s="35"/>
      <c r="H24" s="36">
        <f t="shared" si="8"/>
        <v>0</v>
      </c>
      <c r="I24" s="37">
        <v>0.016</v>
      </c>
      <c r="J24" s="38">
        <f t="shared" si="9"/>
        <v>0.028928000000000002</v>
      </c>
      <c r="K24" s="37">
        <v>0</v>
      </c>
      <c r="L24" s="38">
        <f t="shared" si="10"/>
        <v>0</v>
      </c>
      <c r="P24" s="30">
        <v>2</v>
      </c>
      <c r="AB24" s="5">
        <v>1</v>
      </c>
      <c r="AC24" s="5">
        <v>1</v>
      </c>
      <c r="AD24" s="5">
        <v>1</v>
      </c>
      <c r="BA24" s="5">
        <v>1</v>
      </c>
      <c r="BB24" s="5">
        <f t="shared" si="11"/>
        <v>0</v>
      </c>
      <c r="BC24" s="5">
        <f t="shared" si="12"/>
        <v>0</v>
      </c>
      <c r="BD24" s="5">
        <f t="shared" si="13"/>
        <v>0</v>
      </c>
      <c r="BE24" s="5">
        <f t="shared" si="14"/>
        <v>0</v>
      </c>
      <c r="BF24" s="5">
        <f t="shared" si="15"/>
        <v>0</v>
      </c>
      <c r="CB24" s="30">
        <v>1</v>
      </c>
      <c r="CC24" s="30">
        <v>1</v>
      </c>
    </row>
    <row r="25" spans="1:81" ht="12.75">
      <c r="A25" s="31">
        <v>14</v>
      </c>
      <c r="B25" s="60" t="s">
        <v>179</v>
      </c>
      <c r="C25" s="32" t="s">
        <v>94</v>
      </c>
      <c r="D25" s="33" t="s">
        <v>95</v>
      </c>
      <c r="E25" s="34" t="s">
        <v>21</v>
      </c>
      <c r="F25" s="35">
        <v>1.808</v>
      </c>
      <c r="G25" s="35"/>
      <c r="H25" s="36">
        <f t="shared" si="8"/>
        <v>0</v>
      </c>
      <c r="I25" s="37">
        <v>0</v>
      </c>
      <c r="J25" s="38">
        <f t="shared" si="9"/>
        <v>0</v>
      </c>
      <c r="K25" s="37">
        <v>0</v>
      </c>
      <c r="L25" s="38">
        <f t="shared" si="10"/>
        <v>0</v>
      </c>
      <c r="P25" s="30">
        <v>2</v>
      </c>
      <c r="AB25" s="5">
        <v>1</v>
      </c>
      <c r="AC25" s="5">
        <v>1</v>
      </c>
      <c r="AD25" s="5">
        <v>1</v>
      </c>
      <c r="BA25" s="5">
        <v>1</v>
      </c>
      <c r="BB25" s="5">
        <f t="shared" si="11"/>
        <v>0</v>
      </c>
      <c r="BC25" s="5">
        <f t="shared" si="12"/>
        <v>0</v>
      </c>
      <c r="BD25" s="5">
        <f t="shared" si="13"/>
        <v>0</v>
      </c>
      <c r="BE25" s="5">
        <f t="shared" si="14"/>
        <v>0</v>
      </c>
      <c r="BF25" s="5">
        <f t="shared" si="15"/>
        <v>0</v>
      </c>
      <c r="CB25" s="30">
        <v>1</v>
      </c>
      <c r="CC25" s="30">
        <v>1</v>
      </c>
    </row>
    <row r="26" spans="1:81" ht="12.75">
      <c r="A26" s="31">
        <v>15</v>
      </c>
      <c r="B26" s="60" t="s">
        <v>179</v>
      </c>
      <c r="C26" s="32" t="s">
        <v>96</v>
      </c>
      <c r="D26" s="33" t="s">
        <v>97</v>
      </c>
      <c r="E26" s="34" t="s">
        <v>68</v>
      </c>
      <c r="F26" s="35">
        <v>0.071</v>
      </c>
      <c r="G26" s="35"/>
      <c r="H26" s="36">
        <f t="shared" si="8"/>
        <v>0</v>
      </c>
      <c r="I26" s="37">
        <v>1.069</v>
      </c>
      <c r="J26" s="38">
        <f t="shared" si="9"/>
        <v>0.075899</v>
      </c>
      <c r="K26" s="37">
        <v>0</v>
      </c>
      <c r="L26" s="38">
        <f t="shared" si="10"/>
        <v>0</v>
      </c>
      <c r="P26" s="30">
        <v>2</v>
      </c>
      <c r="AB26" s="5">
        <v>1</v>
      </c>
      <c r="AC26" s="5">
        <v>1</v>
      </c>
      <c r="AD26" s="5">
        <v>1</v>
      </c>
      <c r="BA26" s="5">
        <v>1</v>
      </c>
      <c r="BB26" s="5">
        <f t="shared" si="11"/>
        <v>0</v>
      </c>
      <c r="BC26" s="5">
        <f t="shared" si="12"/>
        <v>0</v>
      </c>
      <c r="BD26" s="5">
        <f t="shared" si="13"/>
        <v>0</v>
      </c>
      <c r="BE26" s="5">
        <f t="shared" si="14"/>
        <v>0</v>
      </c>
      <c r="BF26" s="5">
        <f t="shared" si="15"/>
        <v>0</v>
      </c>
      <c r="CB26" s="30">
        <v>1</v>
      </c>
      <c r="CC26" s="30">
        <v>1</v>
      </c>
    </row>
    <row r="27" spans="1:81" ht="12.75">
      <c r="A27" s="31">
        <v>16</v>
      </c>
      <c r="B27" s="60" t="s">
        <v>179</v>
      </c>
      <c r="C27" s="32" t="s">
        <v>153</v>
      </c>
      <c r="D27" s="33" t="s">
        <v>154</v>
      </c>
      <c r="E27" s="34" t="s">
        <v>25</v>
      </c>
      <c r="F27" s="35">
        <v>0.795</v>
      </c>
      <c r="G27" s="35"/>
      <c r="H27" s="36">
        <f t="shared" si="8"/>
        <v>0</v>
      </c>
      <c r="I27" s="37">
        <v>2.5</v>
      </c>
      <c r="J27" s="38">
        <f t="shared" si="9"/>
        <v>1.9875</v>
      </c>
      <c r="K27" s="37">
        <v>0</v>
      </c>
      <c r="L27" s="38">
        <f t="shared" si="10"/>
        <v>0</v>
      </c>
      <c r="P27" s="30">
        <v>2</v>
      </c>
      <c r="AB27" s="5">
        <v>1</v>
      </c>
      <c r="AC27" s="5">
        <v>1</v>
      </c>
      <c r="AD27" s="5">
        <v>1</v>
      </c>
      <c r="BA27" s="5">
        <v>1</v>
      </c>
      <c r="BB27" s="5">
        <f t="shared" si="11"/>
        <v>0</v>
      </c>
      <c r="BC27" s="5">
        <f t="shared" si="12"/>
        <v>0</v>
      </c>
      <c r="BD27" s="5">
        <f t="shared" si="13"/>
        <v>0</v>
      </c>
      <c r="BE27" s="5">
        <f t="shared" si="14"/>
        <v>0</v>
      </c>
      <c r="BF27" s="5">
        <f t="shared" si="15"/>
        <v>0</v>
      </c>
      <c r="CB27" s="30">
        <v>1</v>
      </c>
      <c r="CC27" s="30">
        <v>1</v>
      </c>
    </row>
    <row r="28" spans="1:81" ht="12.75">
      <c r="A28" s="31">
        <v>17</v>
      </c>
      <c r="B28" s="60" t="s">
        <v>179</v>
      </c>
      <c r="C28" s="32" t="s">
        <v>155</v>
      </c>
      <c r="D28" s="33" t="s">
        <v>156</v>
      </c>
      <c r="E28" s="34" t="s">
        <v>25</v>
      </c>
      <c r="F28" s="35">
        <v>4.327</v>
      </c>
      <c r="G28" s="35"/>
      <c r="H28" s="36">
        <f t="shared" si="8"/>
        <v>0</v>
      </c>
      <c r="I28" s="37">
        <v>3.05612</v>
      </c>
      <c r="J28" s="38">
        <f t="shared" si="9"/>
        <v>13.223831239999999</v>
      </c>
      <c r="K28" s="37">
        <v>0</v>
      </c>
      <c r="L28" s="38">
        <f t="shared" si="10"/>
        <v>0</v>
      </c>
      <c r="P28" s="30">
        <v>2</v>
      </c>
      <c r="AB28" s="5">
        <v>1</v>
      </c>
      <c r="AC28" s="5">
        <v>1</v>
      </c>
      <c r="AD28" s="5">
        <v>1</v>
      </c>
      <c r="BA28" s="5">
        <v>1</v>
      </c>
      <c r="BB28" s="5">
        <f t="shared" si="11"/>
        <v>0</v>
      </c>
      <c r="BC28" s="5">
        <f t="shared" si="12"/>
        <v>0</v>
      </c>
      <c r="BD28" s="5">
        <f t="shared" si="13"/>
        <v>0</v>
      </c>
      <c r="BE28" s="5">
        <f t="shared" si="14"/>
        <v>0</v>
      </c>
      <c r="BF28" s="5">
        <f t="shared" si="15"/>
        <v>0</v>
      </c>
      <c r="CB28" s="30">
        <v>1</v>
      </c>
      <c r="CC28" s="30">
        <v>1</v>
      </c>
    </row>
    <row r="29" spans="1:81" ht="12.75">
      <c r="A29" s="31">
        <v>18</v>
      </c>
      <c r="B29" s="60" t="s">
        <v>179</v>
      </c>
      <c r="C29" s="32" t="s">
        <v>157</v>
      </c>
      <c r="D29" s="33" t="s">
        <v>158</v>
      </c>
      <c r="E29" s="34" t="s">
        <v>21</v>
      </c>
      <c r="F29" s="35">
        <v>14.054</v>
      </c>
      <c r="G29" s="35"/>
      <c r="H29" s="36">
        <f t="shared" si="8"/>
        <v>0</v>
      </c>
      <c r="I29" s="37">
        <v>0.03935</v>
      </c>
      <c r="J29" s="38">
        <f t="shared" si="9"/>
        <v>0.5530249</v>
      </c>
      <c r="K29" s="37">
        <v>0</v>
      </c>
      <c r="L29" s="38">
        <f t="shared" si="10"/>
        <v>0</v>
      </c>
      <c r="P29" s="30">
        <v>2</v>
      </c>
      <c r="AB29" s="5">
        <v>1</v>
      </c>
      <c r="AC29" s="5">
        <v>1</v>
      </c>
      <c r="AD29" s="5">
        <v>1</v>
      </c>
      <c r="BA29" s="5">
        <v>1</v>
      </c>
      <c r="BB29" s="5">
        <f t="shared" si="11"/>
        <v>0</v>
      </c>
      <c r="BC29" s="5">
        <f t="shared" si="12"/>
        <v>0</v>
      </c>
      <c r="BD29" s="5">
        <f t="shared" si="13"/>
        <v>0</v>
      </c>
      <c r="BE29" s="5">
        <f t="shared" si="14"/>
        <v>0</v>
      </c>
      <c r="BF29" s="5">
        <f t="shared" si="15"/>
        <v>0</v>
      </c>
      <c r="CB29" s="30">
        <v>1</v>
      </c>
      <c r="CC29" s="30">
        <v>1</v>
      </c>
    </row>
    <row r="30" spans="1:81" ht="12.75">
      <c r="A30" s="31">
        <v>19</v>
      </c>
      <c r="B30" s="60" t="s">
        <v>179</v>
      </c>
      <c r="C30" s="32" t="s">
        <v>159</v>
      </c>
      <c r="D30" s="33" t="s">
        <v>160</v>
      </c>
      <c r="E30" s="34" t="s">
        <v>21</v>
      </c>
      <c r="F30" s="35">
        <v>14.054</v>
      </c>
      <c r="G30" s="35"/>
      <c r="H30" s="36">
        <f t="shared" si="8"/>
        <v>0</v>
      </c>
      <c r="I30" s="37">
        <v>0</v>
      </c>
      <c r="J30" s="38">
        <f t="shared" si="9"/>
        <v>0</v>
      </c>
      <c r="K30" s="37">
        <v>0</v>
      </c>
      <c r="L30" s="38">
        <f t="shared" si="10"/>
        <v>0</v>
      </c>
      <c r="P30" s="30">
        <v>2</v>
      </c>
      <c r="AB30" s="5">
        <v>1</v>
      </c>
      <c r="AC30" s="5">
        <v>1</v>
      </c>
      <c r="AD30" s="5">
        <v>1</v>
      </c>
      <c r="BA30" s="5">
        <v>1</v>
      </c>
      <c r="BB30" s="5">
        <f t="shared" si="11"/>
        <v>0</v>
      </c>
      <c r="BC30" s="5">
        <f t="shared" si="12"/>
        <v>0</v>
      </c>
      <c r="BD30" s="5">
        <f t="shared" si="13"/>
        <v>0</v>
      </c>
      <c r="BE30" s="5">
        <f t="shared" si="14"/>
        <v>0</v>
      </c>
      <c r="BF30" s="5">
        <f t="shared" si="15"/>
        <v>0</v>
      </c>
      <c r="CB30" s="30">
        <v>1</v>
      </c>
      <c r="CC30" s="30">
        <v>1</v>
      </c>
    </row>
    <row r="31" spans="1:81" ht="12.75">
      <c r="A31" s="31">
        <v>20</v>
      </c>
      <c r="B31" s="60" t="s">
        <v>179</v>
      </c>
      <c r="C31" s="32" t="s">
        <v>161</v>
      </c>
      <c r="D31" s="33" t="s">
        <v>162</v>
      </c>
      <c r="E31" s="34" t="s">
        <v>21</v>
      </c>
      <c r="F31" s="35">
        <v>16.874</v>
      </c>
      <c r="G31" s="35"/>
      <c r="H31" s="36">
        <f t="shared" si="8"/>
        <v>0</v>
      </c>
      <c r="I31" s="37">
        <v>0.03938</v>
      </c>
      <c r="J31" s="38">
        <f t="shared" si="9"/>
        <v>0.66449812</v>
      </c>
      <c r="K31" s="37">
        <v>0</v>
      </c>
      <c r="L31" s="38">
        <f t="shared" si="10"/>
        <v>0</v>
      </c>
      <c r="P31" s="30">
        <v>2</v>
      </c>
      <c r="AB31" s="5">
        <v>1</v>
      </c>
      <c r="AC31" s="5">
        <v>1</v>
      </c>
      <c r="AD31" s="5">
        <v>1</v>
      </c>
      <c r="BA31" s="5">
        <v>1</v>
      </c>
      <c r="BB31" s="5">
        <f t="shared" si="11"/>
        <v>0</v>
      </c>
      <c r="BC31" s="5">
        <f t="shared" si="12"/>
        <v>0</v>
      </c>
      <c r="BD31" s="5">
        <f t="shared" si="13"/>
        <v>0</v>
      </c>
      <c r="BE31" s="5">
        <f t="shared" si="14"/>
        <v>0</v>
      </c>
      <c r="BF31" s="5">
        <f t="shared" si="15"/>
        <v>0</v>
      </c>
      <c r="CB31" s="30">
        <v>1</v>
      </c>
      <c r="CC31" s="30">
        <v>1</v>
      </c>
    </row>
    <row r="32" spans="1:81" ht="12.75">
      <c r="A32" s="31">
        <v>21</v>
      </c>
      <c r="B32" s="60" t="s">
        <v>179</v>
      </c>
      <c r="C32" s="32" t="s">
        <v>163</v>
      </c>
      <c r="D32" s="33" t="s">
        <v>164</v>
      </c>
      <c r="E32" s="34" t="s">
        <v>21</v>
      </c>
      <c r="F32" s="35">
        <v>16.874</v>
      </c>
      <c r="G32" s="35"/>
      <c r="H32" s="36">
        <f t="shared" si="8"/>
        <v>0</v>
      </c>
      <c r="I32" s="37">
        <v>0</v>
      </c>
      <c r="J32" s="38">
        <f t="shared" si="9"/>
        <v>0</v>
      </c>
      <c r="K32" s="37">
        <v>0</v>
      </c>
      <c r="L32" s="38">
        <f t="shared" si="10"/>
        <v>0</v>
      </c>
      <c r="P32" s="30">
        <v>2</v>
      </c>
      <c r="AB32" s="5">
        <v>1</v>
      </c>
      <c r="AC32" s="5">
        <v>1</v>
      </c>
      <c r="AD32" s="5">
        <v>1</v>
      </c>
      <c r="BA32" s="5">
        <v>1</v>
      </c>
      <c r="BB32" s="5">
        <f t="shared" si="11"/>
        <v>0</v>
      </c>
      <c r="BC32" s="5">
        <f t="shared" si="12"/>
        <v>0</v>
      </c>
      <c r="BD32" s="5">
        <f t="shared" si="13"/>
        <v>0</v>
      </c>
      <c r="BE32" s="5">
        <f t="shared" si="14"/>
        <v>0</v>
      </c>
      <c r="BF32" s="5">
        <f t="shared" si="15"/>
        <v>0</v>
      </c>
      <c r="CB32" s="30">
        <v>1</v>
      </c>
      <c r="CC32" s="30">
        <v>1</v>
      </c>
    </row>
    <row r="33" spans="1:81" ht="12.75">
      <c r="A33" s="31">
        <v>22</v>
      </c>
      <c r="B33" s="60" t="s">
        <v>179</v>
      </c>
      <c r="C33" s="32" t="s">
        <v>165</v>
      </c>
      <c r="D33" s="33" t="s">
        <v>166</v>
      </c>
      <c r="E33" s="34" t="s">
        <v>68</v>
      </c>
      <c r="F33" s="35">
        <v>0.234</v>
      </c>
      <c r="G33" s="35"/>
      <c r="H33" s="36">
        <f t="shared" si="8"/>
        <v>0</v>
      </c>
      <c r="I33" s="37">
        <v>1.078</v>
      </c>
      <c r="J33" s="38">
        <f t="shared" si="9"/>
        <v>0.25225200000000003</v>
      </c>
      <c r="K33" s="37">
        <v>0</v>
      </c>
      <c r="L33" s="38">
        <f t="shared" si="10"/>
        <v>0</v>
      </c>
      <c r="P33" s="30">
        <v>2</v>
      </c>
      <c r="AB33" s="5">
        <v>1</v>
      </c>
      <c r="AC33" s="5">
        <v>1</v>
      </c>
      <c r="AD33" s="5">
        <v>1</v>
      </c>
      <c r="BA33" s="5">
        <v>1</v>
      </c>
      <c r="BB33" s="5">
        <f t="shared" si="11"/>
        <v>0</v>
      </c>
      <c r="BC33" s="5">
        <f t="shared" si="12"/>
        <v>0</v>
      </c>
      <c r="BD33" s="5">
        <f t="shared" si="13"/>
        <v>0</v>
      </c>
      <c r="BE33" s="5">
        <f t="shared" si="14"/>
        <v>0</v>
      </c>
      <c r="BF33" s="5">
        <f t="shared" si="15"/>
        <v>0</v>
      </c>
      <c r="CB33" s="30">
        <v>1</v>
      </c>
      <c r="CC33" s="30">
        <v>1</v>
      </c>
    </row>
    <row r="34" spans="1:58" ht="12.75">
      <c r="A34" s="40"/>
      <c r="B34" s="61"/>
      <c r="C34" s="41" t="s">
        <v>18</v>
      </c>
      <c r="D34" s="42" t="s">
        <v>89</v>
      </c>
      <c r="E34" s="43"/>
      <c r="F34" s="44"/>
      <c r="G34" s="45"/>
      <c r="H34" s="46">
        <f>SUM(H22:H33)</f>
        <v>0</v>
      </c>
      <c r="I34" s="47"/>
      <c r="J34" s="48">
        <f>SUM(J22:J33)</f>
        <v>18.14689526</v>
      </c>
      <c r="K34" s="47"/>
      <c r="L34" s="48">
        <f>SUM(L22:L33)</f>
        <v>0</v>
      </c>
      <c r="P34" s="30">
        <v>4</v>
      </c>
      <c r="BB34" s="49">
        <f>SUM(BB22:BB33)</f>
        <v>0</v>
      </c>
      <c r="BC34" s="49">
        <f>SUM(BC22:BC33)</f>
        <v>0</v>
      </c>
      <c r="BD34" s="49">
        <f>SUM(BD22:BD33)</f>
        <v>0</v>
      </c>
      <c r="BE34" s="49">
        <f>SUM(BE22:BE33)</f>
        <v>0</v>
      </c>
      <c r="BF34" s="49">
        <f>SUM(BF22:BF33)</f>
        <v>0</v>
      </c>
    </row>
    <row r="35" spans="1:16" ht="12.75">
      <c r="A35" s="20" t="s">
        <v>15</v>
      </c>
      <c r="B35" s="59"/>
      <c r="C35" s="21" t="s">
        <v>108</v>
      </c>
      <c r="D35" s="22" t="s">
        <v>109</v>
      </c>
      <c r="E35" s="23"/>
      <c r="F35" s="24"/>
      <c r="G35" s="24"/>
      <c r="H35" s="25"/>
      <c r="I35" s="26"/>
      <c r="J35" s="27"/>
      <c r="K35" s="28"/>
      <c r="L35" s="29"/>
      <c r="P35" s="30">
        <v>1</v>
      </c>
    </row>
    <row r="36" spans="1:81" ht="12.75">
      <c r="A36" s="31">
        <v>23</v>
      </c>
      <c r="B36" s="60" t="s">
        <v>179</v>
      </c>
      <c r="C36" s="32" t="s">
        <v>111</v>
      </c>
      <c r="D36" s="33" t="s">
        <v>112</v>
      </c>
      <c r="E36" s="34" t="s">
        <v>21</v>
      </c>
      <c r="F36" s="35">
        <v>8.1</v>
      </c>
      <c r="G36" s="35"/>
      <c r="H36" s="36">
        <f>F36*G36</f>
        <v>0</v>
      </c>
      <c r="I36" s="37">
        <v>0.246</v>
      </c>
      <c r="J36" s="38">
        <f>F36*I36</f>
        <v>1.9926</v>
      </c>
      <c r="K36" s="37">
        <v>0</v>
      </c>
      <c r="L36" s="38">
        <f>F36*K36</f>
        <v>0</v>
      </c>
      <c r="P36" s="30">
        <v>2</v>
      </c>
      <c r="AB36" s="5">
        <v>1</v>
      </c>
      <c r="AC36" s="5">
        <v>1</v>
      </c>
      <c r="AD36" s="5">
        <v>1</v>
      </c>
      <c r="BA36" s="5">
        <v>1</v>
      </c>
      <c r="BB36" s="5">
        <f>IF(BA36=1,H36,0)</f>
        <v>0</v>
      </c>
      <c r="BC36" s="5">
        <f>IF(BA36=2,H36,0)</f>
        <v>0</v>
      </c>
      <c r="BD36" s="5">
        <f>IF(BA36=3,H36,0)</f>
        <v>0</v>
      </c>
      <c r="BE36" s="5">
        <f>IF(BA36=4,H36,0)</f>
        <v>0</v>
      </c>
      <c r="BF36" s="5">
        <f>IF(BA36=5,H36,0)</f>
        <v>0</v>
      </c>
      <c r="CB36" s="30">
        <v>1</v>
      </c>
      <c r="CC36" s="30">
        <v>1</v>
      </c>
    </row>
    <row r="37" spans="1:81" ht="12.75">
      <c r="A37" s="31">
        <v>24</v>
      </c>
      <c r="B37" s="60" t="s">
        <v>179</v>
      </c>
      <c r="C37" s="32" t="s">
        <v>113</v>
      </c>
      <c r="D37" s="33" t="s">
        <v>114</v>
      </c>
      <c r="E37" s="34" t="s">
        <v>21</v>
      </c>
      <c r="F37" s="35">
        <v>8.1</v>
      </c>
      <c r="G37" s="35"/>
      <c r="H37" s="36">
        <f>F37*G37</f>
        <v>0</v>
      </c>
      <c r="I37" s="37">
        <v>0.2</v>
      </c>
      <c r="J37" s="38">
        <f>F37*I37</f>
        <v>1.62</v>
      </c>
      <c r="K37" s="37">
        <v>0</v>
      </c>
      <c r="L37" s="38">
        <f>F37*K37</f>
        <v>0</v>
      </c>
      <c r="P37" s="30">
        <v>2</v>
      </c>
      <c r="AB37" s="5">
        <v>1</v>
      </c>
      <c r="AC37" s="5">
        <v>1</v>
      </c>
      <c r="AD37" s="5">
        <v>1</v>
      </c>
      <c r="BA37" s="5">
        <v>1</v>
      </c>
      <c r="BB37" s="5">
        <f>IF(BA37=1,H37,0)</f>
        <v>0</v>
      </c>
      <c r="BC37" s="5">
        <f>IF(BA37=2,H37,0)</f>
        <v>0</v>
      </c>
      <c r="BD37" s="5">
        <f>IF(BA37=3,H37,0)</f>
        <v>0</v>
      </c>
      <c r="BE37" s="5">
        <f>IF(BA37=4,H37,0)</f>
        <v>0</v>
      </c>
      <c r="BF37" s="5">
        <f>IF(BA37=5,H37,0)</f>
        <v>0</v>
      </c>
      <c r="CB37" s="30">
        <v>1</v>
      </c>
      <c r="CC37" s="30">
        <v>1</v>
      </c>
    </row>
    <row r="38" spans="1:81" ht="12.75">
      <c r="A38" s="31">
        <v>25</v>
      </c>
      <c r="B38" s="60" t="s">
        <v>179</v>
      </c>
      <c r="C38" s="32" t="s">
        <v>115</v>
      </c>
      <c r="D38" s="33" t="s">
        <v>116</v>
      </c>
      <c r="E38" s="34" t="s">
        <v>21</v>
      </c>
      <c r="F38" s="35">
        <v>8.1</v>
      </c>
      <c r="G38" s="35"/>
      <c r="H38" s="36">
        <f>F38*G38</f>
        <v>0</v>
      </c>
      <c r="I38" s="37">
        <v>0.789</v>
      </c>
      <c r="J38" s="38">
        <f>F38*I38</f>
        <v>6.3909</v>
      </c>
      <c r="K38" s="37">
        <v>0</v>
      </c>
      <c r="L38" s="38">
        <f>F38*K38</f>
        <v>0</v>
      </c>
      <c r="P38" s="30">
        <v>2</v>
      </c>
      <c r="AB38" s="5">
        <v>1</v>
      </c>
      <c r="AC38" s="5">
        <v>1</v>
      </c>
      <c r="AD38" s="5">
        <v>1</v>
      </c>
      <c r="BA38" s="5">
        <v>1</v>
      </c>
      <c r="BB38" s="5">
        <f>IF(BA38=1,H38,0)</f>
        <v>0</v>
      </c>
      <c r="BC38" s="5">
        <f>IF(BA38=2,H38,0)</f>
        <v>0</v>
      </c>
      <c r="BD38" s="5">
        <f>IF(BA38=3,H38,0)</f>
        <v>0</v>
      </c>
      <c r="BE38" s="5">
        <f>IF(BA38=4,H38,0)</f>
        <v>0</v>
      </c>
      <c r="BF38" s="5">
        <f>IF(BA38=5,H38,0)</f>
        <v>0</v>
      </c>
      <c r="CB38" s="30">
        <v>1</v>
      </c>
      <c r="CC38" s="30">
        <v>1</v>
      </c>
    </row>
    <row r="39" spans="1:58" ht="12.75">
      <c r="A39" s="40"/>
      <c r="B39" s="61"/>
      <c r="C39" s="41" t="s">
        <v>18</v>
      </c>
      <c r="D39" s="42" t="s">
        <v>110</v>
      </c>
      <c r="E39" s="43"/>
      <c r="F39" s="44"/>
      <c r="G39" s="45"/>
      <c r="H39" s="46">
        <f>SUM(H35:H38)</f>
        <v>0</v>
      </c>
      <c r="I39" s="47"/>
      <c r="J39" s="48">
        <f>SUM(J35:J38)</f>
        <v>10.0035</v>
      </c>
      <c r="K39" s="47"/>
      <c r="L39" s="48">
        <f>SUM(L35:L38)</f>
        <v>0</v>
      </c>
      <c r="P39" s="30">
        <v>4</v>
      </c>
      <c r="BB39" s="49">
        <f>SUM(BB35:BB38)</f>
        <v>0</v>
      </c>
      <c r="BC39" s="49">
        <f>SUM(BC35:BC38)</f>
        <v>0</v>
      </c>
      <c r="BD39" s="49">
        <f>SUM(BD35:BD38)</f>
        <v>0</v>
      </c>
      <c r="BE39" s="49">
        <f>SUM(BE35:BE38)</f>
        <v>0</v>
      </c>
      <c r="BF39" s="49">
        <f>SUM(BF35:BF38)</f>
        <v>0</v>
      </c>
    </row>
    <row r="40" spans="1:16" ht="12.75">
      <c r="A40" s="20" t="s">
        <v>15</v>
      </c>
      <c r="B40" s="59"/>
      <c r="C40" s="21" t="s">
        <v>42</v>
      </c>
      <c r="D40" s="22" t="s">
        <v>43</v>
      </c>
      <c r="E40" s="23"/>
      <c r="F40" s="24"/>
      <c r="G40" s="24"/>
      <c r="H40" s="25"/>
      <c r="I40" s="26"/>
      <c r="J40" s="27"/>
      <c r="K40" s="28"/>
      <c r="L40" s="29"/>
      <c r="P40" s="30">
        <v>1</v>
      </c>
    </row>
    <row r="41" spans="1:81" ht="12.75">
      <c r="A41" s="31">
        <v>26</v>
      </c>
      <c r="B41" s="60" t="s">
        <v>179</v>
      </c>
      <c r="C41" s="32" t="s">
        <v>117</v>
      </c>
      <c r="D41" s="33" t="s">
        <v>118</v>
      </c>
      <c r="E41" s="34" t="s">
        <v>21</v>
      </c>
      <c r="F41" s="35">
        <v>6.42</v>
      </c>
      <c r="G41" s="35"/>
      <c r="H41" s="36">
        <f>F41*G41</f>
        <v>0</v>
      </c>
      <c r="I41" s="37">
        <v>0.2224</v>
      </c>
      <c r="J41" s="38">
        <f>F41*I41</f>
        <v>1.427808</v>
      </c>
      <c r="K41" s="37">
        <v>0</v>
      </c>
      <c r="L41" s="38">
        <f>F41*K41</f>
        <v>0</v>
      </c>
      <c r="P41" s="30">
        <v>2</v>
      </c>
      <c r="AB41" s="5">
        <v>1</v>
      </c>
      <c r="AC41" s="5">
        <v>1</v>
      </c>
      <c r="AD41" s="5">
        <v>1</v>
      </c>
      <c r="BA41" s="5">
        <v>1</v>
      </c>
      <c r="BB41" s="5">
        <f>IF(BA41=1,H41,0)</f>
        <v>0</v>
      </c>
      <c r="BC41" s="5">
        <f>IF(BA41=2,H41,0)</f>
        <v>0</v>
      </c>
      <c r="BD41" s="5">
        <f>IF(BA41=3,H41,0)</f>
        <v>0</v>
      </c>
      <c r="BE41" s="5">
        <f>IF(BA41=4,H41,0)</f>
        <v>0</v>
      </c>
      <c r="BF41" s="5">
        <f>IF(BA41=5,H41,0)</f>
        <v>0</v>
      </c>
      <c r="CB41" s="30">
        <v>1</v>
      </c>
      <c r="CC41" s="30">
        <v>1</v>
      </c>
    </row>
    <row r="42" spans="1:58" ht="12.75">
      <c r="A42" s="40"/>
      <c r="B42" s="61"/>
      <c r="C42" s="41" t="s">
        <v>18</v>
      </c>
      <c r="D42" s="42" t="s">
        <v>44</v>
      </c>
      <c r="E42" s="43"/>
      <c r="F42" s="44"/>
      <c r="G42" s="45"/>
      <c r="H42" s="46">
        <f>SUM(H40:H41)</f>
        <v>0</v>
      </c>
      <c r="I42" s="47"/>
      <c r="J42" s="48">
        <f>SUM(J40:J41)</f>
        <v>1.427808</v>
      </c>
      <c r="K42" s="47"/>
      <c r="L42" s="48">
        <f>SUM(L40:L41)</f>
        <v>0</v>
      </c>
      <c r="P42" s="30">
        <v>4</v>
      </c>
      <c r="BB42" s="49">
        <f>SUM(BB40:BB41)</f>
        <v>0</v>
      </c>
      <c r="BC42" s="49">
        <f>SUM(BC40:BC41)</f>
        <v>0</v>
      </c>
      <c r="BD42" s="49">
        <f>SUM(BD40:BD41)</f>
        <v>0</v>
      </c>
      <c r="BE42" s="49">
        <f>SUM(BE40:BE41)</f>
        <v>0</v>
      </c>
      <c r="BF42" s="49">
        <f>SUM(BF40:BF41)</f>
        <v>0</v>
      </c>
    </row>
    <row r="43" spans="1:16" ht="12.75">
      <c r="A43" s="20" t="s">
        <v>15</v>
      </c>
      <c r="B43" s="59"/>
      <c r="C43" s="21" t="s">
        <v>119</v>
      </c>
      <c r="D43" s="22" t="s">
        <v>120</v>
      </c>
      <c r="E43" s="23"/>
      <c r="F43" s="24"/>
      <c r="G43" s="24"/>
      <c r="H43" s="25"/>
      <c r="I43" s="26"/>
      <c r="J43" s="27"/>
      <c r="K43" s="28"/>
      <c r="L43" s="29"/>
      <c r="P43" s="30">
        <v>1</v>
      </c>
    </row>
    <row r="44" spans="1:81" ht="12.75">
      <c r="A44" s="31">
        <v>27</v>
      </c>
      <c r="B44" s="60" t="s">
        <v>179</v>
      </c>
      <c r="C44" s="32" t="s">
        <v>167</v>
      </c>
      <c r="D44" s="33" t="s">
        <v>168</v>
      </c>
      <c r="E44" s="34" t="s">
        <v>73</v>
      </c>
      <c r="F44" s="35">
        <v>1</v>
      </c>
      <c r="G44" s="35"/>
      <c r="H44" s="36">
        <f>F44*G44</f>
        <v>0</v>
      </c>
      <c r="I44" s="37">
        <v>0.007</v>
      </c>
      <c r="J44" s="38">
        <f>F44*I44</f>
        <v>0.007</v>
      </c>
      <c r="K44" s="37">
        <v>0</v>
      </c>
      <c r="L44" s="38">
        <f>F44*K44</f>
        <v>0</v>
      </c>
      <c r="P44" s="30">
        <v>2</v>
      </c>
      <c r="AB44" s="5">
        <v>1</v>
      </c>
      <c r="AC44" s="5">
        <v>1</v>
      </c>
      <c r="AD44" s="5">
        <v>1</v>
      </c>
      <c r="BA44" s="5">
        <v>1</v>
      </c>
      <c r="BB44" s="5">
        <f>IF(BA44=1,H44,0)</f>
        <v>0</v>
      </c>
      <c r="BC44" s="5">
        <f>IF(BA44=2,H44,0)</f>
        <v>0</v>
      </c>
      <c r="BD44" s="5">
        <f>IF(BA44=3,H44,0)</f>
        <v>0</v>
      </c>
      <c r="BE44" s="5">
        <f>IF(BA44=4,H44,0)</f>
        <v>0</v>
      </c>
      <c r="BF44" s="5">
        <f>IF(BA44=5,H44,0)</f>
        <v>0</v>
      </c>
      <c r="CB44" s="30">
        <v>1</v>
      </c>
      <c r="CC44" s="30">
        <v>1</v>
      </c>
    </row>
    <row r="45" spans="1:81" ht="22.5">
      <c r="A45" s="31">
        <v>28</v>
      </c>
      <c r="B45" s="60" t="s">
        <v>179</v>
      </c>
      <c r="C45" s="32" t="s">
        <v>169</v>
      </c>
      <c r="D45" s="33" t="s">
        <v>170</v>
      </c>
      <c r="E45" s="34" t="s">
        <v>73</v>
      </c>
      <c r="F45" s="35">
        <v>1</v>
      </c>
      <c r="G45" s="35"/>
      <c r="H45" s="36">
        <f>F45*G45</f>
        <v>0</v>
      </c>
      <c r="I45" s="37">
        <v>0.10586</v>
      </c>
      <c r="J45" s="38">
        <f>F45*I45</f>
        <v>0.10586</v>
      </c>
      <c r="K45" s="37"/>
      <c r="L45" s="38">
        <f>F45*K45</f>
        <v>0</v>
      </c>
      <c r="P45" s="30">
        <v>2</v>
      </c>
      <c r="AB45" s="5">
        <v>3</v>
      </c>
      <c r="AC45" s="5">
        <v>1</v>
      </c>
      <c r="AD45" s="5" t="s">
        <v>169</v>
      </c>
      <c r="BA45" s="5">
        <v>1</v>
      </c>
      <c r="BB45" s="5">
        <f>IF(BA45=1,H45,0)</f>
        <v>0</v>
      </c>
      <c r="BC45" s="5">
        <f>IF(BA45=2,H45,0)</f>
        <v>0</v>
      </c>
      <c r="BD45" s="5">
        <f>IF(BA45=3,H45,0)</f>
        <v>0</v>
      </c>
      <c r="BE45" s="5">
        <f>IF(BA45=4,H45,0)</f>
        <v>0</v>
      </c>
      <c r="BF45" s="5">
        <f>IF(BA45=5,H45,0)</f>
        <v>0</v>
      </c>
      <c r="CB45" s="30">
        <v>3</v>
      </c>
      <c r="CC45" s="30">
        <v>1</v>
      </c>
    </row>
    <row r="46" spans="1:58" ht="12.75">
      <c r="A46" s="40"/>
      <c r="B46" s="61"/>
      <c r="C46" s="41" t="s">
        <v>18</v>
      </c>
      <c r="D46" s="42" t="s">
        <v>121</v>
      </c>
      <c r="E46" s="43"/>
      <c r="F46" s="44"/>
      <c r="G46" s="45"/>
      <c r="H46" s="46">
        <f>SUM(H43:H45)</f>
        <v>0</v>
      </c>
      <c r="I46" s="47"/>
      <c r="J46" s="48">
        <f>SUM(J43:J45)</f>
        <v>0.11286</v>
      </c>
      <c r="K46" s="47"/>
      <c r="L46" s="48">
        <f>SUM(L43:L45)</f>
        <v>0</v>
      </c>
      <c r="P46" s="30">
        <v>4</v>
      </c>
      <c r="BB46" s="49">
        <f>SUM(BB43:BB45)</f>
        <v>0</v>
      </c>
      <c r="BC46" s="49">
        <f>SUM(BC43:BC45)</f>
        <v>0</v>
      </c>
      <c r="BD46" s="49">
        <f>SUM(BD43:BD45)</f>
        <v>0</v>
      </c>
      <c r="BE46" s="49">
        <f>SUM(BE43:BE45)</f>
        <v>0</v>
      </c>
      <c r="BF46" s="49">
        <f>SUM(BF43:BF45)</f>
        <v>0</v>
      </c>
    </row>
    <row r="47" spans="1:16" ht="12.75">
      <c r="A47" s="20" t="s">
        <v>15</v>
      </c>
      <c r="B47" s="59"/>
      <c r="C47" s="21" t="s">
        <v>63</v>
      </c>
      <c r="D47" s="22" t="s">
        <v>64</v>
      </c>
      <c r="E47" s="23"/>
      <c r="F47" s="24"/>
      <c r="G47" s="24"/>
      <c r="H47" s="25"/>
      <c r="I47" s="26"/>
      <c r="J47" s="27"/>
      <c r="K47" s="28"/>
      <c r="L47" s="29"/>
      <c r="P47" s="30">
        <v>1</v>
      </c>
    </row>
    <row r="48" spans="1:81" ht="12.75">
      <c r="A48" s="31">
        <v>29</v>
      </c>
      <c r="B48" s="60" t="s">
        <v>179</v>
      </c>
      <c r="C48" s="32" t="s">
        <v>66</v>
      </c>
      <c r="D48" s="33" t="s">
        <v>67</v>
      </c>
      <c r="E48" s="34" t="s">
        <v>68</v>
      </c>
      <c r="F48" s="35">
        <v>30.70527326</v>
      </c>
      <c r="G48" s="35"/>
      <c r="H48" s="36">
        <f>F48*G48</f>
        <v>0</v>
      </c>
      <c r="I48" s="37">
        <v>0</v>
      </c>
      <c r="J48" s="38">
        <f>F48*I48</f>
        <v>0</v>
      </c>
      <c r="K48" s="37"/>
      <c r="L48" s="38">
        <f>F48*K48</f>
        <v>0</v>
      </c>
      <c r="P48" s="30">
        <v>2</v>
      </c>
      <c r="AB48" s="5">
        <v>7</v>
      </c>
      <c r="AC48" s="5">
        <v>1</v>
      </c>
      <c r="AD48" s="5">
        <v>2</v>
      </c>
      <c r="BA48" s="5">
        <v>1</v>
      </c>
      <c r="BB48" s="5">
        <f>IF(BA48=1,H48,0)</f>
        <v>0</v>
      </c>
      <c r="BC48" s="5">
        <f>IF(BA48=2,H48,0)</f>
        <v>0</v>
      </c>
      <c r="BD48" s="5">
        <f>IF(BA48=3,H48,0)</f>
        <v>0</v>
      </c>
      <c r="BE48" s="5">
        <f>IF(BA48=4,H48,0)</f>
        <v>0</v>
      </c>
      <c r="BF48" s="5">
        <f>IF(BA48=5,H48,0)</f>
        <v>0</v>
      </c>
      <c r="CB48" s="30">
        <v>7</v>
      </c>
      <c r="CC48" s="30">
        <v>1</v>
      </c>
    </row>
    <row r="49" spans="1:58" ht="12.75">
      <c r="A49" s="40"/>
      <c r="B49" s="61"/>
      <c r="C49" s="41" t="s">
        <v>18</v>
      </c>
      <c r="D49" s="42" t="s">
        <v>65</v>
      </c>
      <c r="E49" s="43"/>
      <c r="F49" s="44"/>
      <c r="G49" s="45"/>
      <c r="H49" s="46">
        <f>SUM(H47:H48)</f>
        <v>0</v>
      </c>
      <c r="I49" s="47"/>
      <c r="J49" s="48">
        <f>SUM(J47:J48)</f>
        <v>0</v>
      </c>
      <c r="K49" s="47"/>
      <c r="L49" s="48">
        <f>SUM(L47:L48)</f>
        <v>0</v>
      </c>
      <c r="P49" s="30">
        <v>4</v>
      </c>
      <c r="BB49" s="49">
        <f>SUM(BB47:BB48)</f>
        <v>0</v>
      </c>
      <c r="BC49" s="49">
        <f>SUM(BC47:BC48)</f>
        <v>0</v>
      </c>
      <c r="BD49" s="49">
        <f>SUM(BD47:BD48)</f>
        <v>0</v>
      </c>
      <c r="BE49" s="49">
        <f>SUM(BE47:BE48)</f>
        <v>0</v>
      </c>
      <c r="BF49" s="49">
        <f>SUM(BF47:BF48)</f>
        <v>0</v>
      </c>
    </row>
    <row r="50" spans="1:16" ht="12.75">
      <c r="A50" s="20" t="s">
        <v>15</v>
      </c>
      <c r="B50" s="59"/>
      <c r="C50" s="21" t="s">
        <v>171</v>
      </c>
      <c r="D50" s="22" t="s">
        <v>172</v>
      </c>
      <c r="E50" s="23"/>
      <c r="F50" s="24"/>
      <c r="G50" s="24"/>
      <c r="H50" s="25"/>
      <c r="I50" s="26"/>
      <c r="J50" s="27"/>
      <c r="K50" s="28"/>
      <c r="L50" s="29"/>
      <c r="P50" s="30">
        <v>1</v>
      </c>
    </row>
    <row r="51" spans="1:81" ht="12.75">
      <c r="A51" s="31">
        <v>30</v>
      </c>
      <c r="B51" s="60" t="s">
        <v>179</v>
      </c>
      <c r="C51" s="32" t="s">
        <v>174</v>
      </c>
      <c r="D51" s="33" t="s">
        <v>175</v>
      </c>
      <c r="E51" s="34" t="s">
        <v>21</v>
      </c>
      <c r="F51" s="35">
        <v>5.566</v>
      </c>
      <c r="G51" s="35"/>
      <c r="H51" s="36">
        <f>F51*G51</f>
        <v>0</v>
      </c>
      <c r="I51" s="37">
        <v>0.00053</v>
      </c>
      <c r="J51" s="38">
        <f>F51*I51</f>
        <v>0.0029499799999999996</v>
      </c>
      <c r="K51" s="37">
        <v>0</v>
      </c>
      <c r="L51" s="38">
        <f>F51*K51</f>
        <v>0</v>
      </c>
      <c r="P51" s="30">
        <v>2</v>
      </c>
      <c r="AB51" s="5">
        <v>1</v>
      </c>
      <c r="AC51" s="5">
        <v>7</v>
      </c>
      <c r="AD51" s="5">
        <v>7</v>
      </c>
      <c r="BA51" s="5">
        <v>2</v>
      </c>
      <c r="BB51" s="5">
        <f>IF(BA51=1,H51,0)</f>
        <v>0</v>
      </c>
      <c r="BC51" s="5">
        <f>IF(BA51=2,H51,0)</f>
        <v>0</v>
      </c>
      <c r="BD51" s="5">
        <f>IF(BA51=3,H51,0)</f>
        <v>0</v>
      </c>
      <c r="BE51" s="5">
        <f>IF(BA51=4,H51,0)</f>
        <v>0</v>
      </c>
      <c r="BF51" s="5">
        <f>IF(BA51=5,H51,0)</f>
        <v>0</v>
      </c>
      <c r="CB51" s="30">
        <v>1</v>
      </c>
      <c r="CC51" s="30">
        <v>7</v>
      </c>
    </row>
    <row r="52" spans="1:81" ht="12.75">
      <c r="A52" s="31">
        <v>31</v>
      </c>
      <c r="B52" s="60" t="s">
        <v>179</v>
      </c>
      <c r="C52" s="32" t="s">
        <v>176</v>
      </c>
      <c r="D52" s="33" t="s">
        <v>177</v>
      </c>
      <c r="E52" s="34" t="s">
        <v>21</v>
      </c>
      <c r="F52" s="35">
        <v>5.566</v>
      </c>
      <c r="G52" s="35"/>
      <c r="H52" s="36">
        <f>F52*G52</f>
        <v>0</v>
      </c>
      <c r="I52" s="37">
        <v>0.00012</v>
      </c>
      <c r="J52" s="38">
        <f>F52*I52</f>
        <v>0.00066792</v>
      </c>
      <c r="K52" s="37">
        <v>0</v>
      </c>
      <c r="L52" s="38">
        <f>F52*K52</f>
        <v>0</v>
      </c>
      <c r="P52" s="30">
        <v>2</v>
      </c>
      <c r="AB52" s="5">
        <v>1</v>
      </c>
      <c r="AC52" s="5">
        <v>7</v>
      </c>
      <c r="AD52" s="5">
        <v>7</v>
      </c>
      <c r="BA52" s="5">
        <v>2</v>
      </c>
      <c r="BB52" s="5">
        <f>IF(BA52=1,H52,0)</f>
        <v>0</v>
      </c>
      <c r="BC52" s="5">
        <f>IF(BA52=2,H52,0)</f>
        <v>0</v>
      </c>
      <c r="BD52" s="5">
        <f>IF(BA52=3,H52,0)</f>
        <v>0</v>
      </c>
      <c r="BE52" s="5">
        <f>IF(BA52=4,H52,0)</f>
        <v>0</v>
      </c>
      <c r="BF52" s="5">
        <f>IF(BA52=5,H52,0)</f>
        <v>0</v>
      </c>
      <c r="CB52" s="30">
        <v>1</v>
      </c>
      <c r="CC52" s="30">
        <v>7</v>
      </c>
    </row>
    <row r="53" spans="1:58" ht="12.75">
      <c r="A53" s="40"/>
      <c r="B53" s="61"/>
      <c r="C53" s="41" t="s">
        <v>18</v>
      </c>
      <c r="D53" s="42" t="s">
        <v>173</v>
      </c>
      <c r="E53" s="43"/>
      <c r="F53" s="44"/>
      <c r="G53" s="45"/>
      <c r="H53" s="46">
        <f>SUM(H50:H52)</f>
        <v>0</v>
      </c>
      <c r="I53" s="47"/>
      <c r="J53" s="48">
        <f>SUM(J50:J52)</f>
        <v>0.0036178999999999994</v>
      </c>
      <c r="K53" s="47"/>
      <c r="L53" s="48">
        <f>SUM(L50:L52)</f>
        <v>0</v>
      </c>
      <c r="P53" s="30">
        <v>4</v>
      </c>
      <c r="BB53" s="49">
        <f>SUM(BB50:BB52)</f>
        <v>0</v>
      </c>
      <c r="BC53" s="49">
        <f>SUM(BC50:BC52)</f>
        <v>0</v>
      </c>
      <c r="BD53" s="49">
        <f>SUM(BD50:BD52)</f>
        <v>0</v>
      </c>
      <c r="BE53" s="49">
        <f>SUM(BE50:BE52)</f>
        <v>0</v>
      </c>
      <c r="BF53" s="49">
        <f>SUM(BF50:BF52)</f>
        <v>0</v>
      </c>
    </row>
    <row r="54" spans="1:16" ht="12.75">
      <c r="A54" s="20" t="s">
        <v>15</v>
      </c>
      <c r="B54" s="59"/>
      <c r="C54" s="21" t="s">
        <v>74</v>
      </c>
      <c r="D54" s="22" t="s">
        <v>75</v>
      </c>
      <c r="E54" s="23"/>
      <c r="F54" s="24"/>
      <c r="G54" s="24"/>
      <c r="H54" s="25"/>
      <c r="I54" s="26"/>
      <c r="J54" s="27"/>
      <c r="K54" s="28"/>
      <c r="L54" s="29"/>
      <c r="P54" s="30">
        <v>1</v>
      </c>
    </row>
    <row r="55" spans="1:81" ht="22.5">
      <c r="A55" s="31">
        <v>32</v>
      </c>
      <c r="B55" s="60" t="s">
        <v>179</v>
      </c>
      <c r="C55" s="32" t="s">
        <v>77</v>
      </c>
      <c r="D55" s="33" t="s">
        <v>78</v>
      </c>
      <c r="E55" s="34" t="s">
        <v>68</v>
      </c>
      <c r="F55" s="35">
        <v>6.836</v>
      </c>
      <c r="G55" s="35"/>
      <c r="H55" s="36">
        <f>F55*G55</f>
        <v>0</v>
      </c>
      <c r="I55" s="37">
        <v>0</v>
      </c>
      <c r="J55" s="38">
        <f>F55*I55</f>
        <v>0</v>
      </c>
      <c r="K55" s="37"/>
      <c r="L55" s="38">
        <f>F55*K55</f>
        <v>0</v>
      </c>
      <c r="P55" s="30">
        <v>2</v>
      </c>
      <c r="AB55" s="5">
        <v>11</v>
      </c>
      <c r="AC55" s="5">
        <v>-1</v>
      </c>
      <c r="AD55" s="5">
        <v>32</v>
      </c>
      <c r="BA55" s="5">
        <v>1</v>
      </c>
      <c r="BB55" s="5">
        <f>IF(BA55=1,H55,0)</f>
        <v>0</v>
      </c>
      <c r="BC55" s="5">
        <f>IF(BA55=2,H55,0)</f>
        <v>0</v>
      </c>
      <c r="BD55" s="5">
        <f>IF(BA55=3,H55,0)</f>
        <v>0</v>
      </c>
      <c r="BE55" s="5">
        <f>IF(BA55=4,H55,0)</f>
        <v>0</v>
      </c>
      <c r="BF55" s="5">
        <f>IF(BA55=5,H55,0)</f>
        <v>0</v>
      </c>
      <c r="CB55" s="30">
        <v>11</v>
      </c>
      <c r="CC55" s="30">
        <v>-1</v>
      </c>
    </row>
    <row r="56" spans="1:58" ht="12.75">
      <c r="A56" s="40"/>
      <c r="B56" s="61"/>
      <c r="C56" s="41" t="s">
        <v>18</v>
      </c>
      <c r="D56" s="42" t="s">
        <v>76</v>
      </c>
      <c r="E56" s="43"/>
      <c r="F56" s="44"/>
      <c r="G56" s="45"/>
      <c r="H56" s="46">
        <f>SUM(H54:H55)</f>
        <v>0</v>
      </c>
      <c r="I56" s="47"/>
      <c r="J56" s="48">
        <f>SUM(J54:J55)</f>
        <v>0</v>
      </c>
      <c r="K56" s="47"/>
      <c r="L56" s="48">
        <f>SUM(L54:L55)</f>
        <v>0</v>
      </c>
      <c r="P56" s="30">
        <v>4</v>
      </c>
      <c r="BB56" s="49">
        <f>SUM(BB54:BB55)</f>
        <v>0</v>
      </c>
      <c r="BC56" s="49">
        <f>SUM(BC54:BC55)</f>
        <v>0</v>
      </c>
      <c r="BD56" s="49">
        <f>SUM(BD54:BD55)</f>
        <v>0</v>
      </c>
      <c r="BE56" s="49">
        <f>SUM(BE54:BE55)</f>
        <v>0</v>
      </c>
      <c r="BF56" s="49">
        <f>SUM(BF54:BF55)</f>
        <v>0</v>
      </c>
    </row>
    <row r="57" spans="1:8" ht="12.75">
      <c r="A57" s="31">
        <v>33</v>
      </c>
      <c r="B57" s="65" t="s">
        <v>182</v>
      </c>
      <c r="C57" s="65"/>
      <c r="D57" s="65" t="s">
        <v>183</v>
      </c>
      <c r="E57" s="65"/>
      <c r="F57" s="65"/>
      <c r="G57" s="65"/>
      <c r="H57" s="66"/>
    </row>
    <row r="58" spans="1:8" ht="12.75">
      <c r="A58" s="31">
        <v>34</v>
      </c>
      <c r="B58" s="67" t="s">
        <v>184</v>
      </c>
      <c r="C58" s="65"/>
      <c r="D58" s="65" t="s">
        <v>185</v>
      </c>
      <c r="E58" s="65"/>
      <c r="F58" s="65"/>
      <c r="G58" s="65"/>
      <c r="H58" s="66"/>
    </row>
    <row r="59" ht="13.5" thickBot="1">
      <c r="F59" s="5"/>
    </row>
    <row r="60" spans="1:8" ht="13.5" thickBot="1">
      <c r="A60" s="112" t="s">
        <v>186</v>
      </c>
      <c r="B60" s="113"/>
      <c r="C60" s="113"/>
      <c r="D60" s="113"/>
      <c r="E60" s="114">
        <f>SUM(H16+H21+H34+H39+H42+H46+H49+H53+H56+H57+H58)</f>
        <v>0</v>
      </c>
      <c r="F60" s="115"/>
      <c r="G60" s="115"/>
      <c r="H60" s="116"/>
    </row>
    <row r="61" ht="12.75">
      <c r="F61" s="5"/>
    </row>
    <row r="62" ht="13.5" customHeight="1">
      <c r="F62" s="5"/>
    </row>
    <row r="63" spans="1:8" ht="12.75">
      <c r="A63" s="70" t="s">
        <v>187</v>
      </c>
      <c r="B63" s="70"/>
      <c r="C63" s="70"/>
      <c r="D63" s="94" t="s">
        <v>188</v>
      </c>
      <c r="E63" s="95"/>
      <c r="F63" s="70" t="s">
        <v>189</v>
      </c>
      <c r="G63" s="71"/>
      <c r="H63" s="72"/>
    </row>
    <row r="64" spans="1:8" ht="12.75">
      <c r="A64" s="73" t="s">
        <v>190</v>
      </c>
      <c r="B64" s="74"/>
      <c r="C64" s="75"/>
      <c r="D64" s="96" t="s">
        <v>190</v>
      </c>
      <c r="E64" s="97"/>
      <c r="F64" s="98" t="s">
        <v>190</v>
      </c>
      <c r="G64" s="99"/>
      <c r="H64" s="100"/>
    </row>
    <row r="65" spans="1:8" ht="12.75">
      <c r="A65" s="96" t="s">
        <v>191</v>
      </c>
      <c r="B65" s="101"/>
      <c r="C65" s="97"/>
      <c r="D65" s="96" t="s">
        <v>191</v>
      </c>
      <c r="E65" s="101"/>
      <c r="F65" s="98" t="s">
        <v>191</v>
      </c>
      <c r="G65" s="99"/>
      <c r="H65" s="100"/>
    </row>
    <row r="66" spans="1:8" ht="12.75">
      <c r="A66" s="76" t="s">
        <v>192</v>
      </c>
      <c r="B66" s="77"/>
      <c r="C66" s="78"/>
      <c r="D66" s="76" t="s">
        <v>193</v>
      </c>
      <c r="E66" s="78"/>
      <c r="F66" s="85" t="s">
        <v>193</v>
      </c>
      <c r="G66" s="86"/>
      <c r="H66" s="87"/>
    </row>
    <row r="67" spans="1:8" ht="12.75">
      <c r="A67" s="79"/>
      <c r="B67" s="80"/>
      <c r="C67" s="81"/>
      <c r="D67" s="79"/>
      <c r="E67" s="81"/>
      <c r="F67" s="88"/>
      <c r="G67" s="89"/>
      <c r="H67" s="90"/>
    </row>
    <row r="68" spans="1:8" ht="12.75">
      <c r="A68" s="82"/>
      <c r="B68" s="83"/>
      <c r="C68" s="84"/>
      <c r="D68" s="82"/>
      <c r="E68" s="84"/>
      <c r="F68" s="91"/>
      <c r="G68" s="92"/>
      <c r="H68" s="93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spans="1:8" ht="12.75">
      <c r="A74" s="39"/>
      <c r="B74" s="62"/>
      <c r="C74" s="39"/>
      <c r="D74" s="39"/>
      <c r="E74" s="39"/>
      <c r="F74" s="39"/>
      <c r="G74" s="39"/>
      <c r="H74" s="39"/>
    </row>
    <row r="75" spans="1:8" ht="12.75">
      <c r="A75" s="39"/>
      <c r="B75" s="62"/>
      <c r="C75" s="39"/>
      <c r="D75" s="39"/>
      <c r="E75" s="39"/>
      <c r="F75" s="39"/>
      <c r="G75" s="39"/>
      <c r="H75" s="39"/>
    </row>
    <row r="76" spans="1:8" ht="12.75">
      <c r="A76" s="39"/>
      <c r="B76" s="62"/>
      <c r="C76" s="39"/>
      <c r="D76" s="39"/>
      <c r="E76" s="39"/>
      <c r="F76" s="39"/>
      <c r="G76" s="39"/>
      <c r="H76" s="39"/>
    </row>
    <row r="77" spans="1:8" ht="12.75">
      <c r="A77" s="39"/>
      <c r="B77" s="62"/>
      <c r="C77" s="39"/>
      <c r="D77" s="39"/>
      <c r="E77" s="39"/>
      <c r="F77" s="39"/>
      <c r="G77" s="39"/>
      <c r="H77" s="39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spans="1:3" ht="12.75">
      <c r="A109" s="50"/>
      <c r="B109" s="63"/>
      <c r="C109" s="50"/>
    </row>
    <row r="110" spans="1:8" ht="12.75">
      <c r="A110" s="39"/>
      <c r="B110" s="62"/>
      <c r="C110" s="39"/>
      <c r="D110" s="51"/>
      <c r="E110" s="51"/>
      <c r="F110" s="52"/>
      <c r="G110" s="51"/>
      <c r="H110" s="53"/>
    </row>
    <row r="111" spans="1:8" ht="12.75">
      <c r="A111" s="54"/>
      <c r="B111" s="64"/>
      <c r="C111" s="54"/>
      <c r="D111" s="39"/>
      <c r="E111" s="39"/>
      <c r="F111" s="55"/>
      <c r="G111" s="39"/>
      <c r="H111" s="39"/>
    </row>
    <row r="112" spans="1:8" ht="12.75">
      <c r="A112" s="39"/>
      <c r="B112" s="62"/>
      <c r="C112" s="39"/>
      <c r="D112" s="39"/>
      <c r="E112" s="39"/>
      <c r="F112" s="55"/>
      <c r="G112" s="39"/>
      <c r="H112" s="39"/>
    </row>
    <row r="113" spans="1:8" ht="12.75">
      <c r="A113" s="39"/>
      <c r="B113" s="62"/>
      <c r="C113" s="39"/>
      <c r="D113" s="39"/>
      <c r="E113" s="39"/>
      <c r="F113" s="55"/>
      <c r="G113" s="39"/>
      <c r="H113" s="39"/>
    </row>
    <row r="114" spans="1:8" ht="12.75">
      <c r="A114" s="39"/>
      <c r="B114" s="62"/>
      <c r="C114" s="39"/>
      <c r="D114" s="39"/>
      <c r="E114" s="39"/>
      <c r="F114" s="55"/>
      <c r="G114" s="39"/>
      <c r="H114" s="39"/>
    </row>
    <row r="115" spans="1:8" ht="12.75">
      <c r="A115" s="39"/>
      <c r="B115" s="62"/>
      <c r="C115" s="39"/>
      <c r="D115" s="39"/>
      <c r="E115" s="39"/>
      <c r="F115" s="55"/>
      <c r="G115" s="39"/>
      <c r="H115" s="39"/>
    </row>
    <row r="116" spans="1:8" ht="12.75">
      <c r="A116" s="39"/>
      <c r="B116" s="62"/>
      <c r="C116" s="39"/>
      <c r="D116" s="39"/>
      <c r="E116" s="39"/>
      <c r="F116" s="55"/>
      <c r="G116" s="39"/>
      <c r="H116" s="39"/>
    </row>
    <row r="117" spans="1:8" ht="12.75">
      <c r="A117" s="39"/>
      <c r="B117" s="62"/>
      <c r="C117" s="39"/>
      <c r="D117" s="39"/>
      <c r="E117" s="39"/>
      <c r="F117" s="55"/>
      <c r="G117" s="39"/>
      <c r="H117" s="39"/>
    </row>
    <row r="118" spans="1:8" ht="12.75">
      <c r="A118" s="39"/>
      <c r="B118" s="62"/>
      <c r="C118" s="39"/>
      <c r="D118" s="39"/>
      <c r="E118" s="39"/>
      <c r="F118" s="55"/>
      <c r="G118" s="39"/>
      <c r="H118" s="39"/>
    </row>
    <row r="119" spans="1:8" ht="12.75">
      <c r="A119" s="39"/>
      <c r="B119" s="62"/>
      <c r="C119" s="39"/>
      <c r="D119" s="39"/>
      <c r="E119" s="39"/>
      <c r="F119" s="55"/>
      <c r="G119" s="39"/>
      <c r="H119" s="39"/>
    </row>
    <row r="120" spans="1:8" ht="12.75">
      <c r="A120" s="39"/>
      <c r="B120" s="62"/>
      <c r="C120" s="39"/>
      <c r="D120" s="39"/>
      <c r="E120" s="39"/>
      <c r="F120" s="55"/>
      <c r="G120" s="39"/>
      <c r="H120" s="39"/>
    </row>
    <row r="121" spans="1:8" ht="12.75">
      <c r="A121" s="39"/>
      <c r="B121" s="62"/>
      <c r="C121" s="39"/>
      <c r="D121" s="39"/>
      <c r="E121" s="39"/>
      <c r="F121" s="55"/>
      <c r="G121" s="39"/>
      <c r="H121" s="39"/>
    </row>
    <row r="122" spans="1:8" ht="12.75">
      <c r="A122" s="39"/>
      <c r="B122" s="62"/>
      <c r="C122" s="39"/>
      <c r="D122" s="39"/>
      <c r="E122" s="39"/>
      <c r="F122" s="55"/>
      <c r="G122" s="39"/>
      <c r="H122" s="39"/>
    </row>
    <row r="123" spans="1:8" ht="12.75">
      <c r="A123" s="39"/>
      <c r="B123" s="62"/>
      <c r="C123" s="39"/>
      <c r="D123" s="39"/>
      <c r="E123" s="39"/>
      <c r="F123" s="55"/>
      <c r="G123" s="39"/>
      <c r="H123" s="39"/>
    </row>
  </sheetData>
  <sheetProtection/>
  <mergeCells count="15">
    <mergeCell ref="A66:C68"/>
    <mergeCell ref="D66:E68"/>
    <mergeCell ref="F66:H68"/>
    <mergeCell ref="D63:E63"/>
    <mergeCell ref="D64:E64"/>
    <mergeCell ref="F64:H64"/>
    <mergeCell ref="A65:C65"/>
    <mergeCell ref="D65:E65"/>
    <mergeCell ref="F65:H65"/>
    <mergeCell ref="A1:H1"/>
    <mergeCell ref="A3:C3"/>
    <mergeCell ref="A4:C4"/>
    <mergeCell ref="F4:H4"/>
    <mergeCell ref="A60:D60"/>
    <mergeCell ref="E60:H6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Zámkovi</dc:creator>
  <cp:keywords/>
  <dc:description/>
  <cp:lastModifiedBy>mkuchejd</cp:lastModifiedBy>
  <dcterms:created xsi:type="dcterms:W3CDTF">2011-02-15T09:26:28Z</dcterms:created>
  <dcterms:modified xsi:type="dcterms:W3CDTF">2011-02-18T08:40:54Z</dcterms:modified>
  <cp:category/>
  <cp:version/>
  <cp:contentType/>
  <cp:contentStatus/>
</cp:coreProperties>
</file>