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Příl. 1 smlouvy" sheetId="1" r:id="rId1"/>
    <sheet name="Příl. 2 smlouvy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holan</author>
  </authors>
  <commentList>
    <comment ref="I24" authorId="0">
      <text>
        <r>
          <rPr>
            <b/>
            <sz val="8"/>
            <rFont val="Tahoma"/>
            <family val="0"/>
          </rPr>
          <t>dodávka do 31. 12. 2016</t>
        </r>
      </text>
    </comment>
  </commentList>
</comments>
</file>

<file path=xl/comments2.xml><?xml version="1.0" encoding="utf-8"?>
<comments xmlns="http://schemas.openxmlformats.org/spreadsheetml/2006/main">
  <authors>
    <author>holan</author>
  </authors>
  <commentList>
    <comment ref="G83" authorId="0">
      <text>
        <r>
          <rPr>
            <b/>
            <sz val="8"/>
            <rFont val="Tahoma"/>
            <family val="0"/>
          </rPr>
          <t>dodávka do 31. 12. 2016</t>
        </r>
      </text>
    </comment>
  </commentList>
</comments>
</file>

<file path=xl/sharedStrings.xml><?xml version="1.0" encoding="utf-8"?>
<sst xmlns="http://schemas.openxmlformats.org/spreadsheetml/2006/main" count="211" uniqueCount="86">
  <si>
    <t>Argon 4.6</t>
  </si>
  <si>
    <t>Dusík 4.0</t>
  </si>
  <si>
    <t>Dusík ECD</t>
  </si>
  <si>
    <t>Helium 4.6</t>
  </si>
  <si>
    <t>Helium 5.0</t>
  </si>
  <si>
    <t>Kyslík 2.5</t>
  </si>
  <si>
    <t>Kyslík 4.5</t>
  </si>
  <si>
    <t>Vzduch stlačený</t>
  </si>
  <si>
    <t>druh obalu</t>
  </si>
  <si>
    <t>láhev</t>
  </si>
  <si>
    <t>20,0 kg</t>
  </si>
  <si>
    <t>Acetylen</t>
  </si>
  <si>
    <t>8,0 kg</t>
  </si>
  <si>
    <t>10,0 kg</t>
  </si>
  <si>
    <t>4,0 kg</t>
  </si>
  <si>
    <t>Corgon 18</t>
  </si>
  <si>
    <t xml:space="preserve">1102 - provoz Znojmo, ulice Krapkova 102, Znojmo, 671 81 </t>
  </si>
  <si>
    <t>1103 - provoz Jihlava, ulice Mlýnská 37, Jihlava, 586 01</t>
  </si>
  <si>
    <t>1104 - provoz Náměšť n.O., ulice Třebíčská 188, Náměšť n.O., 675 71</t>
  </si>
  <si>
    <t>1105 - provoz Brno, ulice K Povodí 10, Brno - Komárov, 617 00</t>
  </si>
  <si>
    <t>1106 - provoz Bystřice n.P., ulice K Pernštejnu 626, Bystřice nad Pernštejnem, 593 01</t>
  </si>
  <si>
    <t>1108 - provoz Dačice, ulice Antonínská 15/2, Dačice, 380 01</t>
  </si>
  <si>
    <t>1109 - provoz Blansko, ulice Poříčí 7, Blansko, 678 01</t>
  </si>
  <si>
    <t>1118 - útvar servis.činností,ulice K Povodí 10, Brno-Komárov, 617 00</t>
  </si>
  <si>
    <t>2102 - provoz Šumperk, ulice Temenická 52, Šumperk, 787 01</t>
  </si>
  <si>
    <t>2103 - provoz V.Meziříčí, ulice Hemi 21, Valašské Meziříčí, 757 01</t>
  </si>
  <si>
    <t>2118 - útvar servis.činností, Olomouc, ulice U dětského domova 263, Olomouc, 772 11</t>
  </si>
  <si>
    <t>3102 - provoz Veselí n.Moravou, ulice Benátky 1147, Veselí n.Moravou, 698 01</t>
  </si>
  <si>
    <t>3103 - provoz Zlín, ulice Tečovská 1109, Zlín, 763 02</t>
  </si>
  <si>
    <t>3104 - provoz Břeclav, ulice Bratislavská 2714, Břeclav, 690 02</t>
  </si>
  <si>
    <t>3105 - provoz D.Věstonice, D.Věstonice 142, 691 29</t>
  </si>
  <si>
    <t>3110 - provoz Koryčany, ulice Masarykova 850, Koryčany, 768 05</t>
  </si>
  <si>
    <t>3118 - útvar servis.činností, Staré Město - Zerzavice</t>
  </si>
  <si>
    <t>množství plynu v obalu</t>
  </si>
  <si>
    <t>VH Laboratoř, Dřevařská 11, Brno</t>
  </si>
  <si>
    <t>Argon 5,0 kapalný</t>
  </si>
  <si>
    <t>180 litrů</t>
  </si>
  <si>
    <t>minitank</t>
  </si>
  <si>
    <t>Kyslík 2.5 kapalný</t>
  </si>
  <si>
    <t>zásobník</t>
  </si>
  <si>
    <t>2200 kg</t>
  </si>
  <si>
    <r>
      <t>10,7 m</t>
    </r>
    <r>
      <rPr>
        <b/>
        <i/>
        <vertAlign val="superscript"/>
        <sz val="10"/>
        <rFont val="Arial"/>
        <family val="2"/>
      </rPr>
      <t>3</t>
    </r>
  </si>
  <si>
    <r>
      <t>9,6 m</t>
    </r>
    <r>
      <rPr>
        <b/>
        <i/>
        <vertAlign val="superscript"/>
        <sz val="10"/>
        <rFont val="Arial"/>
        <family val="2"/>
      </rPr>
      <t>3</t>
    </r>
  </si>
  <si>
    <r>
      <t>9,1 m</t>
    </r>
    <r>
      <rPr>
        <b/>
        <i/>
        <vertAlign val="superscript"/>
        <sz val="10"/>
        <rFont val="Arial"/>
        <family val="2"/>
      </rPr>
      <t>3</t>
    </r>
  </si>
  <si>
    <r>
      <t>10,8 m</t>
    </r>
    <r>
      <rPr>
        <b/>
        <i/>
        <vertAlign val="superscript"/>
        <sz val="10"/>
        <rFont val="Arial"/>
        <family val="2"/>
      </rPr>
      <t>3</t>
    </r>
  </si>
  <si>
    <r>
      <t>6,5 m</t>
    </r>
    <r>
      <rPr>
        <b/>
        <i/>
        <vertAlign val="superscript"/>
        <sz val="10"/>
        <rFont val="Arial"/>
        <family val="2"/>
      </rPr>
      <t>3</t>
    </r>
  </si>
  <si>
    <r>
      <t>4,3 m</t>
    </r>
    <r>
      <rPr>
        <b/>
        <i/>
        <vertAlign val="superscript"/>
        <sz val="10"/>
        <rFont val="Arial"/>
        <family val="2"/>
      </rPr>
      <t>3</t>
    </r>
  </si>
  <si>
    <r>
      <t>12,6 m</t>
    </r>
    <r>
      <rPr>
        <b/>
        <i/>
        <vertAlign val="superscript"/>
        <sz val="10"/>
        <rFont val="Arial"/>
        <family val="2"/>
      </rPr>
      <t>3</t>
    </r>
  </si>
  <si>
    <r>
      <t>10,0 m</t>
    </r>
    <r>
      <rPr>
        <b/>
        <i/>
        <vertAlign val="superscript"/>
        <sz val="10"/>
        <rFont val="Arial"/>
        <family val="2"/>
      </rPr>
      <t>3</t>
    </r>
  </si>
  <si>
    <r>
      <t>4,9 m</t>
    </r>
    <r>
      <rPr>
        <b/>
        <i/>
        <vertAlign val="superscript"/>
        <sz val="10"/>
        <rFont val="Arial"/>
        <family val="2"/>
      </rPr>
      <t>3</t>
    </r>
  </si>
  <si>
    <t>PLYNY</t>
  </si>
  <si>
    <t>počet lahví v užívání</t>
  </si>
  <si>
    <t>3110 - provoz Koryčany, ulice Masarykova 850, Koryčany, 768 05 - RYBÍ HOSPODÁŘSTVÍ</t>
  </si>
  <si>
    <t>celková cena předpokládaných dodávek za 2 roky</t>
  </si>
  <si>
    <t>předpokládaný počet dodávek za 2 roky</t>
  </si>
  <si>
    <t>Pozn. : ceny bez DPH</t>
  </si>
  <si>
    <t>cena za plnou láhev</t>
  </si>
  <si>
    <t>měrná jednotka</t>
  </si>
  <si>
    <t>kg</t>
  </si>
  <si>
    <t>l</t>
  </si>
  <si>
    <t>cena za pronájem 1 obalu za den</t>
  </si>
  <si>
    <t>celková cena za pronájem obalů na den</t>
  </si>
  <si>
    <t>uchazeč vyplňuje pouze modře vyznačená pole</t>
  </si>
  <si>
    <t>Methan 4.5</t>
  </si>
  <si>
    <t>-</t>
  </si>
  <si>
    <t>vodní objem v litrech</t>
  </si>
  <si>
    <t>plnicí tlak v barech</t>
  </si>
  <si>
    <t>předp. počet dodávek za 2 roky</t>
  </si>
  <si>
    <t>předp. množství odběru za 2 roky</t>
  </si>
  <si>
    <t>cena předp. odběru za 2 roky</t>
  </si>
  <si>
    <r>
      <t>m</t>
    </r>
    <r>
      <rPr>
        <vertAlign val="superscript"/>
        <sz val="10"/>
        <rFont val="Arial"/>
        <family val="2"/>
      </rPr>
      <t>3</t>
    </r>
  </si>
  <si>
    <r>
      <t>cena za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příp. kg</t>
    </r>
  </si>
  <si>
    <t>Celková cena předp. množství media</t>
  </si>
  <si>
    <t>celková cena pronajatých obalů za 2 roky</t>
  </si>
  <si>
    <t>VH Laboratoře, ulice U dětského domova 263, Olomouc, 772 11</t>
  </si>
  <si>
    <t>Místa plnění a cena za pronájem a dopravu</t>
  </si>
  <si>
    <t>Specifikace a cena zboží</t>
  </si>
  <si>
    <t>PLYNY                                       místa plnění</t>
  </si>
  <si>
    <t xml:space="preserve">cena za dopravu (dle předp. počtu dodávek za 2 roky) </t>
  </si>
  <si>
    <t xml:space="preserve">cena za dopravu (1 dodávka na určené místo) </t>
  </si>
  <si>
    <t>VH Laboratoře, Dřevařská 11, Brno</t>
  </si>
  <si>
    <t>1102 - provoz Znojmo, ulice Krapkova 102, Znojmo, 671 81</t>
  </si>
  <si>
    <t>CO2 svařovací</t>
  </si>
  <si>
    <t>Pozn.: ceny bez DPH</t>
  </si>
  <si>
    <t>Příloha č. 1 smlouvy</t>
  </si>
  <si>
    <t>Příloha č. 2 smlouvy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</si>
</sst>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vertAlign val="superscript"/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47" applyFont="1" applyFill="1" applyBorder="1" applyAlignment="1">
      <alignment horizontal="left" indent="1"/>
      <protection/>
    </xf>
    <xf numFmtId="0" fontId="22" fillId="0" borderId="10" xfId="47" applyFont="1" applyFill="1" applyBorder="1" applyAlignment="1">
      <alignment horizontal="left" indent="1"/>
      <protection/>
    </xf>
    <xf numFmtId="0" fontId="2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25" fillId="19" borderId="14" xfId="0" applyFont="1" applyFill="1" applyBorder="1" applyAlignment="1">
      <alignment horizontal="center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18" fillId="19" borderId="2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44" fontId="18" fillId="0" borderId="22" xfId="0" applyNumberFormat="1" applyFont="1" applyBorder="1" applyAlignment="1">
      <alignment horizontal="center"/>
    </xf>
    <xf numFmtId="0" fontId="19" fillId="19" borderId="23" xfId="0" applyFont="1" applyFill="1" applyBorder="1" applyAlignment="1">
      <alignment horizontal="center"/>
    </xf>
    <xf numFmtId="0" fontId="19" fillId="19" borderId="23" xfId="0" applyFont="1" applyFill="1" applyBorder="1" applyAlignment="1">
      <alignment/>
    </xf>
    <xf numFmtId="0" fontId="19" fillId="19" borderId="24" xfId="0" applyFont="1" applyFill="1" applyBorder="1" applyAlignment="1">
      <alignment/>
    </xf>
    <xf numFmtId="0" fontId="18" fillId="19" borderId="25" xfId="0" applyFont="1" applyFill="1" applyBorder="1" applyAlignment="1">
      <alignment horizontal="center"/>
    </xf>
    <xf numFmtId="0" fontId="18" fillId="19" borderId="26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44" fontId="18" fillId="19" borderId="29" xfId="0" applyNumberFormat="1" applyFont="1" applyFill="1" applyBorder="1" applyAlignment="1">
      <alignment horizontal="center"/>
    </xf>
    <xf numFmtId="44" fontId="18" fillId="8" borderId="29" xfId="0" applyNumberFormat="1" applyFont="1" applyFill="1" applyBorder="1" applyAlignment="1">
      <alignment horizontal="center"/>
    </xf>
    <xf numFmtId="44" fontId="18" fillId="8" borderId="12" xfId="0" applyNumberFormat="1" applyFont="1" applyFill="1" applyBorder="1" applyAlignment="1">
      <alignment horizontal="center"/>
    </xf>
    <xf numFmtId="44" fontId="18" fillId="8" borderId="19" xfId="0" applyNumberFormat="1" applyFont="1" applyFill="1" applyBorder="1" applyAlignment="1">
      <alignment horizontal="center"/>
    </xf>
    <xf numFmtId="44" fontId="18" fillId="0" borderId="3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31" xfId="47" applyFont="1" applyFill="1" applyBorder="1" applyAlignment="1">
      <alignment horizontal="left" indent="1"/>
      <protection/>
    </xf>
    <xf numFmtId="0" fontId="23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4" fontId="18" fillId="8" borderId="33" xfId="0" applyNumberFormat="1" applyFont="1" applyFill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18" fillId="19" borderId="35" xfId="0" applyNumberFormat="1" applyFont="1" applyFill="1" applyBorder="1" applyAlignment="1">
      <alignment horizontal="center"/>
    </xf>
    <xf numFmtId="44" fontId="18" fillId="19" borderId="33" xfId="0" applyNumberFormat="1" applyFont="1" applyFill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25" fillId="19" borderId="37" xfId="0" applyFont="1" applyFill="1" applyBorder="1" applyAlignment="1">
      <alignment horizontal="center"/>
    </xf>
    <xf numFmtId="0" fontId="25" fillId="19" borderId="38" xfId="0" applyFont="1" applyFill="1" applyBorder="1" applyAlignment="1">
      <alignment horizontal="center"/>
    </xf>
    <xf numFmtId="44" fontId="18" fillId="0" borderId="39" xfId="0" applyNumberFormat="1" applyFont="1" applyFill="1" applyBorder="1" applyAlignment="1">
      <alignment horizontal="center"/>
    </xf>
    <xf numFmtId="0" fontId="25" fillId="19" borderId="40" xfId="0" applyFont="1" applyFill="1" applyBorder="1" applyAlignment="1">
      <alignment horizontal="center"/>
    </xf>
    <xf numFmtId="0" fontId="18" fillId="0" borderId="41" xfId="0" applyNumberFormat="1" applyFont="1" applyFill="1" applyBorder="1" applyAlignment="1">
      <alignment horizontal="center"/>
    </xf>
    <xf numFmtId="44" fontId="18" fillId="8" borderId="40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18" fillId="0" borderId="42" xfId="0" applyNumberFormat="1" applyFont="1" applyFill="1" applyBorder="1" applyAlignment="1">
      <alignment horizontal="center"/>
    </xf>
    <xf numFmtId="44" fontId="18" fillId="0" borderId="43" xfId="0" applyNumberFormat="1" applyFont="1" applyFill="1" applyBorder="1" applyAlignment="1">
      <alignment horizontal="center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 horizontal="center"/>
    </xf>
    <xf numFmtId="0" fontId="19" fillId="19" borderId="38" xfId="0" applyFont="1" applyFill="1" applyBorder="1" applyAlignment="1">
      <alignment horizontal="center"/>
    </xf>
    <xf numFmtId="44" fontId="18" fillId="0" borderId="44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4" fontId="18" fillId="0" borderId="45" xfId="0" applyNumberFormat="1" applyFont="1" applyFill="1" applyBorder="1" applyAlignment="1">
      <alignment horizontal="center"/>
    </xf>
    <xf numFmtId="0" fontId="19" fillId="19" borderId="46" xfId="0" applyFont="1" applyFill="1" applyBorder="1" applyAlignment="1">
      <alignment/>
    </xf>
    <xf numFmtId="0" fontId="19" fillId="19" borderId="47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24" xfId="0" applyFont="1" applyFill="1" applyBorder="1" applyAlignment="1">
      <alignment/>
    </xf>
    <xf numFmtId="0" fontId="18" fillId="19" borderId="48" xfId="0" applyNumberFormat="1" applyFont="1" applyFill="1" applyBorder="1" applyAlignment="1">
      <alignment horizontal="center"/>
    </xf>
    <xf numFmtId="0" fontId="20" fillId="19" borderId="41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8" fillId="0" borderId="49" xfId="0" applyNumberFormat="1" applyFont="1" applyFill="1" applyBorder="1" applyAlignment="1">
      <alignment horizontal="center"/>
    </xf>
    <xf numFmtId="0" fontId="18" fillId="0" borderId="50" xfId="0" applyNumberFormat="1" applyFont="1" applyFill="1" applyBorder="1" applyAlignment="1">
      <alignment horizontal="center"/>
    </xf>
    <xf numFmtId="0" fontId="25" fillId="19" borderId="19" xfId="0" applyFont="1" applyFill="1" applyBorder="1" applyAlignment="1">
      <alignment horizontal="center"/>
    </xf>
    <xf numFmtId="0" fontId="25" fillId="19" borderId="24" xfId="0" applyFont="1" applyFill="1" applyBorder="1" applyAlignment="1">
      <alignment horizontal="center"/>
    </xf>
    <xf numFmtId="44" fontId="18" fillId="17" borderId="51" xfId="0" applyNumberFormat="1" applyFont="1" applyFill="1" applyBorder="1" applyAlignment="1">
      <alignment horizontal="center" vertical="center" wrapText="1"/>
    </xf>
    <xf numFmtId="44" fontId="18" fillId="17" borderId="52" xfId="0" applyNumberFormat="1" applyFont="1" applyFill="1" applyBorder="1" applyAlignment="1">
      <alignment horizontal="center" vertical="center" wrapText="1"/>
    </xf>
    <xf numFmtId="0" fontId="18" fillId="19" borderId="53" xfId="0" applyNumberFormat="1" applyFont="1" applyFill="1" applyBorder="1" applyAlignment="1">
      <alignment horizontal="center"/>
    </xf>
    <xf numFmtId="0" fontId="26" fillId="19" borderId="54" xfId="0" applyFont="1" applyFill="1" applyBorder="1" applyAlignment="1">
      <alignment horizontal="center" vertical="center" wrapText="1"/>
    </xf>
    <xf numFmtId="0" fontId="26" fillId="19" borderId="55" xfId="0" applyFont="1" applyFill="1" applyBorder="1" applyAlignment="1">
      <alignment horizontal="center" vertical="center" wrapText="1"/>
    </xf>
    <xf numFmtId="0" fontId="18" fillId="19" borderId="56" xfId="0" applyFont="1" applyFill="1" applyBorder="1" applyAlignment="1">
      <alignment horizontal="center" vertical="center" wrapText="1"/>
    </xf>
    <xf numFmtId="44" fontId="18" fillId="8" borderId="57" xfId="0" applyNumberFormat="1" applyFont="1" applyFill="1" applyBorder="1" applyAlignment="1">
      <alignment horizontal="center"/>
    </xf>
    <xf numFmtId="0" fontId="18" fillId="19" borderId="58" xfId="0" applyFont="1" applyFill="1" applyBorder="1" applyAlignment="1">
      <alignment horizontal="center" vertical="center" wrapText="1"/>
    </xf>
    <xf numFmtId="0" fontId="18" fillId="19" borderId="59" xfId="0" applyFont="1" applyFill="1" applyBorder="1" applyAlignment="1">
      <alignment horizontal="center" vertical="center" wrapText="1"/>
    </xf>
    <xf numFmtId="0" fontId="22" fillId="0" borderId="60" xfId="47" applyFont="1" applyFill="1" applyBorder="1" applyAlignment="1">
      <alignment horizontal="left" indent="1"/>
      <protection/>
    </xf>
    <xf numFmtId="0" fontId="22" fillId="0" borderId="61" xfId="47" applyFont="1" applyFill="1" applyBorder="1" applyAlignment="1">
      <alignment horizontal="left" indent="1"/>
      <protection/>
    </xf>
    <xf numFmtId="0" fontId="21" fillId="0" borderId="4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44" fontId="18" fillId="0" borderId="25" xfId="0" applyNumberFormat="1" applyFont="1" applyBorder="1" applyAlignment="1">
      <alignment/>
    </xf>
    <xf numFmtId="44" fontId="18" fillId="0" borderId="36" xfId="0" applyNumberFormat="1" applyFont="1" applyBorder="1" applyAlignment="1">
      <alignment/>
    </xf>
    <xf numFmtId="0" fontId="22" fillId="0" borderId="63" xfId="47" applyFont="1" applyFill="1" applyBorder="1" applyAlignment="1">
      <alignment horizontal="left" indent="1"/>
      <protection/>
    </xf>
    <xf numFmtId="0" fontId="21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44" fontId="18" fillId="8" borderId="64" xfId="0" applyNumberFormat="1" applyFont="1" applyFill="1" applyBorder="1" applyAlignment="1">
      <alignment horizontal="center"/>
    </xf>
    <xf numFmtId="44" fontId="18" fillId="0" borderId="65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/>
    </xf>
    <xf numFmtId="44" fontId="18" fillId="0" borderId="43" xfId="0" applyNumberFormat="1" applyFont="1" applyBorder="1" applyAlignment="1">
      <alignment/>
    </xf>
    <xf numFmtId="0" fontId="22" fillId="19" borderId="54" xfId="47" applyFont="1" applyFill="1" applyBorder="1" applyAlignment="1">
      <alignment horizontal="left" indent="1"/>
      <protection/>
    </xf>
    <xf numFmtId="0" fontId="23" fillId="19" borderId="67" xfId="0" applyFont="1" applyFill="1" applyBorder="1" applyAlignment="1">
      <alignment horizontal="center"/>
    </xf>
    <xf numFmtId="0" fontId="18" fillId="19" borderId="67" xfId="0" applyFont="1" applyFill="1" applyBorder="1" applyAlignment="1">
      <alignment horizontal="center"/>
    </xf>
    <xf numFmtId="44" fontId="18" fillId="17" borderId="68" xfId="0" applyNumberFormat="1" applyFont="1" applyFill="1" applyBorder="1" applyAlignment="1">
      <alignment vertical="center"/>
    </xf>
    <xf numFmtId="0" fontId="30" fillId="19" borderId="69" xfId="0" applyFont="1" applyFill="1" applyBorder="1" applyAlignment="1">
      <alignment horizontal="left"/>
    </xf>
    <xf numFmtId="0" fontId="30" fillId="19" borderId="41" xfId="0" applyFont="1" applyFill="1" applyBorder="1" applyAlignment="1">
      <alignment horizontal="left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48" xfId="0" applyNumberFormat="1" applyBorder="1" applyAlignment="1">
      <alignment horizontal="right" indent="1"/>
    </xf>
    <xf numFmtId="2" fontId="0" fillId="0" borderId="14" xfId="0" applyNumberForma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Fill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0" fontId="35" fillId="0" borderId="0" xfId="0" applyFont="1" applyAlignment="1">
      <alignment horizontal="left"/>
    </xf>
    <xf numFmtId="0" fontId="25" fillId="19" borderId="42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4" fontId="18" fillId="8" borderId="46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20" fillId="19" borderId="70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0" fontId="18" fillId="17" borderId="71" xfId="0" applyFont="1" applyFill="1" applyBorder="1" applyAlignment="1">
      <alignment horizontal="right" vertical="center" wrapText="1"/>
    </xf>
    <xf numFmtId="0" fontId="18" fillId="17" borderId="72" xfId="0" applyFont="1" applyFill="1" applyBorder="1" applyAlignment="1">
      <alignment horizontal="right" vertical="center" wrapText="1"/>
    </xf>
    <xf numFmtId="0" fontId="20" fillId="19" borderId="70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0" fontId="20" fillId="19" borderId="50" xfId="0" applyFont="1" applyFill="1" applyBorder="1" applyAlignment="1">
      <alignment horizontal="left"/>
    </xf>
    <xf numFmtId="0" fontId="20" fillId="19" borderId="69" xfId="0" applyFont="1" applyFill="1" applyBorder="1" applyAlignment="1">
      <alignment horizontal="left"/>
    </xf>
    <xf numFmtId="0" fontId="20" fillId="19" borderId="41" xfId="0" applyFont="1" applyFill="1" applyBorder="1" applyAlignment="1">
      <alignment horizontal="left"/>
    </xf>
    <xf numFmtId="0" fontId="20" fillId="19" borderId="49" xfId="0" applyFont="1" applyFill="1" applyBorder="1" applyAlignment="1">
      <alignment horizontal="left"/>
    </xf>
    <xf numFmtId="0" fontId="20" fillId="19" borderId="73" xfId="0" applyFont="1" applyFill="1" applyBorder="1" applyAlignment="1">
      <alignment horizontal="left"/>
    </xf>
    <xf numFmtId="0" fontId="20" fillId="19" borderId="74" xfId="0" applyFont="1" applyFill="1" applyBorder="1" applyAlignment="1">
      <alignment horizontal="left"/>
    </xf>
    <xf numFmtId="0" fontId="20" fillId="19" borderId="75" xfId="0" applyFont="1" applyFill="1" applyBorder="1" applyAlignment="1">
      <alignment horizontal="left"/>
    </xf>
    <xf numFmtId="0" fontId="20" fillId="19" borderId="0" xfId="0" applyFont="1" applyFill="1" applyBorder="1" applyAlignment="1">
      <alignment horizontal="left"/>
    </xf>
    <xf numFmtId="0" fontId="20" fillId="19" borderId="76" xfId="0" applyFont="1" applyFill="1" applyBorder="1" applyAlignment="1">
      <alignment horizontal="left"/>
    </xf>
    <xf numFmtId="0" fontId="20" fillId="19" borderId="27" xfId="0" applyFont="1" applyFill="1" applyBorder="1" applyAlignment="1">
      <alignment horizontal="left"/>
    </xf>
    <xf numFmtId="0" fontId="20" fillId="19" borderId="28" xfId="0" applyFont="1" applyFill="1" applyBorder="1" applyAlignment="1">
      <alignment horizontal="left"/>
    </xf>
    <xf numFmtId="0" fontId="20" fillId="19" borderId="76" xfId="0" applyFont="1" applyFill="1" applyBorder="1" applyAlignment="1">
      <alignment/>
    </xf>
    <xf numFmtId="0" fontId="20" fillId="19" borderId="27" xfId="0" applyFont="1" applyFill="1" applyBorder="1" applyAlignment="1">
      <alignment/>
    </xf>
    <xf numFmtId="0" fontId="20" fillId="19" borderId="28" xfId="0" applyFont="1" applyFill="1" applyBorder="1" applyAlignment="1">
      <alignment/>
    </xf>
    <xf numFmtId="0" fontId="18" fillId="17" borderId="77" xfId="0" applyFont="1" applyFill="1" applyBorder="1" applyAlignment="1">
      <alignment horizontal="right" vertical="center" wrapText="1"/>
    </xf>
    <xf numFmtId="0" fontId="18" fillId="17" borderId="78" xfId="0" applyFont="1" applyFill="1" applyBorder="1" applyAlignment="1">
      <alignment horizontal="right" vertical="center" wrapText="1"/>
    </xf>
    <xf numFmtId="0" fontId="20" fillId="19" borderId="69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20" fillId="19" borderId="49" xfId="0" applyFont="1" applyFill="1" applyBorder="1" applyAlignment="1">
      <alignment/>
    </xf>
    <xf numFmtId="0" fontId="20" fillId="19" borderId="70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5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K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421875" style="0" customWidth="1"/>
    <col min="2" max="2" width="9.00390625" style="1" customWidth="1"/>
    <col min="3" max="3" width="7.28125" style="1" customWidth="1"/>
    <col min="4" max="4" width="7.140625" style="1" customWidth="1"/>
    <col min="5" max="5" width="9.7109375" style="1" customWidth="1"/>
    <col min="6" max="6" width="9.57421875" style="1" customWidth="1"/>
    <col min="7" max="7" width="12.57421875" style="1" customWidth="1"/>
    <col min="8" max="8" width="12.7109375" style="1" customWidth="1"/>
    <col min="9" max="9" width="13.00390625" style="1" customWidth="1"/>
    <col min="10" max="10" width="12.421875" style="1" customWidth="1"/>
    <col min="11" max="11" width="15.8515625" style="0" customWidth="1"/>
  </cols>
  <sheetData>
    <row r="1" ht="12.75"/>
    <row r="2" spans="1:7" ht="12.75">
      <c r="A2" s="37" t="s">
        <v>84</v>
      </c>
      <c r="B2" s="115" t="s">
        <v>76</v>
      </c>
      <c r="C2" s="37"/>
      <c r="D2" s="37"/>
      <c r="E2" s="37"/>
      <c r="F2" s="37"/>
      <c r="G2" s="37"/>
    </row>
    <row r="3" ht="12.75">
      <c r="A3" s="35" t="s">
        <v>83</v>
      </c>
    </row>
    <row r="4" ht="12.75">
      <c r="A4" s="35" t="s">
        <v>62</v>
      </c>
    </row>
    <row r="5" ht="13.5" thickBot="1">
      <c r="A5" s="35"/>
    </row>
    <row r="6" spans="1:11" s="36" customFormat="1" ht="51.75" thickBot="1">
      <c r="A6" s="85" t="s">
        <v>50</v>
      </c>
      <c r="B6" s="84" t="s">
        <v>8</v>
      </c>
      <c r="C6" s="14" t="s">
        <v>65</v>
      </c>
      <c r="D6" s="14" t="s">
        <v>66</v>
      </c>
      <c r="E6" s="14" t="s">
        <v>33</v>
      </c>
      <c r="F6" s="15" t="s">
        <v>57</v>
      </c>
      <c r="G6" s="82" t="s">
        <v>71</v>
      </c>
      <c r="H6" s="20" t="s">
        <v>56</v>
      </c>
      <c r="I6" s="82" t="s">
        <v>67</v>
      </c>
      <c r="J6" s="84" t="s">
        <v>68</v>
      </c>
      <c r="K6" s="16" t="s">
        <v>69</v>
      </c>
    </row>
    <row r="7" spans="1:11" ht="15" thickTop="1">
      <c r="A7" s="86" t="s">
        <v>0</v>
      </c>
      <c r="B7" s="88" t="s">
        <v>9</v>
      </c>
      <c r="C7" s="90">
        <v>50</v>
      </c>
      <c r="D7" s="90">
        <v>200</v>
      </c>
      <c r="E7" s="118">
        <v>10.7</v>
      </c>
      <c r="F7" s="91" t="s">
        <v>70</v>
      </c>
      <c r="G7" s="83">
        <v>0</v>
      </c>
      <c r="H7" s="21">
        <f>E7*G7</f>
        <v>0</v>
      </c>
      <c r="I7" s="94">
        <f>SUM('Příl. 2 smlouvy'!G7:G8)</f>
        <v>30</v>
      </c>
      <c r="J7" s="116">
        <f>I7*E7</f>
        <v>321</v>
      </c>
      <c r="K7" s="96">
        <f>G7*J7</f>
        <v>0</v>
      </c>
    </row>
    <row r="8" spans="1:11" ht="14.25">
      <c r="A8" s="87" t="s">
        <v>1</v>
      </c>
      <c r="B8" s="89" t="s">
        <v>9</v>
      </c>
      <c r="C8" s="92">
        <v>50</v>
      </c>
      <c r="D8" s="92">
        <v>200</v>
      </c>
      <c r="E8" s="119">
        <v>9.6</v>
      </c>
      <c r="F8" s="93" t="s">
        <v>70</v>
      </c>
      <c r="G8" s="83">
        <v>0</v>
      </c>
      <c r="H8" s="21">
        <f aca="true" t="shared" si="0" ref="H8:H24">E8*G8</f>
        <v>0</v>
      </c>
      <c r="I8" s="94">
        <f>'Příl. 2 smlouvy'!G10</f>
        <v>2</v>
      </c>
      <c r="J8" s="116">
        <f aca="true" t="shared" si="1" ref="J8:J24">I8*E8</f>
        <v>19.2</v>
      </c>
      <c r="K8" s="95">
        <f aca="true" t="shared" si="2" ref="K8:K24">G8*J8</f>
        <v>0</v>
      </c>
    </row>
    <row r="9" spans="1:11" ht="14.25">
      <c r="A9" s="87" t="s">
        <v>2</v>
      </c>
      <c r="B9" s="89" t="s">
        <v>9</v>
      </c>
      <c r="C9" s="92">
        <v>50</v>
      </c>
      <c r="D9" s="92">
        <v>200</v>
      </c>
      <c r="E9" s="119">
        <v>9.6</v>
      </c>
      <c r="F9" s="93" t="s">
        <v>70</v>
      </c>
      <c r="G9" s="83">
        <v>0</v>
      </c>
      <c r="H9" s="21">
        <f t="shared" si="0"/>
        <v>0</v>
      </c>
      <c r="I9" s="94">
        <f>'Příl. 2 smlouvy'!G12</f>
        <v>1</v>
      </c>
      <c r="J9" s="116">
        <f t="shared" si="1"/>
        <v>9.6</v>
      </c>
      <c r="K9" s="95">
        <f t="shared" si="2"/>
        <v>0</v>
      </c>
    </row>
    <row r="10" spans="1:11" ht="14.25">
      <c r="A10" s="87" t="s">
        <v>3</v>
      </c>
      <c r="B10" s="89" t="s">
        <v>9</v>
      </c>
      <c r="C10" s="92">
        <v>50</v>
      </c>
      <c r="D10" s="92">
        <v>200</v>
      </c>
      <c r="E10" s="119">
        <v>9.1</v>
      </c>
      <c r="F10" s="93" t="s">
        <v>70</v>
      </c>
      <c r="G10" s="83">
        <v>0</v>
      </c>
      <c r="H10" s="21">
        <f t="shared" si="0"/>
        <v>0</v>
      </c>
      <c r="I10" s="94">
        <f>'Příl. 2 smlouvy'!G14</f>
        <v>6</v>
      </c>
      <c r="J10" s="116">
        <f t="shared" si="1"/>
        <v>54.599999999999994</v>
      </c>
      <c r="K10" s="95">
        <f t="shared" si="2"/>
        <v>0</v>
      </c>
    </row>
    <row r="11" spans="1:11" ht="14.25">
      <c r="A11" s="87" t="s">
        <v>4</v>
      </c>
      <c r="B11" s="89" t="s">
        <v>9</v>
      </c>
      <c r="C11" s="92">
        <v>50</v>
      </c>
      <c r="D11" s="92">
        <v>200</v>
      </c>
      <c r="E11" s="119">
        <v>9.1</v>
      </c>
      <c r="F11" s="93" t="s">
        <v>70</v>
      </c>
      <c r="G11" s="83">
        <v>0</v>
      </c>
      <c r="H11" s="21">
        <f t="shared" si="0"/>
        <v>0</v>
      </c>
      <c r="I11" s="94">
        <f>'Příl. 2 smlouvy'!G16</f>
        <v>14</v>
      </c>
      <c r="J11" s="116">
        <f t="shared" si="1"/>
        <v>127.39999999999999</v>
      </c>
      <c r="K11" s="95">
        <f t="shared" si="2"/>
        <v>0</v>
      </c>
    </row>
    <row r="12" spans="1:11" ht="14.25">
      <c r="A12" s="87" t="s">
        <v>5</v>
      </c>
      <c r="B12" s="89" t="s">
        <v>9</v>
      </c>
      <c r="C12" s="92">
        <v>50</v>
      </c>
      <c r="D12" s="92">
        <v>200</v>
      </c>
      <c r="E12" s="119">
        <v>10.8</v>
      </c>
      <c r="F12" s="93" t="s">
        <v>70</v>
      </c>
      <c r="G12" s="83">
        <v>0</v>
      </c>
      <c r="H12" s="21">
        <f t="shared" si="0"/>
        <v>0</v>
      </c>
      <c r="I12" s="94">
        <f>SUM('Příl. 2 smlouvy'!G18:G28)</f>
        <v>47</v>
      </c>
      <c r="J12" s="116">
        <f t="shared" si="1"/>
        <v>507.6</v>
      </c>
      <c r="K12" s="95">
        <f t="shared" si="2"/>
        <v>0</v>
      </c>
    </row>
    <row r="13" spans="1:11" ht="14.25">
      <c r="A13" s="87" t="s">
        <v>5</v>
      </c>
      <c r="B13" s="89" t="s">
        <v>9</v>
      </c>
      <c r="C13" s="92">
        <v>40</v>
      </c>
      <c r="D13" s="92">
        <v>150</v>
      </c>
      <c r="E13" s="119">
        <v>6.5</v>
      </c>
      <c r="F13" s="93" t="s">
        <v>70</v>
      </c>
      <c r="G13" s="83">
        <v>0</v>
      </c>
      <c r="H13" s="21">
        <f t="shared" si="0"/>
        <v>0</v>
      </c>
      <c r="I13" s="94">
        <f>SUM('Příl. 2 smlouvy'!G30:G38)</f>
        <v>23</v>
      </c>
      <c r="J13" s="116">
        <f t="shared" si="1"/>
        <v>149.5</v>
      </c>
      <c r="K13" s="95">
        <f t="shared" si="2"/>
        <v>0</v>
      </c>
    </row>
    <row r="14" spans="1:11" ht="14.25">
      <c r="A14" s="87" t="s">
        <v>5</v>
      </c>
      <c r="B14" s="89" t="s">
        <v>9</v>
      </c>
      <c r="C14" s="92">
        <v>20</v>
      </c>
      <c r="D14" s="92">
        <v>200</v>
      </c>
      <c r="E14" s="119">
        <v>4.3</v>
      </c>
      <c r="F14" s="93" t="s">
        <v>70</v>
      </c>
      <c r="G14" s="83">
        <v>0</v>
      </c>
      <c r="H14" s="21">
        <f t="shared" si="0"/>
        <v>0</v>
      </c>
      <c r="I14" s="94">
        <f>SUM('Příl. 2 smlouvy'!G40:G41)</f>
        <v>8</v>
      </c>
      <c r="J14" s="116">
        <f t="shared" si="1"/>
        <v>34.4</v>
      </c>
      <c r="K14" s="95">
        <f t="shared" si="2"/>
        <v>0</v>
      </c>
    </row>
    <row r="15" spans="1:11" ht="14.25">
      <c r="A15" s="87" t="s">
        <v>6</v>
      </c>
      <c r="B15" s="89" t="s">
        <v>9</v>
      </c>
      <c r="C15" s="92">
        <v>50</v>
      </c>
      <c r="D15" s="92">
        <v>200</v>
      </c>
      <c r="E15" s="119">
        <v>10.8</v>
      </c>
      <c r="F15" s="93" t="s">
        <v>70</v>
      </c>
      <c r="G15" s="83">
        <v>0</v>
      </c>
      <c r="H15" s="21">
        <f t="shared" si="0"/>
        <v>0</v>
      </c>
      <c r="I15" s="94">
        <f>'Příl. 2 smlouvy'!G43</f>
        <v>40</v>
      </c>
      <c r="J15" s="116">
        <f t="shared" si="1"/>
        <v>432</v>
      </c>
      <c r="K15" s="95">
        <f t="shared" si="2"/>
        <v>0</v>
      </c>
    </row>
    <row r="16" spans="1:11" ht="14.25">
      <c r="A16" s="87" t="s">
        <v>63</v>
      </c>
      <c r="B16" s="89" t="s">
        <v>9</v>
      </c>
      <c r="C16" s="92">
        <v>50</v>
      </c>
      <c r="D16" s="92">
        <v>200</v>
      </c>
      <c r="E16" s="119">
        <v>12.6</v>
      </c>
      <c r="F16" s="93" t="s">
        <v>70</v>
      </c>
      <c r="G16" s="83">
        <v>0</v>
      </c>
      <c r="H16" s="21">
        <f t="shared" si="0"/>
        <v>0</v>
      </c>
      <c r="I16" s="94">
        <f>'Příl. 2 smlouvy'!G45</f>
        <v>1</v>
      </c>
      <c r="J16" s="116">
        <f t="shared" si="1"/>
        <v>12.6</v>
      </c>
      <c r="K16" s="95">
        <f t="shared" si="2"/>
        <v>0</v>
      </c>
    </row>
    <row r="17" spans="1:11" ht="14.25">
      <c r="A17" s="87" t="s">
        <v>7</v>
      </c>
      <c r="B17" s="89" t="s">
        <v>9</v>
      </c>
      <c r="C17" s="92">
        <v>50</v>
      </c>
      <c r="D17" s="92">
        <v>200</v>
      </c>
      <c r="E17" s="119">
        <v>10</v>
      </c>
      <c r="F17" s="93" t="s">
        <v>70</v>
      </c>
      <c r="G17" s="83">
        <v>0</v>
      </c>
      <c r="H17" s="21">
        <f t="shared" si="0"/>
        <v>0</v>
      </c>
      <c r="I17" s="94">
        <f>SUM('Příl. 2 smlouvy'!G47:G48)</f>
        <v>8</v>
      </c>
      <c r="J17" s="116">
        <f t="shared" si="1"/>
        <v>80</v>
      </c>
      <c r="K17" s="95">
        <f t="shared" si="2"/>
        <v>0</v>
      </c>
    </row>
    <row r="18" spans="1:11" ht="12.75">
      <c r="A18" s="87" t="s">
        <v>82</v>
      </c>
      <c r="B18" s="89" t="s">
        <v>9</v>
      </c>
      <c r="C18" s="92" t="s">
        <v>64</v>
      </c>
      <c r="D18" s="92" t="s">
        <v>64</v>
      </c>
      <c r="E18" s="119">
        <v>20</v>
      </c>
      <c r="F18" s="93" t="s">
        <v>58</v>
      </c>
      <c r="G18" s="83">
        <v>0</v>
      </c>
      <c r="H18" s="21">
        <f t="shared" si="0"/>
        <v>0</v>
      </c>
      <c r="I18" s="94">
        <f>SUM('Příl. 2 smlouvy'!G50:G54)</f>
        <v>39</v>
      </c>
      <c r="J18" s="116">
        <f t="shared" si="1"/>
        <v>780</v>
      </c>
      <c r="K18" s="95">
        <f t="shared" si="2"/>
        <v>0</v>
      </c>
    </row>
    <row r="19" spans="1:11" ht="12.75">
      <c r="A19" s="87" t="s">
        <v>11</v>
      </c>
      <c r="B19" s="89" t="s">
        <v>9</v>
      </c>
      <c r="C19" s="92" t="s">
        <v>64</v>
      </c>
      <c r="D19" s="92" t="s">
        <v>64</v>
      </c>
      <c r="E19" s="119">
        <v>10</v>
      </c>
      <c r="F19" s="93" t="s">
        <v>58</v>
      </c>
      <c r="G19" s="83">
        <v>0</v>
      </c>
      <c r="H19" s="21">
        <f t="shared" si="0"/>
        <v>0</v>
      </c>
      <c r="I19" s="94">
        <f>'Příl. 2 smlouvy'!G56</f>
        <v>3</v>
      </c>
      <c r="J19" s="116">
        <f t="shared" si="1"/>
        <v>30</v>
      </c>
      <c r="K19" s="95">
        <f t="shared" si="2"/>
        <v>0</v>
      </c>
    </row>
    <row r="20" spans="1:11" ht="12.75">
      <c r="A20" s="87" t="s">
        <v>11</v>
      </c>
      <c r="B20" s="89" t="s">
        <v>9</v>
      </c>
      <c r="C20" s="92" t="s">
        <v>64</v>
      </c>
      <c r="D20" s="92" t="s">
        <v>64</v>
      </c>
      <c r="E20" s="119">
        <v>8</v>
      </c>
      <c r="F20" s="93" t="s">
        <v>58</v>
      </c>
      <c r="G20" s="83">
        <v>0</v>
      </c>
      <c r="H20" s="21">
        <f t="shared" si="0"/>
        <v>0</v>
      </c>
      <c r="I20" s="94">
        <f>SUM('Příl. 2 smlouvy'!G58:G72)</f>
        <v>30</v>
      </c>
      <c r="J20" s="116">
        <f t="shared" si="1"/>
        <v>240</v>
      </c>
      <c r="K20" s="95">
        <f t="shared" si="2"/>
        <v>0</v>
      </c>
    </row>
    <row r="21" spans="1:11" ht="12.75">
      <c r="A21" s="87" t="s">
        <v>11</v>
      </c>
      <c r="B21" s="89" t="s">
        <v>9</v>
      </c>
      <c r="C21" s="92" t="s">
        <v>64</v>
      </c>
      <c r="D21" s="92" t="s">
        <v>64</v>
      </c>
      <c r="E21" s="119">
        <v>4</v>
      </c>
      <c r="F21" s="93" t="s">
        <v>58</v>
      </c>
      <c r="G21" s="83">
        <v>0</v>
      </c>
      <c r="H21" s="21">
        <f t="shared" si="0"/>
        <v>0</v>
      </c>
      <c r="I21" s="94">
        <f>SUM('Příl. 2 smlouvy'!G74:G75)</f>
        <v>8</v>
      </c>
      <c r="J21" s="116">
        <f t="shared" si="1"/>
        <v>32</v>
      </c>
      <c r="K21" s="95">
        <f t="shared" si="2"/>
        <v>0</v>
      </c>
    </row>
    <row r="22" spans="1:11" ht="14.25">
      <c r="A22" s="87" t="s">
        <v>15</v>
      </c>
      <c r="B22" s="89" t="s">
        <v>9</v>
      </c>
      <c r="C22" s="92">
        <v>20</v>
      </c>
      <c r="D22" s="92">
        <v>200</v>
      </c>
      <c r="E22" s="119">
        <v>4.9</v>
      </c>
      <c r="F22" s="93" t="s">
        <v>70</v>
      </c>
      <c r="G22" s="83">
        <v>0</v>
      </c>
      <c r="H22" s="21">
        <f t="shared" si="0"/>
        <v>0</v>
      </c>
      <c r="I22" s="94">
        <f>SUM('Příl. 2 smlouvy'!G77:G79)</f>
        <v>7</v>
      </c>
      <c r="J22" s="116">
        <f t="shared" si="1"/>
        <v>34.300000000000004</v>
      </c>
      <c r="K22" s="95">
        <f t="shared" si="2"/>
        <v>0</v>
      </c>
    </row>
    <row r="23" spans="1:11" ht="12.75">
      <c r="A23" s="87" t="s">
        <v>35</v>
      </c>
      <c r="B23" s="89" t="s">
        <v>37</v>
      </c>
      <c r="C23" s="92" t="s">
        <v>64</v>
      </c>
      <c r="D23" s="92" t="s">
        <v>64</v>
      </c>
      <c r="E23" s="119">
        <v>180</v>
      </c>
      <c r="F23" s="93" t="s">
        <v>59</v>
      </c>
      <c r="G23" s="83">
        <v>0</v>
      </c>
      <c r="H23" s="21">
        <f t="shared" si="0"/>
        <v>0</v>
      </c>
      <c r="I23" s="94">
        <f>'Příl. 2 smlouvy'!G81</f>
        <v>36</v>
      </c>
      <c r="J23" s="116">
        <f t="shared" si="1"/>
        <v>6480</v>
      </c>
      <c r="K23" s="95">
        <f t="shared" si="2"/>
        <v>0</v>
      </c>
    </row>
    <row r="24" spans="1:11" ht="13.5" thickBot="1">
      <c r="A24" s="97" t="s">
        <v>38</v>
      </c>
      <c r="B24" s="98" t="s">
        <v>39</v>
      </c>
      <c r="C24" s="99" t="s">
        <v>64</v>
      </c>
      <c r="D24" s="99" t="s">
        <v>64</v>
      </c>
      <c r="E24" s="120">
        <v>2200</v>
      </c>
      <c r="F24" s="100" t="s">
        <v>58</v>
      </c>
      <c r="G24" s="101">
        <v>0</v>
      </c>
      <c r="H24" s="102">
        <f t="shared" si="0"/>
        <v>0</v>
      </c>
      <c r="I24" s="103">
        <f>'Příl. 2 smlouvy'!G83</f>
        <v>9</v>
      </c>
      <c r="J24" s="117">
        <f t="shared" si="1"/>
        <v>19800</v>
      </c>
      <c r="K24" s="104">
        <f t="shared" si="2"/>
        <v>0</v>
      </c>
    </row>
    <row r="25" spans="1:11" ht="28.5" customHeight="1" thickBot="1" thickTop="1">
      <c r="A25" s="105"/>
      <c r="B25" s="106"/>
      <c r="C25" s="106"/>
      <c r="D25" s="107"/>
      <c r="E25" s="107"/>
      <c r="F25" s="107"/>
      <c r="G25" s="107"/>
      <c r="H25" s="107"/>
      <c r="I25" s="133" t="s">
        <v>72</v>
      </c>
      <c r="J25" s="134"/>
      <c r="K25" s="108">
        <f>SUM(K7:K24)</f>
        <v>0</v>
      </c>
    </row>
    <row r="26" spans="1:10" ht="12.75">
      <c r="A26" s="3"/>
      <c r="B26" s="7"/>
      <c r="C26" s="7"/>
      <c r="D26" s="8"/>
      <c r="E26" s="8"/>
      <c r="F26" s="8"/>
      <c r="G26" s="8"/>
      <c r="H26" s="8"/>
      <c r="I26" s="8"/>
      <c r="J26" s="9"/>
    </row>
    <row r="27" spans="1:10" ht="12.75">
      <c r="A27" s="3"/>
      <c r="B27" s="7"/>
      <c r="C27" s="7"/>
      <c r="D27" s="8"/>
      <c r="E27" s="8"/>
      <c r="F27" s="8"/>
      <c r="G27" s="8"/>
      <c r="H27" s="8"/>
      <c r="I27" s="8"/>
      <c r="J27" s="9"/>
    </row>
    <row r="28" spans="1:10" ht="12.75">
      <c r="A28" s="3"/>
      <c r="B28" s="7"/>
      <c r="C28" s="7"/>
      <c r="D28" s="8"/>
      <c r="E28" s="8"/>
      <c r="F28" s="8"/>
      <c r="G28" s="8"/>
      <c r="H28" s="8"/>
      <c r="I28" s="8"/>
      <c r="J28" s="9"/>
    </row>
    <row r="29" ht="12.75"/>
    <row r="32" spans="2:10" s="122" customFormat="1" ht="15"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s="122" customFormat="1" ht="15.75">
      <c r="A33" s="126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2:10" s="122" customFormat="1" ht="15"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s="122" customFormat="1" ht="15.75">
      <c r="A35" s="123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s="122" customFormat="1" ht="10.5" customHeight="1">
      <c r="A36" s="123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s="122" customFormat="1" ht="15.75">
      <c r="A37" s="124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s="122" customFormat="1" ht="15.75">
      <c r="A38" s="124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s="122" customFormat="1" ht="15.75">
      <c r="A39" s="124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s="122" customFormat="1" ht="15.75">
      <c r="A40" s="124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s="122" customFormat="1" ht="15.75">
      <c r="A41" s="124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s="122" customFormat="1" ht="15.75">
      <c r="A42" s="124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s="122" customFormat="1" ht="15.75">
      <c r="A43" s="124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s="122" customFormat="1" ht="15.75">
      <c r="A44" s="124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s="122" customFormat="1" ht="15.75">
      <c r="A45" s="124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s="122" customFormat="1" ht="15.75">
      <c r="A46" s="124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s="122" customFormat="1" ht="15.75">
      <c r="A47" s="124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s="122" customFormat="1" ht="15.75">
      <c r="A48" s="124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s="122" customFormat="1" ht="15.75">
      <c r="A49" s="124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s="122" customFormat="1" ht="15.75">
      <c r="A50" s="125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s="122" customFormat="1" ht="15.75">
      <c r="A51" s="125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s="122" customFormat="1" ht="15.75">
      <c r="A52" s="124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s="122" customFormat="1" ht="15.75">
      <c r="A53" s="124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s="122" customFormat="1" ht="15.75">
      <c r="A54" s="124"/>
      <c r="B54" s="121"/>
      <c r="C54" s="121"/>
      <c r="D54" s="121"/>
      <c r="E54" s="121"/>
      <c r="F54" s="121"/>
      <c r="G54" s="121"/>
      <c r="H54" s="121"/>
      <c r="I54" s="121"/>
      <c r="J54" s="121"/>
    </row>
    <row r="55" ht="15.75">
      <c r="A55" s="125"/>
    </row>
    <row r="56" ht="15.75">
      <c r="A56" s="125"/>
    </row>
    <row r="57" ht="15.75">
      <c r="A57" s="125"/>
    </row>
    <row r="58" ht="15.75">
      <c r="A58" s="125"/>
    </row>
  </sheetData>
  <sheetProtection/>
  <mergeCells count="1">
    <mergeCell ref="I25:J25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2" width="10.8515625" style="0" bestFit="1" customWidth="1"/>
    <col min="3" max="3" width="10.8515625" style="0" customWidth="1"/>
    <col min="4" max="4" width="10.140625" style="0" customWidth="1"/>
    <col min="5" max="5" width="13.421875" style="0" customWidth="1"/>
    <col min="6" max="6" width="14.00390625" style="0" customWidth="1"/>
    <col min="7" max="7" width="14.8515625" style="0" customWidth="1"/>
    <col min="8" max="8" width="14.57421875" style="0" customWidth="1"/>
    <col min="9" max="9" width="18.57421875" style="0" customWidth="1"/>
  </cols>
  <sheetData>
    <row r="1" spans="1:9" ht="12.75">
      <c r="A1" s="115" t="s">
        <v>85</v>
      </c>
      <c r="B1" s="37" t="s">
        <v>75</v>
      </c>
      <c r="C1" s="37"/>
      <c r="D1" s="1"/>
      <c r="E1" s="8"/>
      <c r="F1" s="8"/>
      <c r="G1" s="8"/>
      <c r="H1" s="8"/>
      <c r="I1" s="9"/>
    </row>
    <row r="2" spans="1:9" ht="12.75">
      <c r="A2" s="35" t="s">
        <v>55</v>
      </c>
      <c r="B2" s="34"/>
      <c r="C2" s="34"/>
      <c r="D2" s="35"/>
      <c r="E2" s="8"/>
      <c r="F2" s="8"/>
      <c r="G2" s="8"/>
      <c r="H2" s="8"/>
      <c r="I2" s="9"/>
    </row>
    <row r="3" spans="1:9" ht="12.75">
      <c r="A3" s="35" t="s">
        <v>62</v>
      </c>
      <c r="B3" s="34"/>
      <c r="C3" s="34"/>
      <c r="D3" s="35"/>
      <c r="E3" s="8"/>
      <c r="F3" s="8"/>
      <c r="G3" s="8"/>
      <c r="H3" s="8"/>
      <c r="I3" s="9"/>
    </row>
    <row r="4" spans="2:9" ht="13.5" thickBot="1">
      <c r="B4" s="2"/>
      <c r="C4" s="2"/>
      <c r="D4" s="2"/>
      <c r="E4" s="2"/>
      <c r="F4" s="2"/>
      <c r="G4" s="2"/>
      <c r="H4" s="2"/>
      <c r="I4" s="2"/>
    </row>
    <row r="5" spans="1:9" ht="64.5" thickBot="1">
      <c r="A5" s="13" t="s">
        <v>77</v>
      </c>
      <c r="B5" s="14" t="s">
        <v>8</v>
      </c>
      <c r="C5" s="14" t="s">
        <v>33</v>
      </c>
      <c r="D5" s="14" t="s">
        <v>51</v>
      </c>
      <c r="E5" s="15" t="s">
        <v>60</v>
      </c>
      <c r="F5" s="20" t="s">
        <v>61</v>
      </c>
      <c r="G5" s="19" t="s">
        <v>54</v>
      </c>
      <c r="H5" s="15" t="s">
        <v>79</v>
      </c>
      <c r="I5" s="16" t="s">
        <v>78</v>
      </c>
    </row>
    <row r="6" spans="1:9" ht="15" thickTop="1">
      <c r="A6" s="38" t="s">
        <v>0</v>
      </c>
      <c r="B6" s="39" t="s">
        <v>9</v>
      </c>
      <c r="C6" s="39" t="s">
        <v>41</v>
      </c>
      <c r="D6" s="40">
        <f>SUM(D7:D8)</f>
        <v>5</v>
      </c>
      <c r="E6" s="41">
        <v>0</v>
      </c>
      <c r="F6" s="42">
        <f>D6*E6</f>
        <v>0</v>
      </c>
      <c r="G6" s="43"/>
      <c r="H6" s="44"/>
      <c r="I6" s="45"/>
    </row>
    <row r="7" spans="1:9" ht="12.75">
      <c r="A7" s="143" t="s">
        <v>80</v>
      </c>
      <c r="B7" s="144"/>
      <c r="C7" s="144"/>
      <c r="D7" s="130">
        <v>4</v>
      </c>
      <c r="E7" s="127"/>
      <c r="F7" s="76"/>
      <c r="G7" s="128">
        <v>28</v>
      </c>
      <c r="H7" s="129">
        <v>0</v>
      </c>
      <c r="I7" s="56">
        <f>G7*H7</f>
        <v>0</v>
      </c>
    </row>
    <row r="8" spans="1:9" ht="13.5" thickBot="1">
      <c r="A8" s="138" t="s">
        <v>18</v>
      </c>
      <c r="B8" s="139"/>
      <c r="C8" s="140"/>
      <c r="D8" s="57">
        <v>1</v>
      </c>
      <c r="E8" s="63"/>
      <c r="F8" s="64"/>
      <c r="G8" s="50">
        <v>2</v>
      </c>
      <c r="H8" s="51">
        <v>0</v>
      </c>
      <c r="I8" s="65">
        <f>G8*H8</f>
        <v>0</v>
      </c>
    </row>
    <row r="9" spans="1:9" ht="15" thickTop="1">
      <c r="A9" s="38" t="s">
        <v>1</v>
      </c>
      <c r="B9" s="39" t="s">
        <v>9</v>
      </c>
      <c r="C9" s="39" t="s">
        <v>42</v>
      </c>
      <c r="D9" s="40">
        <v>1</v>
      </c>
      <c r="E9" s="41">
        <v>0</v>
      </c>
      <c r="F9" s="42">
        <f>D9*E9</f>
        <v>0</v>
      </c>
      <c r="G9" s="43"/>
      <c r="H9" s="44"/>
      <c r="I9" s="45"/>
    </row>
    <row r="10" spans="1:9" ht="13.5" thickBot="1">
      <c r="A10" s="141" t="s">
        <v>80</v>
      </c>
      <c r="B10" s="142"/>
      <c r="C10" s="142"/>
      <c r="D10" s="46"/>
      <c r="E10" s="49"/>
      <c r="F10" s="47"/>
      <c r="G10" s="50">
        <v>2</v>
      </c>
      <c r="H10" s="51">
        <v>0</v>
      </c>
      <c r="I10" s="48">
        <f>G10*H10</f>
        <v>0</v>
      </c>
    </row>
    <row r="11" spans="1:9" ht="15" thickTop="1">
      <c r="A11" s="38" t="s">
        <v>2</v>
      </c>
      <c r="B11" s="39" t="s">
        <v>9</v>
      </c>
      <c r="C11" s="39" t="s">
        <v>42</v>
      </c>
      <c r="D11" s="40">
        <v>1</v>
      </c>
      <c r="E11" s="41">
        <v>0</v>
      </c>
      <c r="F11" s="42">
        <f>D11*E11</f>
        <v>0</v>
      </c>
      <c r="G11" s="43"/>
      <c r="H11" s="44"/>
      <c r="I11" s="45"/>
    </row>
    <row r="12" spans="1:9" ht="13.5" thickBot="1">
      <c r="A12" s="141" t="s">
        <v>80</v>
      </c>
      <c r="B12" s="142"/>
      <c r="C12" s="142"/>
      <c r="D12" s="46"/>
      <c r="E12" s="49"/>
      <c r="F12" s="47"/>
      <c r="G12" s="50">
        <v>1</v>
      </c>
      <c r="H12" s="51">
        <v>0</v>
      </c>
      <c r="I12" s="48">
        <f>G12*H12</f>
        <v>0</v>
      </c>
    </row>
    <row r="13" spans="1:9" ht="15" thickTop="1">
      <c r="A13" s="4" t="s">
        <v>3</v>
      </c>
      <c r="B13" s="5" t="s">
        <v>9</v>
      </c>
      <c r="C13" s="5" t="s">
        <v>43</v>
      </c>
      <c r="D13" s="6">
        <v>2</v>
      </c>
      <c r="E13" s="30">
        <v>0</v>
      </c>
      <c r="F13" s="21">
        <f>D13*E13</f>
        <v>0</v>
      </c>
      <c r="G13" s="26"/>
      <c r="H13" s="29"/>
      <c r="I13" s="25"/>
    </row>
    <row r="14" spans="1:9" ht="13.5" thickBot="1">
      <c r="A14" s="143" t="s">
        <v>80</v>
      </c>
      <c r="B14" s="144"/>
      <c r="C14" s="144"/>
      <c r="D14" s="52"/>
      <c r="E14" s="53"/>
      <c r="F14" s="54"/>
      <c r="G14" s="55">
        <v>6</v>
      </c>
      <c r="H14" s="32">
        <v>0</v>
      </c>
      <c r="I14" s="56">
        <f>G14*H14</f>
        <v>0</v>
      </c>
    </row>
    <row r="15" spans="1:9" ht="15" thickTop="1">
      <c r="A15" s="38" t="s">
        <v>4</v>
      </c>
      <c r="B15" s="39" t="s">
        <v>9</v>
      </c>
      <c r="C15" s="39" t="s">
        <v>43</v>
      </c>
      <c r="D15" s="40">
        <v>3</v>
      </c>
      <c r="E15" s="41">
        <v>0</v>
      </c>
      <c r="F15" s="42">
        <f>D15*E15</f>
        <v>0</v>
      </c>
      <c r="G15" s="43"/>
      <c r="H15" s="44"/>
      <c r="I15" s="45"/>
    </row>
    <row r="16" spans="1:9" ht="13.5" thickBot="1">
      <c r="A16" s="141" t="s">
        <v>80</v>
      </c>
      <c r="B16" s="142"/>
      <c r="C16" s="142"/>
      <c r="D16" s="57"/>
      <c r="E16" s="58"/>
      <c r="F16" s="59"/>
      <c r="G16" s="50">
        <v>14</v>
      </c>
      <c r="H16" s="51">
        <v>0</v>
      </c>
      <c r="I16" s="48">
        <f>G16*H16</f>
        <v>0</v>
      </c>
    </row>
    <row r="17" spans="1:9" ht="15" thickTop="1">
      <c r="A17" s="4" t="s">
        <v>5</v>
      </c>
      <c r="B17" s="5" t="s">
        <v>9</v>
      </c>
      <c r="C17" s="5" t="s">
        <v>44</v>
      </c>
      <c r="D17" s="6">
        <f>SUM(D18:D28)</f>
        <v>12</v>
      </c>
      <c r="E17" s="30">
        <v>0</v>
      </c>
      <c r="F17" s="21">
        <f>D17*E17</f>
        <v>0</v>
      </c>
      <c r="G17" s="26"/>
      <c r="H17" s="29"/>
      <c r="I17" s="25"/>
    </row>
    <row r="18" spans="1:9" ht="12.75">
      <c r="A18" s="143" t="s">
        <v>80</v>
      </c>
      <c r="B18" s="144"/>
      <c r="C18" s="144"/>
      <c r="D18" s="11">
        <v>2</v>
      </c>
      <c r="E18" s="18"/>
      <c r="F18" s="23"/>
      <c r="G18" s="27">
        <v>20</v>
      </c>
      <c r="H18" s="31">
        <v>0</v>
      </c>
      <c r="I18" s="33">
        <f>G18*H18</f>
        <v>0</v>
      </c>
    </row>
    <row r="19" spans="1:9" ht="12.75">
      <c r="A19" s="135" t="s">
        <v>20</v>
      </c>
      <c r="B19" s="136"/>
      <c r="C19" s="137"/>
      <c r="D19" s="11">
        <v>1</v>
      </c>
      <c r="E19" s="18"/>
      <c r="F19" s="23"/>
      <c r="G19" s="27">
        <v>2</v>
      </c>
      <c r="H19" s="31">
        <v>0</v>
      </c>
      <c r="I19" s="33">
        <f aca="true" t="shared" si="0" ref="I19:I28">G19*H19</f>
        <v>0</v>
      </c>
    </row>
    <row r="20" spans="1:9" ht="12.75">
      <c r="A20" s="135" t="s">
        <v>21</v>
      </c>
      <c r="B20" s="136"/>
      <c r="C20" s="137"/>
      <c r="D20" s="11">
        <v>1</v>
      </c>
      <c r="E20" s="18"/>
      <c r="F20" s="23"/>
      <c r="G20" s="27">
        <v>2</v>
      </c>
      <c r="H20" s="31">
        <v>0</v>
      </c>
      <c r="I20" s="33">
        <f t="shared" si="0"/>
        <v>0</v>
      </c>
    </row>
    <row r="21" spans="1:9" ht="12.75">
      <c r="A21" s="135" t="s">
        <v>22</v>
      </c>
      <c r="B21" s="136"/>
      <c r="C21" s="137"/>
      <c r="D21" s="11">
        <v>1</v>
      </c>
      <c r="E21" s="18"/>
      <c r="F21" s="23"/>
      <c r="G21" s="27">
        <v>4</v>
      </c>
      <c r="H21" s="31">
        <v>0</v>
      </c>
      <c r="I21" s="33">
        <f t="shared" si="0"/>
        <v>0</v>
      </c>
    </row>
    <row r="22" spans="1:9" ht="12.75">
      <c r="A22" s="135" t="s">
        <v>23</v>
      </c>
      <c r="B22" s="136"/>
      <c r="C22" s="137"/>
      <c r="D22" s="11">
        <v>1</v>
      </c>
      <c r="E22" s="18"/>
      <c r="F22" s="23"/>
      <c r="G22" s="27">
        <v>2</v>
      </c>
      <c r="H22" s="31">
        <v>0</v>
      </c>
      <c r="I22" s="33">
        <f t="shared" si="0"/>
        <v>0</v>
      </c>
    </row>
    <row r="23" spans="1:9" ht="12.75">
      <c r="A23" s="135" t="s">
        <v>24</v>
      </c>
      <c r="B23" s="136"/>
      <c r="C23" s="137"/>
      <c r="D23" s="11">
        <v>1</v>
      </c>
      <c r="E23" s="18"/>
      <c r="F23" s="23"/>
      <c r="G23" s="27">
        <v>2</v>
      </c>
      <c r="H23" s="31">
        <v>0</v>
      </c>
      <c r="I23" s="33">
        <f t="shared" si="0"/>
        <v>0</v>
      </c>
    </row>
    <row r="24" spans="1:9" ht="12.75">
      <c r="A24" s="145" t="s">
        <v>25</v>
      </c>
      <c r="B24" s="146"/>
      <c r="C24" s="147"/>
      <c r="D24" s="11">
        <v>1</v>
      </c>
      <c r="E24" s="18"/>
      <c r="F24" s="23"/>
      <c r="G24" s="27">
        <v>1</v>
      </c>
      <c r="H24" s="31">
        <v>0</v>
      </c>
      <c r="I24" s="33">
        <f t="shared" si="0"/>
        <v>0</v>
      </c>
    </row>
    <row r="25" spans="1:9" ht="12.75">
      <c r="A25" s="145" t="s">
        <v>26</v>
      </c>
      <c r="B25" s="146"/>
      <c r="C25" s="147"/>
      <c r="D25" s="11">
        <v>1</v>
      </c>
      <c r="E25" s="18"/>
      <c r="F25" s="23"/>
      <c r="G25" s="27">
        <v>2</v>
      </c>
      <c r="H25" s="31">
        <v>0</v>
      </c>
      <c r="I25" s="33">
        <f t="shared" si="0"/>
        <v>0</v>
      </c>
    </row>
    <row r="26" spans="1:9" ht="12.75">
      <c r="A26" s="145" t="s">
        <v>29</v>
      </c>
      <c r="B26" s="146"/>
      <c r="C26" s="147"/>
      <c r="D26" s="11">
        <v>1</v>
      </c>
      <c r="E26" s="18"/>
      <c r="F26" s="23"/>
      <c r="G26" s="27">
        <v>4</v>
      </c>
      <c r="H26" s="31">
        <v>0</v>
      </c>
      <c r="I26" s="33">
        <f t="shared" si="0"/>
        <v>0</v>
      </c>
    </row>
    <row r="27" spans="1:9" ht="12.75">
      <c r="A27" s="145" t="s">
        <v>31</v>
      </c>
      <c r="B27" s="146"/>
      <c r="C27" s="147"/>
      <c r="D27" s="11">
        <v>1</v>
      </c>
      <c r="E27" s="18"/>
      <c r="F27" s="23"/>
      <c r="G27" s="27">
        <v>5</v>
      </c>
      <c r="H27" s="31">
        <v>0</v>
      </c>
      <c r="I27" s="33">
        <f t="shared" si="0"/>
        <v>0</v>
      </c>
    </row>
    <row r="28" spans="1:9" ht="13.5" thickBot="1">
      <c r="A28" s="135" t="s">
        <v>32</v>
      </c>
      <c r="B28" s="136"/>
      <c r="C28" s="137"/>
      <c r="D28" s="52">
        <v>1</v>
      </c>
      <c r="E28" s="17"/>
      <c r="F28" s="24"/>
      <c r="G28" s="55">
        <v>3</v>
      </c>
      <c r="H28" s="32">
        <v>0</v>
      </c>
      <c r="I28" s="60">
        <f t="shared" si="0"/>
        <v>0</v>
      </c>
    </row>
    <row r="29" spans="1:9" ht="15" thickTop="1">
      <c r="A29" s="38" t="s">
        <v>5</v>
      </c>
      <c r="B29" s="39" t="s">
        <v>9</v>
      </c>
      <c r="C29" s="39" t="s">
        <v>45</v>
      </c>
      <c r="D29" s="62">
        <f>SUM(D30:D38)</f>
        <v>9</v>
      </c>
      <c r="E29" s="41">
        <v>0</v>
      </c>
      <c r="F29" s="42">
        <f>D29*E29</f>
        <v>0</v>
      </c>
      <c r="G29" s="43"/>
      <c r="H29" s="44"/>
      <c r="I29" s="45"/>
    </row>
    <row r="30" spans="1:9" ht="12.75">
      <c r="A30" s="145" t="s">
        <v>16</v>
      </c>
      <c r="B30" s="146"/>
      <c r="C30" s="147"/>
      <c r="D30" s="11">
        <v>1</v>
      </c>
      <c r="E30" s="18"/>
      <c r="F30" s="23"/>
      <c r="G30" s="27">
        <v>2</v>
      </c>
      <c r="H30" s="31">
        <v>0</v>
      </c>
      <c r="I30" s="33">
        <f>G30*H30</f>
        <v>0</v>
      </c>
    </row>
    <row r="31" spans="1:9" ht="12.75">
      <c r="A31" s="145" t="s">
        <v>17</v>
      </c>
      <c r="B31" s="146"/>
      <c r="C31" s="147"/>
      <c r="D31" s="11">
        <v>1</v>
      </c>
      <c r="E31" s="18"/>
      <c r="F31" s="23"/>
      <c r="G31" s="27">
        <v>2</v>
      </c>
      <c r="H31" s="31">
        <v>0</v>
      </c>
      <c r="I31" s="33">
        <f aca="true" t="shared" si="1" ref="I31:I38">G31*H31</f>
        <v>0</v>
      </c>
    </row>
    <row r="32" spans="1:9" ht="12.75">
      <c r="A32" s="145" t="s">
        <v>18</v>
      </c>
      <c r="B32" s="146"/>
      <c r="C32" s="147"/>
      <c r="D32" s="11">
        <v>1</v>
      </c>
      <c r="E32" s="18"/>
      <c r="F32" s="23"/>
      <c r="G32" s="27">
        <v>2</v>
      </c>
      <c r="H32" s="31">
        <v>0</v>
      </c>
      <c r="I32" s="33">
        <f t="shared" si="1"/>
        <v>0</v>
      </c>
    </row>
    <row r="33" spans="1:9" ht="12.75">
      <c r="A33" s="145" t="s">
        <v>19</v>
      </c>
      <c r="B33" s="146"/>
      <c r="C33" s="147"/>
      <c r="D33" s="11">
        <v>1</v>
      </c>
      <c r="E33" s="18"/>
      <c r="F33" s="23"/>
      <c r="G33" s="27">
        <v>2</v>
      </c>
      <c r="H33" s="31">
        <v>0</v>
      </c>
      <c r="I33" s="33">
        <f t="shared" si="1"/>
        <v>0</v>
      </c>
    </row>
    <row r="34" spans="1:9" ht="12.75">
      <c r="A34" s="145" t="s">
        <v>22</v>
      </c>
      <c r="B34" s="146"/>
      <c r="C34" s="147"/>
      <c r="D34" s="11">
        <v>1</v>
      </c>
      <c r="E34" s="18"/>
      <c r="F34" s="23"/>
      <c r="G34" s="27">
        <v>2</v>
      </c>
      <c r="H34" s="31">
        <v>0</v>
      </c>
      <c r="I34" s="33">
        <f t="shared" si="1"/>
        <v>0</v>
      </c>
    </row>
    <row r="35" spans="1:9" ht="12.75">
      <c r="A35" s="135" t="s">
        <v>23</v>
      </c>
      <c r="B35" s="136"/>
      <c r="C35" s="137"/>
      <c r="D35" s="11">
        <v>1</v>
      </c>
      <c r="E35" s="18"/>
      <c r="F35" s="23"/>
      <c r="G35" s="27">
        <v>2</v>
      </c>
      <c r="H35" s="31">
        <v>0</v>
      </c>
      <c r="I35" s="33">
        <f t="shared" si="1"/>
        <v>0</v>
      </c>
    </row>
    <row r="36" spans="1:9" ht="12.75">
      <c r="A36" s="145" t="s">
        <v>28</v>
      </c>
      <c r="B36" s="146"/>
      <c r="C36" s="147"/>
      <c r="D36" s="11">
        <v>1</v>
      </c>
      <c r="E36" s="18"/>
      <c r="F36" s="23"/>
      <c r="G36" s="27">
        <v>4</v>
      </c>
      <c r="H36" s="31">
        <v>0</v>
      </c>
      <c r="I36" s="33">
        <f t="shared" si="1"/>
        <v>0</v>
      </c>
    </row>
    <row r="37" spans="1:9" ht="12.75">
      <c r="A37" s="145" t="s">
        <v>30</v>
      </c>
      <c r="B37" s="146"/>
      <c r="C37" s="147"/>
      <c r="D37" s="11">
        <v>1</v>
      </c>
      <c r="E37" s="18"/>
      <c r="F37" s="23"/>
      <c r="G37" s="27">
        <v>4</v>
      </c>
      <c r="H37" s="31">
        <v>0</v>
      </c>
      <c r="I37" s="33">
        <f t="shared" si="1"/>
        <v>0</v>
      </c>
    </row>
    <row r="38" spans="1:9" ht="13.5" thickBot="1">
      <c r="A38" s="138" t="s">
        <v>32</v>
      </c>
      <c r="B38" s="139"/>
      <c r="C38" s="140"/>
      <c r="D38" s="57">
        <v>1</v>
      </c>
      <c r="E38" s="63"/>
      <c r="F38" s="64"/>
      <c r="G38" s="50">
        <v>3</v>
      </c>
      <c r="H38" s="51">
        <v>0</v>
      </c>
      <c r="I38" s="65">
        <f t="shared" si="1"/>
        <v>0</v>
      </c>
    </row>
    <row r="39" spans="1:9" ht="15" thickTop="1">
      <c r="A39" s="4" t="s">
        <v>5</v>
      </c>
      <c r="B39" s="5" t="s">
        <v>9</v>
      </c>
      <c r="C39" s="5" t="s">
        <v>46</v>
      </c>
      <c r="D39" s="61">
        <f>SUM(D40:D41)</f>
        <v>2</v>
      </c>
      <c r="E39" s="30">
        <v>0</v>
      </c>
      <c r="F39" s="21">
        <f>D39*E39</f>
        <v>0</v>
      </c>
      <c r="G39" s="26"/>
      <c r="H39" s="29"/>
      <c r="I39" s="25"/>
    </row>
    <row r="40" spans="1:9" ht="12.75">
      <c r="A40" s="145" t="s">
        <v>26</v>
      </c>
      <c r="B40" s="146"/>
      <c r="C40" s="147"/>
      <c r="D40" s="11">
        <v>1</v>
      </c>
      <c r="E40" s="17"/>
      <c r="F40" s="24"/>
      <c r="G40" s="27">
        <v>4</v>
      </c>
      <c r="H40" s="31">
        <v>0</v>
      </c>
      <c r="I40" s="33">
        <f>G40*H40</f>
        <v>0</v>
      </c>
    </row>
    <row r="41" spans="1:9" ht="13.5" thickBot="1">
      <c r="A41" s="135" t="s">
        <v>27</v>
      </c>
      <c r="B41" s="136"/>
      <c r="C41" s="137"/>
      <c r="D41" s="52">
        <v>1</v>
      </c>
      <c r="E41" s="66"/>
      <c r="F41" s="67"/>
      <c r="G41" s="55">
        <v>4</v>
      </c>
      <c r="H41" s="32">
        <v>0</v>
      </c>
      <c r="I41" s="60">
        <f>G41*H41</f>
        <v>0</v>
      </c>
    </row>
    <row r="42" spans="1:9" ht="15" thickTop="1">
      <c r="A42" s="38" t="s">
        <v>6</v>
      </c>
      <c r="B42" s="39" t="s">
        <v>9</v>
      </c>
      <c r="C42" s="39" t="s">
        <v>44</v>
      </c>
      <c r="D42" s="62">
        <v>5</v>
      </c>
      <c r="E42" s="41">
        <v>0</v>
      </c>
      <c r="F42" s="42">
        <f>D42*E42</f>
        <v>0</v>
      </c>
      <c r="G42" s="43"/>
      <c r="H42" s="44"/>
      <c r="I42" s="45"/>
    </row>
    <row r="43" spans="1:9" ht="13.5" thickBot="1">
      <c r="A43" s="141" t="s">
        <v>34</v>
      </c>
      <c r="B43" s="142"/>
      <c r="C43" s="142"/>
      <c r="D43" s="57"/>
      <c r="E43" s="63"/>
      <c r="F43" s="64"/>
      <c r="G43" s="50">
        <v>40</v>
      </c>
      <c r="H43" s="51">
        <v>0</v>
      </c>
      <c r="I43" s="65">
        <f>G43*H43</f>
        <v>0</v>
      </c>
    </row>
    <row r="44" spans="1:9" ht="15" thickTop="1">
      <c r="A44" s="4" t="s">
        <v>63</v>
      </c>
      <c r="B44" s="5" t="s">
        <v>9</v>
      </c>
      <c r="C44" s="5" t="s">
        <v>47</v>
      </c>
      <c r="D44" s="61">
        <v>2</v>
      </c>
      <c r="E44" s="30">
        <v>0</v>
      </c>
      <c r="F44" s="21">
        <f>D44*E44</f>
        <v>0</v>
      </c>
      <c r="G44" s="26"/>
      <c r="H44" s="29"/>
      <c r="I44" s="25"/>
    </row>
    <row r="45" spans="1:9" ht="13.5" thickBot="1">
      <c r="A45" s="143" t="s">
        <v>80</v>
      </c>
      <c r="B45" s="144"/>
      <c r="C45" s="144"/>
      <c r="D45" s="52"/>
      <c r="E45" s="17"/>
      <c r="F45" s="24"/>
      <c r="G45" s="55">
        <v>1</v>
      </c>
      <c r="H45" s="32">
        <v>0</v>
      </c>
      <c r="I45" s="60">
        <f>G45*H45</f>
        <v>0</v>
      </c>
    </row>
    <row r="46" spans="1:9" ht="15" thickTop="1">
      <c r="A46" s="38" t="s">
        <v>7</v>
      </c>
      <c r="B46" s="39" t="s">
        <v>9</v>
      </c>
      <c r="C46" s="39" t="s">
        <v>48</v>
      </c>
      <c r="D46" s="62">
        <f>SUM(D47:D48)</f>
        <v>3</v>
      </c>
      <c r="E46" s="41">
        <v>0</v>
      </c>
      <c r="F46" s="42">
        <f>D46*E46</f>
        <v>0</v>
      </c>
      <c r="G46" s="43"/>
      <c r="H46" s="44"/>
      <c r="I46" s="45"/>
    </row>
    <row r="47" spans="1:9" ht="12.75">
      <c r="A47" s="145" t="s">
        <v>80</v>
      </c>
      <c r="B47" s="146"/>
      <c r="C47" s="146"/>
      <c r="D47" s="11">
        <v>2</v>
      </c>
      <c r="E47" s="18"/>
      <c r="F47" s="23"/>
      <c r="G47" s="27">
        <v>5</v>
      </c>
      <c r="H47" s="31">
        <v>0</v>
      </c>
      <c r="I47" s="33">
        <f>G47*H47</f>
        <v>0</v>
      </c>
    </row>
    <row r="48" spans="1:9" s="114" customFormat="1" ht="13.5" thickBot="1">
      <c r="A48" s="109" t="s">
        <v>74</v>
      </c>
      <c r="B48" s="110"/>
      <c r="C48" s="110"/>
      <c r="D48" s="111">
        <v>1</v>
      </c>
      <c r="E48" s="112"/>
      <c r="F48" s="113"/>
      <c r="G48" s="50">
        <v>3</v>
      </c>
      <c r="H48" s="51"/>
      <c r="I48" s="65"/>
    </row>
    <row r="49" spans="1:9" ht="13.5" thickTop="1">
      <c r="A49" s="4" t="s">
        <v>82</v>
      </c>
      <c r="B49" s="5" t="s">
        <v>9</v>
      </c>
      <c r="C49" s="5" t="s">
        <v>10</v>
      </c>
      <c r="D49" s="61">
        <f>SUM(D50:D54)</f>
        <v>9</v>
      </c>
      <c r="E49" s="30">
        <v>0</v>
      </c>
      <c r="F49" s="21">
        <f>D49*E49</f>
        <v>0</v>
      </c>
      <c r="G49" s="26"/>
      <c r="H49" s="29"/>
      <c r="I49" s="25"/>
    </row>
    <row r="50" spans="1:9" ht="12.75">
      <c r="A50" s="135" t="s">
        <v>81</v>
      </c>
      <c r="B50" s="136"/>
      <c r="C50" s="136"/>
      <c r="D50" s="11">
        <v>1</v>
      </c>
      <c r="E50" s="68"/>
      <c r="F50" s="69"/>
      <c r="G50" s="55">
        <v>1</v>
      </c>
      <c r="H50" s="32">
        <v>0</v>
      </c>
      <c r="I50" s="60">
        <f>G50*H50</f>
        <v>0</v>
      </c>
    </row>
    <row r="51" spans="1:9" ht="12.75">
      <c r="A51" s="135" t="s">
        <v>18</v>
      </c>
      <c r="B51" s="136"/>
      <c r="C51" s="136"/>
      <c r="D51" s="11">
        <v>1</v>
      </c>
      <c r="E51" s="68"/>
      <c r="F51" s="69"/>
      <c r="G51" s="55">
        <v>4</v>
      </c>
      <c r="H51" s="32">
        <v>0</v>
      </c>
      <c r="I51" s="60">
        <v>0</v>
      </c>
    </row>
    <row r="52" spans="1:9" ht="12.75">
      <c r="A52" s="131" t="s">
        <v>32</v>
      </c>
      <c r="B52" s="132"/>
      <c r="C52" s="132"/>
      <c r="D52" s="11">
        <v>2</v>
      </c>
      <c r="E52" s="68"/>
      <c r="F52" s="69"/>
      <c r="G52" s="55">
        <v>20</v>
      </c>
      <c r="H52" s="32"/>
      <c r="I52" s="60"/>
    </row>
    <row r="53" spans="1:9" ht="12.75">
      <c r="A53" s="131" t="s">
        <v>28</v>
      </c>
      <c r="B53" s="132"/>
      <c r="C53" s="132"/>
      <c r="D53" s="11">
        <v>1</v>
      </c>
      <c r="E53" s="68"/>
      <c r="F53" s="69"/>
      <c r="G53" s="55">
        <v>10</v>
      </c>
      <c r="H53" s="32"/>
      <c r="I53" s="60"/>
    </row>
    <row r="54" spans="1:9" ht="13.5" thickBot="1">
      <c r="A54" s="135" t="s">
        <v>30</v>
      </c>
      <c r="B54" s="136"/>
      <c r="C54" s="136"/>
      <c r="D54" s="11">
        <v>4</v>
      </c>
      <c r="E54" s="68"/>
      <c r="F54" s="69"/>
      <c r="G54" s="55">
        <v>4</v>
      </c>
      <c r="H54" s="32">
        <v>0</v>
      </c>
      <c r="I54" s="60">
        <f>G54*H54</f>
        <v>0</v>
      </c>
    </row>
    <row r="55" spans="1:9" ht="13.5" thickTop="1">
      <c r="A55" s="38" t="s">
        <v>11</v>
      </c>
      <c r="B55" s="39" t="s">
        <v>9</v>
      </c>
      <c r="C55" s="39" t="s">
        <v>13</v>
      </c>
      <c r="D55" s="62">
        <v>1</v>
      </c>
      <c r="E55" s="41">
        <v>0</v>
      </c>
      <c r="F55" s="42">
        <f>D55*E55</f>
        <v>0</v>
      </c>
      <c r="G55" s="43"/>
      <c r="H55" s="44"/>
      <c r="I55" s="45"/>
    </row>
    <row r="56" spans="1:9" ht="13.5" thickBot="1">
      <c r="A56" s="138" t="s">
        <v>32</v>
      </c>
      <c r="B56" s="139"/>
      <c r="C56" s="139"/>
      <c r="D56" s="71"/>
      <c r="E56" s="71"/>
      <c r="F56" s="72"/>
      <c r="G56" s="50">
        <v>3</v>
      </c>
      <c r="H56" s="51">
        <v>0</v>
      </c>
      <c r="I56" s="65">
        <f>G56*H56</f>
        <v>0</v>
      </c>
    </row>
    <row r="57" spans="1:9" ht="13.5" thickTop="1">
      <c r="A57" s="4" t="s">
        <v>11</v>
      </c>
      <c r="B57" s="5" t="s">
        <v>9</v>
      </c>
      <c r="C57" s="5" t="s">
        <v>12</v>
      </c>
      <c r="D57" s="61">
        <f>SUM(D58:D72)</f>
        <v>16</v>
      </c>
      <c r="E57" s="30">
        <v>0</v>
      </c>
      <c r="F57" s="21">
        <f>D57*E57</f>
        <v>0</v>
      </c>
      <c r="G57" s="26"/>
      <c r="H57" s="29"/>
      <c r="I57" s="25"/>
    </row>
    <row r="58" spans="1:9" ht="12.75">
      <c r="A58" s="148" t="s">
        <v>16</v>
      </c>
      <c r="B58" s="149"/>
      <c r="C58" s="150"/>
      <c r="D58" s="11">
        <v>1</v>
      </c>
      <c r="E58" s="10"/>
      <c r="F58" s="22"/>
      <c r="G58" s="27">
        <v>1</v>
      </c>
      <c r="H58" s="31">
        <v>0</v>
      </c>
      <c r="I58" s="33">
        <f>G58*H58</f>
        <v>0</v>
      </c>
    </row>
    <row r="59" spans="1:9" ht="12.75">
      <c r="A59" s="148" t="s">
        <v>17</v>
      </c>
      <c r="B59" s="149"/>
      <c r="C59" s="150"/>
      <c r="D59" s="11">
        <v>1</v>
      </c>
      <c r="E59" s="10"/>
      <c r="F59" s="22"/>
      <c r="G59" s="27">
        <v>2</v>
      </c>
      <c r="H59" s="31">
        <v>0</v>
      </c>
      <c r="I59" s="33">
        <f aca="true" t="shared" si="2" ref="I59:I81">G59*H59</f>
        <v>0</v>
      </c>
    </row>
    <row r="60" spans="1:9" ht="12.75">
      <c r="A60" s="148" t="s">
        <v>18</v>
      </c>
      <c r="B60" s="149"/>
      <c r="C60" s="150"/>
      <c r="D60" s="11">
        <v>1</v>
      </c>
      <c r="E60" s="10"/>
      <c r="F60" s="22"/>
      <c r="G60" s="27">
        <v>2</v>
      </c>
      <c r="H60" s="31">
        <v>0</v>
      </c>
      <c r="I60" s="33">
        <f t="shared" si="2"/>
        <v>0</v>
      </c>
    </row>
    <row r="61" spans="1:9" ht="12.75">
      <c r="A61" s="148" t="s">
        <v>19</v>
      </c>
      <c r="B61" s="149"/>
      <c r="C61" s="150"/>
      <c r="D61" s="11">
        <v>1</v>
      </c>
      <c r="E61" s="10"/>
      <c r="F61" s="22"/>
      <c r="G61" s="27">
        <v>1</v>
      </c>
      <c r="H61" s="31">
        <v>0</v>
      </c>
      <c r="I61" s="33">
        <f t="shared" si="2"/>
        <v>0</v>
      </c>
    </row>
    <row r="62" spans="1:9" ht="12.75">
      <c r="A62" s="148" t="s">
        <v>20</v>
      </c>
      <c r="B62" s="149"/>
      <c r="C62" s="150"/>
      <c r="D62" s="11">
        <v>1</v>
      </c>
      <c r="E62" s="10"/>
      <c r="F62" s="22"/>
      <c r="G62" s="27">
        <v>1</v>
      </c>
      <c r="H62" s="31">
        <v>0</v>
      </c>
      <c r="I62" s="33">
        <f t="shared" si="2"/>
        <v>0</v>
      </c>
    </row>
    <row r="63" spans="1:9" ht="12.75">
      <c r="A63" s="148" t="s">
        <v>21</v>
      </c>
      <c r="B63" s="149"/>
      <c r="C63" s="150"/>
      <c r="D63" s="11">
        <v>1</v>
      </c>
      <c r="E63" s="10"/>
      <c r="F63" s="22"/>
      <c r="G63" s="27">
        <v>1</v>
      </c>
      <c r="H63" s="31">
        <v>0</v>
      </c>
      <c r="I63" s="33">
        <f t="shared" si="2"/>
        <v>0</v>
      </c>
    </row>
    <row r="64" spans="1:9" ht="12.75">
      <c r="A64" s="148" t="s">
        <v>22</v>
      </c>
      <c r="B64" s="149"/>
      <c r="C64" s="150"/>
      <c r="D64" s="11">
        <v>2</v>
      </c>
      <c r="E64" s="10"/>
      <c r="F64" s="22"/>
      <c r="G64" s="27">
        <v>1</v>
      </c>
      <c r="H64" s="31">
        <v>0</v>
      </c>
      <c r="I64" s="33">
        <f t="shared" si="2"/>
        <v>0</v>
      </c>
    </row>
    <row r="65" spans="1:9" ht="12.75">
      <c r="A65" s="148" t="s">
        <v>23</v>
      </c>
      <c r="B65" s="149"/>
      <c r="C65" s="150"/>
      <c r="D65" s="11">
        <v>1</v>
      </c>
      <c r="E65" s="10"/>
      <c r="F65" s="22"/>
      <c r="G65" s="27">
        <v>2</v>
      </c>
      <c r="H65" s="31">
        <v>0</v>
      </c>
      <c r="I65" s="33">
        <f t="shared" si="2"/>
        <v>0</v>
      </c>
    </row>
    <row r="66" spans="1:9" ht="12.75">
      <c r="A66" s="148" t="s">
        <v>24</v>
      </c>
      <c r="B66" s="149"/>
      <c r="C66" s="150"/>
      <c r="D66" s="11">
        <v>1</v>
      </c>
      <c r="E66" s="10"/>
      <c r="F66" s="22"/>
      <c r="G66" s="27">
        <v>1</v>
      </c>
      <c r="H66" s="31">
        <v>0</v>
      </c>
      <c r="I66" s="33">
        <f t="shared" si="2"/>
        <v>0</v>
      </c>
    </row>
    <row r="67" spans="1:9" ht="12.75">
      <c r="A67" s="148" t="s">
        <v>25</v>
      </c>
      <c r="B67" s="149"/>
      <c r="C67" s="150"/>
      <c r="D67" s="11">
        <v>1</v>
      </c>
      <c r="E67" s="10"/>
      <c r="F67" s="22"/>
      <c r="G67" s="27">
        <v>1</v>
      </c>
      <c r="H67" s="31">
        <v>0</v>
      </c>
      <c r="I67" s="33">
        <f t="shared" si="2"/>
        <v>0</v>
      </c>
    </row>
    <row r="68" spans="1:9" ht="12.75">
      <c r="A68" s="148" t="s">
        <v>26</v>
      </c>
      <c r="B68" s="149"/>
      <c r="C68" s="150"/>
      <c r="D68" s="11">
        <v>1</v>
      </c>
      <c r="E68" s="10"/>
      <c r="F68" s="22"/>
      <c r="G68" s="27">
        <v>2</v>
      </c>
      <c r="H68" s="31">
        <v>0</v>
      </c>
      <c r="I68" s="33">
        <f t="shared" si="2"/>
        <v>0</v>
      </c>
    </row>
    <row r="69" spans="1:9" ht="12.75">
      <c r="A69" s="148" t="s">
        <v>28</v>
      </c>
      <c r="B69" s="149"/>
      <c r="C69" s="150"/>
      <c r="D69" s="11">
        <v>1</v>
      </c>
      <c r="E69" s="10"/>
      <c r="F69" s="22"/>
      <c r="G69" s="27">
        <v>4</v>
      </c>
      <c r="H69" s="31">
        <v>0</v>
      </c>
      <c r="I69" s="33">
        <f t="shared" si="2"/>
        <v>0</v>
      </c>
    </row>
    <row r="70" spans="1:9" ht="12.75">
      <c r="A70" s="148" t="s">
        <v>29</v>
      </c>
      <c r="B70" s="149"/>
      <c r="C70" s="150"/>
      <c r="D70" s="11">
        <v>1</v>
      </c>
      <c r="E70" s="10"/>
      <c r="F70" s="22"/>
      <c r="G70" s="27">
        <v>4</v>
      </c>
      <c r="H70" s="31">
        <v>0</v>
      </c>
      <c r="I70" s="33">
        <f t="shared" si="2"/>
        <v>0</v>
      </c>
    </row>
    <row r="71" spans="1:9" ht="12.75">
      <c r="A71" s="148" t="s">
        <v>30</v>
      </c>
      <c r="B71" s="149"/>
      <c r="C71" s="150"/>
      <c r="D71" s="11">
        <v>1</v>
      </c>
      <c r="E71" s="10"/>
      <c r="F71" s="22"/>
      <c r="G71" s="27">
        <v>4</v>
      </c>
      <c r="H71" s="31">
        <v>0</v>
      </c>
      <c r="I71" s="33">
        <f t="shared" si="2"/>
        <v>0</v>
      </c>
    </row>
    <row r="72" spans="1:9" ht="13.5" thickBot="1">
      <c r="A72" s="156" t="s">
        <v>32</v>
      </c>
      <c r="B72" s="157"/>
      <c r="C72" s="158"/>
      <c r="D72" s="52">
        <v>1</v>
      </c>
      <c r="E72" s="53"/>
      <c r="F72" s="54"/>
      <c r="G72" s="55">
        <v>3</v>
      </c>
      <c r="H72" s="32">
        <v>0</v>
      </c>
      <c r="I72" s="60">
        <f t="shared" si="2"/>
        <v>0</v>
      </c>
    </row>
    <row r="73" spans="1:9" ht="13.5" thickTop="1">
      <c r="A73" s="38" t="s">
        <v>11</v>
      </c>
      <c r="B73" s="39" t="s">
        <v>9</v>
      </c>
      <c r="C73" s="39" t="s">
        <v>14</v>
      </c>
      <c r="D73" s="62">
        <f>SUM(D74:D75)</f>
        <v>2</v>
      </c>
      <c r="E73" s="41">
        <v>0</v>
      </c>
      <c r="F73" s="42">
        <f>D73*E73</f>
        <v>0</v>
      </c>
      <c r="G73" s="43"/>
      <c r="H73" s="44"/>
      <c r="I73" s="45"/>
    </row>
    <row r="74" spans="1:9" ht="12.75">
      <c r="A74" s="148" t="s">
        <v>26</v>
      </c>
      <c r="B74" s="149"/>
      <c r="C74" s="150"/>
      <c r="D74" s="11">
        <v>1</v>
      </c>
      <c r="E74" s="10"/>
      <c r="F74" s="22"/>
      <c r="G74" s="28">
        <v>4</v>
      </c>
      <c r="H74" s="31">
        <v>0</v>
      </c>
      <c r="I74" s="33">
        <f t="shared" si="2"/>
        <v>0</v>
      </c>
    </row>
    <row r="75" spans="1:9" ht="13.5" thickBot="1">
      <c r="A75" s="138" t="s">
        <v>27</v>
      </c>
      <c r="B75" s="139"/>
      <c r="C75" s="140"/>
      <c r="D75" s="57">
        <v>1</v>
      </c>
      <c r="E75" s="58"/>
      <c r="F75" s="59"/>
      <c r="G75" s="73">
        <v>4</v>
      </c>
      <c r="H75" s="51">
        <v>0</v>
      </c>
      <c r="I75" s="65">
        <f t="shared" si="2"/>
        <v>0</v>
      </c>
    </row>
    <row r="76" spans="1:9" ht="15" thickTop="1">
      <c r="A76" s="38" t="s">
        <v>15</v>
      </c>
      <c r="B76" s="39" t="s">
        <v>9</v>
      </c>
      <c r="C76" s="39" t="s">
        <v>49</v>
      </c>
      <c r="D76" s="62">
        <f>SUM(D77:D79)</f>
        <v>3</v>
      </c>
      <c r="E76" s="41">
        <v>0</v>
      </c>
      <c r="F76" s="42">
        <f>D76*E76</f>
        <v>0</v>
      </c>
      <c r="G76" s="79"/>
      <c r="H76" s="44"/>
      <c r="I76" s="45"/>
    </row>
    <row r="77" spans="1:9" ht="13.5" thickBot="1">
      <c r="A77" s="148" t="s">
        <v>20</v>
      </c>
      <c r="B77" s="149"/>
      <c r="C77" s="150"/>
      <c r="D77" s="11">
        <v>1</v>
      </c>
      <c r="E77" s="10"/>
      <c r="F77" s="22"/>
      <c r="G77" s="28">
        <v>1</v>
      </c>
      <c r="H77" s="31">
        <v>0</v>
      </c>
      <c r="I77" s="65">
        <f t="shared" si="2"/>
        <v>0</v>
      </c>
    </row>
    <row r="78" spans="1:9" ht="13.5" thickTop="1">
      <c r="A78" s="148" t="s">
        <v>24</v>
      </c>
      <c r="B78" s="149"/>
      <c r="C78" s="150"/>
      <c r="D78" s="11">
        <v>1</v>
      </c>
      <c r="E78" s="10"/>
      <c r="F78" s="22"/>
      <c r="G78" s="28">
        <v>2</v>
      </c>
      <c r="H78" s="31">
        <v>0</v>
      </c>
      <c r="I78" s="33">
        <f t="shared" si="2"/>
        <v>0</v>
      </c>
    </row>
    <row r="79" spans="1:9" ht="13.5" thickBot="1">
      <c r="A79" s="153" t="s">
        <v>26</v>
      </c>
      <c r="B79" s="154"/>
      <c r="C79" s="155"/>
      <c r="D79" s="57">
        <v>1</v>
      </c>
      <c r="E79" s="58"/>
      <c r="F79" s="59"/>
      <c r="G79" s="73">
        <v>4</v>
      </c>
      <c r="H79" s="51">
        <v>0</v>
      </c>
      <c r="I79" s="65">
        <f t="shared" si="2"/>
        <v>0</v>
      </c>
    </row>
    <row r="80" spans="1:9" ht="13.5" thickTop="1">
      <c r="A80" s="4" t="s">
        <v>35</v>
      </c>
      <c r="B80" s="5" t="s">
        <v>37</v>
      </c>
      <c r="C80" s="5" t="s">
        <v>36</v>
      </c>
      <c r="D80" s="61">
        <v>1</v>
      </c>
      <c r="E80" s="30">
        <v>0</v>
      </c>
      <c r="F80" s="21">
        <f>D80*E80</f>
        <v>0</v>
      </c>
      <c r="G80" s="70"/>
      <c r="H80" s="29"/>
      <c r="I80" s="25"/>
    </row>
    <row r="81" spans="1:9" ht="13.5" thickBot="1">
      <c r="A81" s="143" t="s">
        <v>80</v>
      </c>
      <c r="B81" s="144"/>
      <c r="C81" s="144"/>
      <c r="D81" s="12"/>
      <c r="E81" s="75"/>
      <c r="F81" s="76"/>
      <c r="G81" s="74">
        <v>36</v>
      </c>
      <c r="H81" s="32">
        <v>0</v>
      </c>
      <c r="I81" s="60">
        <f t="shared" si="2"/>
        <v>0</v>
      </c>
    </row>
    <row r="82" spans="1:9" ht="13.5" thickTop="1">
      <c r="A82" s="38" t="s">
        <v>38</v>
      </c>
      <c r="B82" s="39" t="s">
        <v>39</v>
      </c>
      <c r="C82" s="39" t="s">
        <v>40</v>
      </c>
      <c r="D82" s="62">
        <v>1</v>
      </c>
      <c r="E82" s="41">
        <v>0</v>
      </c>
      <c r="F82" s="42">
        <f>D82*E82</f>
        <v>0</v>
      </c>
      <c r="G82" s="79"/>
      <c r="H82" s="44"/>
      <c r="I82" s="45"/>
    </row>
    <row r="83" spans="1:9" ht="13.5" thickBot="1">
      <c r="A83" s="138" t="s">
        <v>52</v>
      </c>
      <c r="B83" s="139"/>
      <c r="C83" s="140"/>
      <c r="D83" s="46"/>
      <c r="E83" s="49"/>
      <c r="F83" s="47"/>
      <c r="G83" s="50">
        <v>9</v>
      </c>
      <c r="H83" s="51">
        <v>0</v>
      </c>
      <c r="I83" s="65">
        <f>G83*H83</f>
        <v>0</v>
      </c>
    </row>
    <row r="84" spans="1:9" ht="47.25" customHeight="1" thickBot="1" thickTop="1">
      <c r="A84" s="80"/>
      <c r="B84" s="81"/>
      <c r="C84" s="152" t="s">
        <v>73</v>
      </c>
      <c r="D84" s="152"/>
      <c r="E84" s="152"/>
      <c r="F84" s="77">
        <f>SUM(F82,F80,F76,F73,F57,F55,F49,F46,F44,F42,F39,F29,F17,F15,F13,F11,F9,F6)*365*2</f>
        <v>0</v>
      </c>
      <c r="G84" s="151" t="s">
        <v>53</v>
      </c>
      <c r="H84" s="152"/>
      <c r="I84" s="78">
        <f>SUM(I6:I83)</f>
        <v>0</v>
      </c>
    </row>
    <row r="85" spans="2:9" ht="12.75">
      <c r="B85" s="1"/>
      <c r="C85" s="1"/>
      <c r="D85" s="1"/>
      <c r="E85" s="1"/>
      <c r="F85" s="1"/>
      <c r="G85" s="1"/>
      <c r="H85" s="1"/>
      <c r="I85" s="1"/>
    </row>
  </sheetData>
  <sheetProtection/>
  <mergeCells count="59">
    <mergeCell ref="A7:C7"/>
    <mergeCell ref="A32:C32"/>
    <mergeCell ref="A51:C51"/>
    <mergeCell ref="A77:C77"/>
    <mergeCell ref="A83:C83"/>
    <mergeCell ref="C84:E84"/>
    <mergeCell ref="A63:C63"/>
    <mergeCell ref="A64:C64"/>
    <mergeCell ref="A65:C65"/>
    <mergeCell ref="A66:C66"/>
    <mergeCell ref="G84:H84"/>
    <mergeCell ref="A78:C78"/>
    <mergeCell ref="A79:C79"/>
    <mergeCell ref="A81:C81"/>
    <mergeCell ref="A69:C69"/>
    <mergeCell ref="A70:C70"/>
    <mergeCell ref="A71:C71"/>
    <mergeCell ref="A72:C72"/>
    <mergeCell ref="A74:C74"/>
    <mergeCell ref="A75:C75"/>
    <mergeCell ref="A67:C67"/>
    <mergeCell ref="A68:C68"/>
    <mergeCell ref="A56:C56"/>
    <mergeCell ref="A58:C58"/>
    <mergeCell ref="A59:C59"/>
    <mergeCell ref="A60:C60"/>
    <mergeCell ref="A61:C61"/>
    <mergeCell ref="A62:C62"/>
    <mergeCell ref="A41:C41"/>
    <mergeCell ref="A43:C43"/>
    <mergeCell ref="A45:C45"/>
    <mergeCell ref="A47:C47"/>
    <mergeCell ref="A54:C54"/>
    <mergeCell ref="A50:C50"/>
    <mergeCell ref="A34:C34"/>
    <mergeCell ref="A36:C36"/>
    <mergeCell ref="A37:C37"/>
    <mergeCell ref="A38:C38"/>
    <mergeCell ref="A35:C35"/>
    <mergeCell ref="A40:C40"/>
    <mergeCell ref="A26:C26"/>
    <mergeCell ref="A27:C27"/>
    <mergeCell ref="A28:C28"/>
    <mergeCell ref="A30:C30"/>
    <mergeCell ref="A31:C31"/>
    <mergeCell ref="A33:C33"/>
    <mergeCell ref="A24:C24"/>
    <mergeCell ref="A18:C18"/>
    <mergeCell ref="A19:C19"/>
    <mergeCell ref="A20:C20"/>
    <mergeCell ref="A21:C21"/>
    <mergeCell ref="A25:C25"/>
    <mergeCell ref="A22:C22"/>
    <mergeCell ref="A23:C23"/>
    <mergeCell ref="A8:C8"/>
    <mergeCell ref="A10:C10"/>
    <mergeCell ref="A12:C12"/>
    <mergeCell ref="A14:C14"/>
    <mergeCell ref="A16:C16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Kaska Vojtěch</cp:lastModifiedBy>
  <cp:lastPrinted>2016-05-16T13:12:40Z</cp:lastPrinted>
  <dcterms:created xsi:type="dcterms:W3CDTF">2014-05-12T10:25:00Z</dcterms:created>
  <dcterms:modified xsi:type="dcterms:W3CDTF">2016-05-20T09:19:06Z</dcterms:modified>
  <cp:category/>
  <cp:version/>
  <cp:contentType/>
  <cp:contentStatus/>
</cp:coreProperties>
</file>