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0" windowWidth="19155" windowHeight="11760" activeTab="2"/>
  </bookViews>
  <sheets>
    <sheet name="Parametry" sheetId="1" r:id="rId1"/>
    <sheet name="Rekapitulace" sheetId="3" r:id="rId2"/>
    <sheet name="Rozpočet" sheetId="2" r:id="rId3"/>
  </sheets>
  <definedNames>
    <definedName name="_xlnm.Print_Area" localSheetId="0">Parametry!$A$1:$B$31</definedName>
    <definedName name="_xlnm.Print_Area" localSheetId="1">Rekapitulace!$A$1:$D$47</definedName>
    <definedName name="_xlnm.Print_Area" localSheetId="2">Rozpočet!$A$1:$J$436</definedName>
  </definedNames>
  <calcPr calcId="124519"/>
</workbook>
</file>

<file path=xl/calcChain.xml><?xml version="1.0" encoding="utf-8"?>
<calcChain xmlns="http://schemas.openxmlformats.org/spreadsheetml/2006/main">
  <c r="I279" i="2"/>
  <c r="F2" i="3" l="1"/>
  <c r="F1"/>
  <c r="C10"/>
  <c r="C9"/>
  <c r="J436" i="2"/>
  <c r="I436"/>
  <c r="I434"/>
  <c r="J433"/>
  <c r="I433"/>
  <c r="H432"/>
  <c r="C46" i="3" s="1"/>
  <c r="I431" i="2"/>
  <c r="H431"/>
  <c r="J431" s="1"/>
  <c r="E431"/>
  <c r="I430"/>
  <c r="H430"/>
  <c r="J430" s="1"/>
  <c r="E430"/>
  <c r="I429"/>
  <c r="H429"/>
  <c r="J429" s="1"/>
  <c r="E429"/>
  <c r="I428"/>
  <c r="H428"/>
  <c r="J428" s="1"/>
  <c r="E428"/>
  <c r="E432" s="1"/>
  <c r="B46" i="3" s="1"/>
  <c r="J425" i="2"/>
  <c r="I425"/>
  <c r="I423"/>
  <c r="H423"/>
  <c r="E423"/>
  <c r="I422"/>
  <c r="H422"/>
  <c r="J422" s="1"/>
  <c r="E422"/>
  <c r="I421"/>
  <c r="H421"/>
  <c r="E421"/>
  <c r="I420"/>
  <c r="H420"/>
  <c r="J420" s="1"/>
  <c r="E420"/>
  <c r="I419"/>
  <c r="H419"/>
  <c r="E419"/>
  <c r="I418"/>
  <c r="H418"/>
  <c r="J418" s="1"/>
  <c r="E418"/>
  <c r="I417"/>
  <c r="H417"/>
  <c r="E417"/>
  <c r="E424" s="1"/>
  <c r="B45" i="3" s="1"/>
  <c r="J414" i="2"/>
  <c r="I414"/>
  <c r="I412"/>
  <c r="H412"/>
  <c r="E412"/>
  <c r="I411"/>
  <c r="H411"/>
  <c r="E411"/>
  <c r="J411" s="1"/>
  <c r="J410"/>
  <c r="I410"/>
  <c r="I409"/>
  <c r="H409"/>
  <c r="E409"/>
  <c r="I408"/>
  <c r="H408"/>
  <c r="E408"/>
  <c r="J408" s="1"/>
  <c r="I406"/>
  <c r="H406"/>
  <c r="E406"/>
  <c r="I404"/>
  <c r="H404"/>
  <c r="E404"/>
  <c r="J404" s="1"/>
  <c r="I402"/>
  <c r="H402"/>
  <c r="E402"/>
  <c r="I401"/>
  <c r="H401"/>
  <c r="E401"/>
  <c r="J401" s="1"/>
  <c r="I399"/>
  <c r="H399"/>
  <c r="E399"/>
  <c r="I398"/>
  <c r="H398"/>
  <c r="E398"/>
  <c r="J398" s="1"/>
  <c r="I396"/>
  <c r="H396"/>
  <c r="E396"/>
  <c r="I395"/>
  <c r="H395"/>
  <c r="E395"/>
  <c r="J395" s="1"/>
  <c r="I393"/>
  <c r="H393"/>
  <c r="E393"/>
  <c r="I392"/>
  <c r="H392"/>
  <c r="E392"/>
  <c r="J392" s="1"/>
  <c r="I390"/>
  <c r="H390"/>
  <c r="E390"/>
  <c r="I389"/>
  <c r="H389"/>
  <c r="E389"/>
  <c r="J389" s="1"/>
  <c r="I387"/>
  <c r="H387"/>
  <c r="E387"/>
  <c r="I385"/>
  <c r="H385"/>
  <c r="E385"/>
  <c r="J385" s="1"/>
  <c r="I383"/>
  <c r="H383"/>
  <c r="E383"/>
  <c r="I381"/>
  <c r="H381"/>
  <c r="E381"/>
  <c r="J381" s="1"/>
  <c r="I380"/>
  <c r="H380"/>
  <c r="E380"/>
  <c r="I378"/>
  <c r="H378"/>
  <c r="E378"/>
  <c r="J378" s="1"/>
  <c r="I376"/>
  <c r="H376"/>
  <c r="E376"/>
  <c r="I375"/>
  <c r="H375"/>
  <c r="E375"/>
  <c r="J375" s="1"/>
  <c r="I373"/>
  <c r="H373"/>
  <c r="H413" s="1"/>
  <c r="C44" i="3" s="1"/>
  <c r="E373" i="2"/>
  <c r="I372"/>
  <c r="H372"/>
  <c r="E372"/>
  <c r="J372" s="1"/>
  <c r="J368"/>
  <c r="I368"/>
  <c r="I366"/>
  <c r="H366"/>
  <c r="E366"/>
  <c r="I364"/>
  <c r="H364"/>
  <c r="E364"/>
  <c r="I362"/>
  <c r="H362"/>
  <c r="E362"/>
  <c r="J362" s="1"/>
  <c r="I361"/>
  <c r="H361"/>
  <c r="E361"/>
  <c r="I359"/>
  <c r="H359"/>
  <c r="E359"/>
  <c r="J359" s="1"/>
  <c r="I357"/>
  <c r="H357"/>
  <c r="E357"/>
  <c r="J355"/>
  <c r="I355"/>
  <c r="I354"/>
  <c r="H354"/>
  <c r="E354"/>
  <c r="J354" s="1"/>
  <c r="I353"/>
  <c r="H353"/>
  <c r="E353"/>
  <c r="I351"/>
  <c r="H351"/>
  <c r="E351"/>
  <c r="J351" s="1"/>
  <c r="I350"/>
  <c r="H350"/>
  <c r="E350"/>
  <c r="I349"/>
  <c r="H349"/>
  <c r="E349"/>
  <c r="J349" s="1"/>
  <c r="I347"/>
  <c r="H347"/>
  <c r="E347"/>
  <c r="I345"/>
  <c r="H345"/>
  <c r="E345"/>
  <c r="J345" s="1"/>
  <c r="I344"/>
  <c r="H344"/>
  <c r="E344"/>
  <c r="I343"/>
  <c r="H343"/>
  <c r="E343"/>
  <c r="J343" s="1"/>
  <c r="I341"/>
  <c r="H341"/>
  <c r="E341"/>
  <c r="I340"/>
  <c r="H340"/>
  <c r="E340"/>
  <c r="J340" s="1"/>
  <c r="I339"/>
  <c r="H339"/>
  <c r="E339"/>
  <c r="I337"/>
  <c r="H337"/>
  <c r="E337"/>
  <c r="J337" s="1"/>
  <c r="I336"/>
  <c r="H336"/>
  <c r="E336"/>
  <c r="I335"/>
  <c r="H335"/>
  <c r="H367" s="1"/>
  <c r="C43" i="3" s="1"/>
  <c r="E335" i="2"/>
  <c r="J335" s="1"/>
  <c r="J332"/>
  <c r="I332"/>
  <c r="I330"/>
  <c r="H330"/>
  <c r="E330"/>
  <c r="I329"/>
  <c r="H329"/>
  <c r="J329" s="1"/>
  <c r="E329"/>
  <c r="I328"/>
  <c r="H328"/>
  <c r="J328" s="1"/>
  <c r="E328"/>
  <c r="I326"/>
  <c r="H326"/>
  <c r="E326"/>
  <c r="J326" s="1"/>
  <c r="I325"/>
  <c r="H325"/>
  <c r="E325"/>
  <c r="I323"/>
  <c r="H323"/>
  <c r="J323" s="1"/>
  <c r="E323"/>
  <c r="I322"/>
  <c r="H322"/>
  <c r="J322" s="1"/>
  <c r="E322"/>
  <c r="I321"/>
  <c r="H321"/>
  <c r="J321" s="1"/>
  <c r="E321"/>
  <c r="I320"/>
  <c r="H320"/>
  <c r="J320" s="1"/>
  <c r="E320"/>
  <c r="I319"/>
  <c r="H319"/>
  <c r="E319"/>
  <c r="J319" s="1"/>
  <c r="I317"/>
  <c r="H317"/>
  <c r="E317"/>
  <c r="I316"/>
  <c r="H316"/>
  <c r="E316"/>
  <c r="J316" s="1"/>
  <c r="I315"/>
  <c r="H315"/>
  <c r="E315"/>
  <c r="I313"/>
  <c r="H313"/>
  <c r="E313"/>
  <c r="J313" s="1"/>
  <c r="I312"/>
  <c r="H312"/>
  <c r="E312"/>
  <c r="I311"/>
  <c r="H311"/>
  <c r="E311"/>
  <c r="J311" s="1"/>
  <c r="I309"/>
  <c r="H309"/>
  <c r="E309"/>
  <c r="I308"/>
  <c r="H308"/>
  <c r="E308"/>
  <c r="I307"/>
  <c r="H307"/>
  <c r="E307"/>
  <c r="I305"/>
  <c r="H305"/>
  <c r="E305"/>
  <c r="J305" s="1"/>
  <c r="I303"/>
  <c r="H303"/>
  <c r="E303"/>
  <c r="I301"/>
  <c r="H301"/>
  <c r="E301"/>
  <c r="J301" s="1"/>
  <c r="I300"/>
  <c r="H300"/>
  <c r="E300"/>
  <c r="I299"/>
  <c r="H299"/>
  <c r="E299"/>
  <c r="J299" s="1"/>
  <c r="I298"/>
  <c r="H298"/>
  <c r="E298"/>
  <c r="I297"/>
  <c r="H297"/>
  <c r="E297"/>
  <c r="J297" s="1"/>
  <c r="I296"/>
  <c r="H296"/>
  <c r="E296"/>
  <c r="I295"/>
  <c r="H295"/>
  <c r="E295"/>
  <c r="J295" s="1"/>
  <c r="I294"/>
  <c r="H294"/>
  <c r="E294"/>
  <c r="I292"/>
  <c r="H292"/>
  <c r="E292"/>
  <c r="J292" s="1"/>
  <c r="I290"/>
  <c r="H290"/>
  <c r="E290"/>
  <c r="I288"/>
  <c r="H288"/>
  <c r="E288"/>
  <c r="J288" s="1"/>
  <c r="I287"/>
  <c r="H287"/>
  <c r="E287"/>
  <c r="I286"/>
  <c r="H286"/>
  <c r="E286"/>
  <c r="I285"/>
  <c r="H285"/>
  <c r="E285"/>
  <c r="I284"/>
  <c r="H284"/>
  <c r="E284"/>
  <c r="J284" s="1"/>
  <c r="J281"/>
  <c r="I281"/>
  <c r="H279"/>
  <c r="E279"/>
  <c r="J279" s="1"/>
  <c r="I277"/>
  <c r="H277"/>
  <c r="E277"/>
  <c r="I275"/>
  <c r="H275"/>
  <c r="E275"/>
  <c r="I274"/>
  <c r="H274"/>
  <c r="E274"/>
  <c r="I273"/>
  <c r="H273"/>
  <c r="E273"/>
  <c r="I271"/>
  <c r="H271"/>
  <c r="E271"/>
  <c r="J269"/>
  <c r="I269"/>
  <c r="I268"/>
  <c r="H268"/>
  <c r="E268"/>
  <c r="I266"/>
  <c r="H266"/>
  <c r="E266"/>
  <c r="I264"/>
  <c r="H264"/>
  <c r="E264"/>
  <c r="I263"/>
  <c r="H263"/>
  <c r="E263"/>
  <c r="I261"/>
  <c r="H261"/>
  <c r="E261"/>
  <c r="J260"/>
  <c r="I260"/>
  <c r="I259"/>
  <c r="H259"/>
  <c r="E259"/>
  <c r="I258"/>
  <c r="H258"/>
  <c r="E258"/>
  <c r="J257"/>
  <c r="I257"/>
  <c r="I256"/>
  <c r="H256"/>
  <c r="E256"/>
  <c r="J254"/>
  <c r="I254"/>
  <c r="J252"/>
  <c r="I252"/>
  <c r="I250"/>
  <c r="H250"/>
  <c r="E250"/>
  <c r="I249"/>
  <c r="H249"/>
  <c r="E249"/>
  <c r="I247"/>
  <c r="H247"/>
  <c r="E247"/>
  <c r="I246"/>
  <c r="H246"/>
  <c r="E246"/>
  <c r="I244"/>
  <c r="H244"/>
  <c r="E244"/>
  <c r="I243"/>
  <c r="H243"/>
  <c r="E243"/>
  <c r="I242"/>
  <c r="H242"/>
  <c r="E242"/>
  <c r="I241"/>
  <c r="H241"/>
  <c r="E241"/>
  <c r="I239"/>
  <c r="H239"/>
  <c r="E239"/>
  <c r="I238"/>
  <c r="H238"/>
  <c r="E238"/>
  <c r="I236"/>
  <c r="H236"/>
  <c r="E236"/>
  <c r="I235"/>
  <c r="H235"/>
  <c r="E235"/>
  <c r="I234"/>
  <c r="H234"/>
  <c r="J234" s="1"/>
  <c r="E234"/>
  <c r="I233"/>
  <c r="H233"/>
  <c r="E233"/>
  <c r="I232"/>
  <c r="H232"/>
  <c r="E232"/>
  <c r="I230"/>
  <c r="H230"/>
  <c r="E230"/>
  <c r="I229"/>
  <c r="H229"/>
  <c r="E229"/>
  <c r="I228"/>
  <c r="H228"/>
  <c r="E228"/>
  <c r="I226"/>
  <c r="H226"/>
  <c r="E226"/>
  <c r="I225"/>
  <c r="H225"/>
  <c r="E225"/>
  <c r="M1" s="1"/>
  <c r="J222"/>
  <c r="I222"/>
  <c r="I220"/>
  <c r="H220"/>
  <c r="J220" s="1"/>
  <c r="E220"/>
  <c r="I218"/>
  <c r="H218"/>
  <c r="J218" s="1"/>
  <c r="E218"/>
  <c r="I217"/>
  <c r="H217"/>
  <c r="J217" s="1"/>
  <c r="E217"/>
  <c r="I215"/>
  <c r="H215"/>
  <c r="J215" s="1"/>
  <c r="E215"/>
  <c r="I213"/>
  <c r="H213"/>
  <c r="J213" s="1"/>
  <c r="E213"/>
  <c r="I212"/>
  <c r="H212"/>
  <c r="H221" s="1"/>
  <c r="C39" i="3" s="1"/>
  <c r="E212" i="2"/>
  <c r="E221" s="1"/>
  <c r="B39" i="3" s="1"/>
  <c r="J209" i="2"/>
  <c r="I209"/>
  <c r="J207"/>
  <c r="I207"/>
  <c r="I205"/>
  <c r="H205"/>
  <c r="E205"/>
  <c r="I204"/>
  <c r="H204"/>
  <c r="E204"/>
  <c r="J204" s="1"/>
  <c r="I203"/>
  <c r="H203"/>
  <c r="E203"/>
  <c r="I202"/>
  <c r="H202"/>
  <c r="E202"/>
  <c r="J202" s="1"/>
  <c r="I201"/>
  <c r="H201"/>
  <c r="E201"/>
  <c r="I200"/>
  <c r="H200"/>
  <c r="E200"/>
  <c r="J200" s="1"/>
  <c r="I199"/>
  <c r="H199"/>
  <c r="H206" s="1"/>
  <c r="C37" i="3" s="1"/>
  <c r="E199" i="2"/>
  <c r="I198"/>
  <c r="H198"/>
  <c r="E198"/>
  <c r="E206" s="1"/>
  <c r="J196"/>
  <c r="I196"/>
  <c r="I194"/>
  <c r="H194"/>
  <c r="H195" s="1"/>
  <c r="C36" i="3" s="1"/>
  <c r="E194" i="2"/>
  <c r="E195" s="1"/>
  <c r="B36" i="3" s="1"/>
  <c r="J189" i="2"/>
  <c r="I189"/>
  <c r="I187"/>
  <c r="H187"/>
  <c r="H188" s="1"/>
  <c r="C35" i="3" s="1"/>
  <c r="E187" i="2"/>
  <c r="J186"/>
  <c r="I186"/>
  <c r="J184"/>
  <c r="I184"/>
  <c r="H183"/>
  <c r="C34" i="3" s="1"/>
  <c r="I182" i="2"/>
  <c r="H182"/>
  <c r="J182" s="1"/>
  <c r="J183" s="1"/>
  <c r="E182"/>
  <c r="E183" s="1"/>
  <c r="B34" i="3" s="1"/>
  <c r="J179" i="2"/>
  <c r="I179"/>
  <c r="I177"/>
  <c r="H177"/>
  <c r="E177"/>
  <c r="J177" s="1"/>
  <c r="I175"/>
  <c r="H175"/>
  <c r="E175"/>
  <c r="I173"/>
  <c r="H173"/>
  <c r="E173"/>
  <c r="J173" s="1"/>
  <c r="I171"/>
  <c r="H171"/>
  <c r="E171"/>
  <c r="I170"/>
  <c r="H170"/>
  <c r="E170"/>
  <c r="J170" s="1"/>
  <c r="J169"/>
  <c r="I169"/>
  <c r="I168"/>
  <c r="H168"/>
  <c r="H178" s="1"/>
  <c r="C33" i="3" s="1"/>
  <c r="E168" i="2"/>
  <c r="E178" s="1"/>
  <c r="B33" i="3" s="1"/>
  <c r="J166" i="2"/>
  <c r="I166"/>
  <c r="J164"/>
  <c r="I164"/>
  <c r="H163"/>
  <c r="C32" i="3" s="1"/>
  <c r="I162" i="2"/>
  <c r="H162"/>
  <c r="J162" s="1"/>
  <c r="E162"/>
  <c r="I160"/>
  <c r="H160"/>
  <c r="J160" s="1"/>
  <c r="E160"/>
  <c r="J159"/>
  <c r="I159"/>
  <c r="I158"/>
  <c r="H158"/>
  <c r="J158" s="1"/>
  <c r="E158"/>
  <c r="I157"/>
  <c r="H157"/>
  <c r="J157" s="1"/>
  <c r="E157"/>
  <c r="I156"/>
  <c r="H156"/>
  <c r="J156" s="1"/>
  <c r="E156"/>
  <c r="I155"/>
  <c r="H155"/>
  <c r="J155" s="1"/>
  <c r="E155"/>
  <c r="I154"/>
  <c r="H154"/>
  <c r="J154" s="1"/>
  <c r="E154"/>
  <c r="I153"/>
  <c r="H153"/>
  <c r="J153" s="1"/>
  <c r="E153"/>
  <c r="I152"/>
  <c r="H152"/>
  <c r="J152" s="1"/>
  <c r="E152"/>
  <c r="I151"/>
  <c r="H151"/>
  <c r="J151" s="1"/>
  <c r="E151"/>
  <c r="I150"/>
  <c r="H150"/>
  <c r="J150" s="1"/>
  <c r="E150"/>
  <c r="I149"/>
  <c r="H149"/>
  <c r="J149" s="1"/>
  <c r="E149"/>
  <c r="I148"/>
  <c r="H148"/>
  <c r="J148" s="1"/>
  <c r="E148"/>
  <c r="I146"/>
  <c r="H146"/>
  <c r="J146" s="1"/>
  <c r="E146"/>
  <c r="I145"/>
  <c r="H145"/>
  <c r="J145" s="1"/>
  <c r="E145"/>
  <c r="I144"/>
  <c r="H144"/>
  <c r="J144" s="1"/>
  <c r="E144"/>
  <c r="I143"/>
  <c r="H143"/>
  <c r="J143" s="1"/>
  <c r="E143"/>
  <c r="I141"/>
  <c r="H141"/>
  <c r="J141" s="1"/>
  <c r="E141"/>
  <c r="I140"/>
  <c r="H140"/>
  <c r="J140" s="1"/>
  <c r="E140"/>
  <c r="I139"/>
  <c r="H139"/>
  <c r="J139" s="1"/>
  <c r="E139"/>
  <c r="I138"/>
  <c r="H138"/>
  <c r="J138" s="1"/>
  <c r="E138"/>
  <c r="E163" s="1"/>
  <c r="B32" i="3" s="1"/>
  <c r="J137" i="2"/>
  <c r="I137"/>
  <c r="J135"/>
  <c r="I135"/>
  <c r="I133"/>
  <c r="H133"/>
  <c r="E133"/>
  <c r="J133" s="1"/>
  <c r="J132"/>
  <c r="I132"/>
  <c r="I131"/>
  <c r="H131"/>
  <c r="E131"/>
  <c r="J130"/>
  <c r="I130"/>
  <c r="I129"/>
  <c r="H129"/>
  <c r="H134" s="1"/>
  <c r="C31" i="3" s="1"/>
  <c r="E129" i="2"/>
  <c r="E134" s="1"/>
  <c r="B31" i="3" s="1"/>
  <c r="J126" i="2"/>
  <c r="I126"/>
  <c r="I124"/>
  <c r="H124"/>
  <c r="J124" s="1"/>
  <c r="E124"/>
  <c r="I122"/>
  <c r="H122"/>
  <c r="J122" s="1"/>
  <c r="E122"/>
  <c r="I121"/>
  <c r="H121"/>
  <c r="J121" s="1"/>
  <c r="E121"/>
  <c r="J120"/>
  <c r="I120"/>
  <c r="I119"/>
  <c r="H119"/>
  <c r="J119" s="1"/>
  <c r="E119"/>
  <c r="I118"/>
  <c r="H118"/>
  <c r="J118" s="1"/>
  <c r="E118"/>
  <c r="J117"/>
  <c r="I117"/>
  <c r="I116"/>
  <c r="H116"/>
  <c r="J116" s="1"/>
  <c r="E116"/>
  <c r="I115"/>
  <c r="H115"/>
  <c r="J115" s="1"/>
  <c r="E115"/>
  <c r="I113"/>
  <c r="H113"/>
  <c r="J113" s="1"/>
  <c r="E113"/>
  <c r="J112"/>
  <c r="I112"/>
  <c r="I111"/>
  <c r="H111"/>
  <c r="J111" s="1"/>
  <c r="E111"/>
  <c r="I110"/>
  <c r="H110"/>
  <c r="J110" s="1"/>
  <c r="E110"/>
  <c r="I109"/>
  <c r="H109"/>
  <c r="J109" s="1"/>
  <c r="E109"/>
  <c r="I108"/>
  <c r="H108"/>
  <c r="J108" s="1"/>
  <c r="E108"/>
  <c r="I107"/>
  <c r="H107"/>
  <c r="J107" s="1"/>
  <c r="E107"/>
  <c r="I106"/>
  <c r="H106"/>
  <c r="J106" s="1"/>
  <c r="E106"/>
  <c r="I105"/>
  <c r="H105"/>
  <c r="J105" s="1"/>
  <c r="E105"/>
  <c r="I104"/>
  <c r="H104"/>
  <c r="J104" s="1"/>
  <c r="E104"/>
  <c r="I103"/>
  <c r="H103"/>
  <c r="J103" s="1"/>
  <c r="E103"/>
  <c r="I102"/>
  <c r="H102"/>
  <c r="J102" s="1"/>
  <c r="E102"/>
  <c r="I101"/>
  <c r="H101"/>
  <c r="J101" s="1"/>
  <c r="E101"/>
  <c r="I100"/>
  <c r="H100"/>
  <c r="J100" s="1"/>
  <c r="E100"/>
  <c r="I98"/>
  <c r="H98"/>
  <c r="J98" s="1"/>
  <c r="E98"/>
  <c r="I97"/>
  <c r="H97"/>
  <c r="J97" s="1"/>
  <c r="E97"/>
  <c r="I95"/>
  <c r="H95"/>
  <c r="J95" s="1"/>
  <c r="E95"/>
  <c r="I94"/>
  <c r="H94"/>
  <c r="J94" s="1"/>
  <c r="E94"/>
  <c r="I93"/>
  <c r="H93"/>
  <c r="J93" s="1"/>
  <c r="E93"/>
  <c r="I92"/>
  <c r="H92"/>
  <c r="J92" s="1"/>
  <c r="E92"/>
  <c r="I91"/>
  <c r="H91"/>
  <c r="J91" s="1"/>
  <c r="E91"/>
  <c r="I90"/>
  <c r="H90"/>
  <c r="J90" s="1"/>
  <c r="E90"/>
  <c r="I89"/>
  <c r="H89"/>
  <c r="J89" s="1"/>
  <c r="E89"/>
  <c r="I88"/>
  <c r="H88"/>
  <c r="J88" s="1"/>
  <c r="E88"/>
  <c r="I87"/>
  <c r="H87"/>
  <c r="H125" s="1"/>
  <c r="C30" i="3" s="1"/>
  <c r="E87" i="2"/>
  <c r="E125" s="1"/>
  <c r="B30" i="3" s="1"/>
  <c r="J86" i="2"/>
  <c r="I86"/>
  <c r="J84"/>
  <c r="I84"/>
  <c r="I82"/>
  <c r="H82"/>
  <c r="E82"/>
  <c r="I80"/>
  <c r="H80"/>
  <c r="E80"/>
  <c r="J80" s="1"/>
  <c r="J79"/>
  <c r="I79"/>
  <c r="I78"/>
  <c r="H78"/>
  <c r="E78"/>
  <c r="I77"/>
  <c r="H77"/>
  <c r="E77"/>
  <c r="J77" s="1"/>
  <c r="I76"/>
  <c r="H76"/>
  <c r="E76"/>
  <c r="I75"/>
  <c r="H75"/>
  <c r="E75"/>
  <c r="J75" s="1"/>
  <c r="I74"/>
  <c r="H74"/>
  <c r="E74"/>
  <c r="I73"/>
  <c r="H73"/>
  <c r="E73"/>
  <c r="J73" s="1"/>
  <c r="I72"/>
  <c r="H72"/>
  <c r="E72"/>
  <c r="I71"/>
  <c r="H71"/>
  <c r="E71"/>
  <c r="J71" s="1"/>
  <c r="I70"/>
  <c r="H70"/>
  <c r="E70"/>
  <c r="I69"/>
  <c r="H69"/>
  <c r="E69"/>
  <c r="J69" s="1"/>
  <c r="I68"/>
  <c r="H68"/>
  <c r="E68"/>
  <c r="I67"/>
  <c r="H67"/>
  <c r="E67"/>
  <c r="J67" s="1"/>
  <c r="I66"/>
  <c r="H66"/>
  <c r="E66"/>
  <c r="I64"/>
  <c r="H64"/>
  <c r="E64"/>
  <c r="J64" s="1"/>
  <c r="I63"/>
  <c r="H63"/>
  <c r="E63"/>
  <c r="I61"/>
  <c r="H61"/>
  <c r="E61"/>
  <c r="J61" s="1"/>
  <c r="J59"/>
  <c r="I59"/>
  <c r="I58"/>
  <c r="H58"/>
  <c r="E58"/>
  <c r="I57"/>
  <c r="H57"/>
  <c r="E57"/>
  <c r="J57" s="1"/>
  <c r="I56"/>
  <c r="H56"/>
  <c r="E56"/>
  <c r="I55"/>
  <c r="H55"/>
  <c r="E55"/>
  <c r="J55" s="1"/>
  <c r="J54"/>
  <c r="I54"/>
  <c r="I53"/>
  <c r="H53"/>
  <c r="E53"/>
  <c r="I50"/>
  <c r="H50"/>
  <c r="E50"/>
  <c r="J50" s="1"/>
  <c r="I48"/>
  <c r="H48"/>
  <c r="E48"/>
  <c r="I46"/>
  <c r="H46"/>
  <c r="E46"/>
  <c r="J46" s="1"/>
  <c r="I45"/>
  <c r="H45"/>
  <c r="E45"/>
  <c r="J44"/>
  <c r="I44"/>
  <c r="I43"/>
  <c r="H43"/>
  <c r="E43"/>
  <c r="J43" s="1"/>
  <c r="I42"/>
  <c r="H42"/>
  <c r="E42"/>
  <c r="I39"/>
  <c r="H39"/>
  <c r="E39"/>
  <c r="J39" s="1"/>
  <c r="I38"/>
  <c r="H38"/>
  <c r="E38"/>
  <c r="I36"/>
  <c r="H36"/>
  <c r="E36"/>
  <c r="J36" s="1"/>
  <c r="I35"/>
  <c r="H35"/>
  <c r="E35"/>
  <c r="I34"/>
  <c r="H34"/>
  <c r="E34"/>
  <c r="J34" s="1"/>
  <c r="I33"/>
  <c r="H33"/>
  <c r="E33"/>
  <c r="J32"/>
  <c r="I32"/>
  <c r="I31"/>
  <c r="H31"/>
  <c r="E31"/>
  <c r="J31" s="1"/>
  <c r="I30"/>
  <c r="H30"/>
  <c r="E30"/>
  <c r="I29"/>
  <c r="H29"/>
  <c r="E29"/>
  <c r="J29" s="1"/>
  <c r="J28"/>
  <c r="I28"/>
  <c r="I27"/>
  <c r="H27"/>
  <c r="E27"/>
  <c r="I26"/>
  <c r="H26"/>
  <c r="E26"/>
  <c r="J26" s="1"/>
  <c r="I25"/>
  <c r="H25"/>
  <c r="E25"/>
  <c r="I23"/>
  <c r="H23"/>
  <c r="E23"/>
  <c r="J23" s="1"/>
  <c r="I21"/>
  <c r="H21"/>
  <c r="E21"/>
  <c r="I20"/>
  <c r="H20"/>
  <c r="E20"/>
  <c r="J20" s="1"/>
  <c r="I19"/>
  <c r="H19"/>
  <c r="E19"/>
  <c r="I16"/>
  <c r="H16"/>
  <c r="E16"/>
  <c r="J16" s="1"/>
  <c r="I15"/>
  <c r="H15"/>
  <c r="E15"/>
  <c r="I14"/>
  <c r="H14"/>
  <c r="E14"/>
  <c r="J14" s="1"/>
  <c r="I11"/>
  <c r="H11"/>
  <c r="E11"/>
  <c r="I10"/>
  <c r="H10"/>
  <c r="E10"/>
  <c r="J10" s="1"/>
  <c r="I8"/>
  <c r="H8"/>
  <c r="H83" s="1"/>
  <c r="C29" i="3" s="1"/>
  <c r="E8" i="2"/>
  <c r="I6"/>
  <c r="H6"/>
  <c r="E6"/>
  <c r="E83" s="1"/>
  <c r="B29" i="3" s="1"/>
  <c r="J4" i="2"/>
  <c r="I4"/>
  <c r="J2"/>
  <c r="I2"/>
  <c r="C11" i="3"/>
  <c r="J432" i="2" l="1"/>
  <c r="J163"/>
  <c r="J87"/>
  <c r="J125" s="1"/>
  <c r="J194"/>
  <c r="J195" s="1"/>
  <c r="J212"/>
  <c r="J221" s="1"/>
  <c r="J8"/>
  <c r="J11"/>
  <c r="J15"/>
  <c r="J19"/>
  <c r="J21"/>
  <c r="J25"/>
  <c r="J27"/>
  <c r="J30"/>
  <c r="J33"/>
  <c r="J35"/>
  <c r="J38"/>
  <c r="J42"/>
  <c r="J45"/>
  <c r="J48"/>
  <c r="J53"/>
  <c r="J56"/>
  <c r="J58"/>
  <c r="J63"/>
  <c r="J66"/>
  <c r="J68"/>
  <c r="J70"/>
  <c r="J72"/>
  <c r="J74"/>
  <c r="J76"/>
  <c r="J78"/>
  <c r="J82"/>
  <c r="J131"/>
  <c r="J171"/>
  <c r="J175"/>
  <c r="J187"/>
  <c r="J188" s="1"/>
  <c r="J199"/>
  <c r="J201"/>
  <c r="J203"/>
  <c r="J205"/>
  <c r="H251"/>
  <c r="J229"/>
  <c r="J232"/>
  <c r="J235"/>
  <c r="J238"/>
  <c r="J241"/>
  <c r="J243"/>
  <c r="J246"/>
  <c r="J249"/>
  <c r="J259"/>
  <c r="J263"/>
  <c r="J266"/>
  <c r="J271"/>
  <c r="J330"/>
  <c r="J336"/>
  <c r="J339"/>
  <c r="J341"/>
  <c r="J344"/>
  <c r="J347"/>
  <c r="J350"/>
  <c r="J353"/>
  <c r="J357"/>
  <c r="J361"/>
  <c r="J364"/>
  <c r="J373"/>
  <c r="J376"/>
  <c r="J380"/>
  <c r="J383"/>
  <c r="J387"/>
  <c r="J390"/>
  <c r="J393"/>
  <c r="J396"/>
  <c r="J399"/>
  <c r="J402"/>
  <c r="J406"/>
  <c r="J409"/>
  <c r="B37" i="3"/>
  <c r="B3"/>
  <c r="E188" i="2"/>
  <c r="B35" i="3" s="1"/>
  <c r="J6" i="2"/>
  <c r="J83" s="1"/>
  <c r="J129"/>
  <c r="J134" s="1"/>
  <c r="J168"/>
  <c r="J178" s="1"/>
  <c r="J198"/>
  <c r="J206" s="1"/>
  <c r="J419"/>
  <c r="J421"/>
  <c r="E367"/>
  <c r="B43" i="3" s="1"/>
  <c r="E413" i="2"/>
  <c r="B44" i="3" s="1"/>
  <c r="J412" i="2"/>
  <c r="J413" s="1"/>
  <c r="J366"/>
  <c r="J367" s="1"/>
  <c r="J286"/>
  <c r="E331"/>
  <c r="B42" i="3" s="1"/>
  <c r="J317" i="2"/>
  <c r="J230"/>
  <c r="J228"/>
  <c r="H435"/>
  <c r="C6" i="3" s="1"/>
  <c r="J264" i="2"/>
  <c r="J261"/>
  <c r="J258"/>
  <c r="J250"/>
  <c r="J247"/>
  <c r="J244"/>
  <c r="J242"/>
  <c r="J239"/>
  <c r="J236"/>
  <c r="J233"/>
  <c r="J300"/>
  <c r="J298"/>
  <c r="J296"/>
  <c r="J294"/>
  <c r="J290"/>
  <c r="J287"/>
  <c r="J285"/>
  <c r="J275"/>
  <c r="J274"/>
  <c r="J273"/>
  <c r="J268"/>
  <c r="J309"/>
  <c r="J307"/>
  <c r="J303"/>
  <c r="J325"/>
  <c r="J315"/>
  <c r="J312"/>
  <c r="J423"/>
  <c r="H424"/>
  <c r="C45" i="3" s="1"/>
  <c r="J417" i="2"/>
  <c r="J424" s="1"/>
  <c r="J308"/>
  <c r="H331"/>
  <c r="C42" i="3" s="1"/>
  <c r="J277" i="2"/>
  <c r="M2"/>
  <c r="M3" s="1"/>
  <c r="M4" s="1"/>
  <c r="M5" s="1"/>
  <c r="E434" s="1"/>
  <c r="E435" s="1"/>
  <c r="E280"/>
  <c r="B41" i="3" s="1"/>
  <c r="H280" i="2"/>
  <c r="C41" i="3" s="1"/>
  <c r="J256" i="2"/>
  <c r="C40" i="3"/>
  <c r="J226" i="2"/>
  <c r="E251"/>
  <c r="B40" i="3" s="1"/>
  <c r="J225" i="2"/>
  <c r="C4" i="3" l="1"/>
  <c r="B4"/>
  <c r="B7" s="1"/>
  <c r="B12" s="1"/>
  <c r="J251" i="2"/>
  <c r="J331"/>
  <c r="C38" i="3"/>
  <c r="J280" i="2"/>
  <c r="J434"/>
  <c r="J435" s="1"/>
  <c r="C5" i="3"/>
  <c r="B38"/>
  <c r="C7" l="1"/>
  <c r="C8"/>
  <c r="C12" l="1"/>
  <c r="C15"/>
  <c r="C19" l="1"/>
  <c r="C20"/>
  <c r="C14"/>
  <c r="C13"/>
  <c r="C21" l="1"/>
  <c r="C16"/>
  <c r="C22" s="1"/>
  <c r="C24" l="1"/>
  <c r="C26" s="1"/>
  <c r="C27" l="1"/>
</calcChain>
</file>

<file path=xl/sharedStrings.xml><?xml version="1.0" encoding="utf-8"?>
<sst xmlns="http://schemas.openxmlformats.org/spreadsheetml/2006/main" count="1428" uniqueCount="517">
  <si>
    <t>Název</t>
  </si>
  <si>
    <t>Hodnota</t>
  </si>
  <si>
    <t>Nadpis rekapitulace</t>
  </si>
  <si>
    <t>Seznam prací a dodávek elektrotechnických zařízení</t>
  </si>
  <si>
    <t>Akce</t>
  </si>
  <si>
    <t>Agrodům Vyškov, Palánek 1
k.ú. Vyškov 788571, parcela č. 2064/96</t>
  </si>
  <si>
    <t>Projekt</t>
  </si>
  <si>
    <t>Rekonstrukce páteřních silnoproudých rozvodů a ostatních
silnoproudých rozvodů mimo prostory Finančního úřadu</t>
  </si>
  <si>
    <t>Investor</t>
  </si>
  <si>
    <t>ČR - Ministerstvo zemědělství, Těšnov 65/17, Nové Město, 11705 Praha 1</t>
  </si>
  <si>
    <t>Z. č.</t>
  </si>
  <si>
    <t>768_2015</t>
  </si>
  <si>
    <t>A. č.</t>
  </si>
  <si>
    <t>2015_11</t>
  </si>
  <si>
    <t>Smlouva</t>
  </si>
  <si>
    <t/>
  </si>
  <si>
    <t>Vypracoval</t>
  </si>
  <si>
    <t>ING. A. VYŇUCHAL</t>
  </si>
  <si>
    <t>Kontroloval</t>
  </si>
  <si>
    <t>Datum</t>
  </si>
  <si>
    <t>30.11.2015</t>
  </si>
  <si>
    <t>Zpracovatel</t>
  </si>
  <si>
    <t>Parita plus s.r.o. Žeranovice 226</t>
  </si>
  <si>
    <t>CÚ</t>
  </si>
  <si>
    <t>CÚ 2015 (Individuální cenová kalkulace)</t>
  </si>
  <si>
    <t>Poznámka</t>
  </si>
  <si>
    <t>Uvedené ceny jsou v Kč a nezahrnují DPH, pokud to není uvedeno.</t>
  </si>
  <si>
    <t>JKSO 801 1953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</si>
  <si>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</si>
  <si>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</si>
  <si>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</si>
  <si>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</si>
  <si>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</si>
  <si>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</si>
  <si>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</si>
  <si>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</si>
  <si>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</si>
  <si>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</si>
  <si>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</si>
  <si>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</si>
  <si>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</si>
  <si>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</si>
  <si>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</si>
  <si>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</si>
  <si>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</si>
  <si>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</si>
  <si>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</si>
  <si>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</si>
  <si>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Procento PM %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</si>
  <si>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</si>
  <si>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</si>
  <si>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</si>
  <si>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</si>
  <si>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</si>
  <si>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</si>
  <si>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</si>
  <si>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</si>
  <si>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</si>
  <si>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Položky dle výkresové dokumentace - rozvaděče EL112</t>
  </si>
  <si>
    <t>210 (C21M)</t>
  </si>
  <si>
    <t>Specifikace dodávky Rozvaděč RH</t>
  </si>
  <si>
    <t>RH-1 a RH-2 VYBAVENÍ POLE Č.1 a 2</t>
  </si>
  <si>
    <t>ROZVADĚČ NA PODLAHU, (v x š x h), pole č.1</t>
  </si>
  <si>
    <t xml:space="preserve"> 2200 x 600 x 400 x mm</t>
  </si>
  <si>
    <t>ks</t>
  </si>
  <si>
    <t>ROZVADĚČ NA PODLAHU, (v x š x h), pole č.2</t>
  </si>
  <si>
    <t xml:space="preserve"> 2200 x 800 x 400 x mm</t>
  </si>
  <si>
    <t>PŘIPOJNICE Cu</t>
  </si>
  <si>
    <t>Přípojnice Cu, 32x5mm</t>
  </si>
  <si>
    <t>m</t>
  </si>
  <si>
    <t>Držák přípojnic, vč. montáže</t>
  </si>
  <si>
    <t>ŘADOVÉ SVORNICE</t>
  </si>
  <si>
    <t xml:space="preserve"> 2,5mm2 Řadová svornice</t>
  </si>
  <si>
    <t xml:space="preserve"> 35mm2 Řadová svornice</t>
  </si>
  <si>
    <t xml:space="preserve"> 70mm2 Řadová svornice</t>
  </si>
  <si>
    <t>PŘÍSTROJE 1.pole</t>
  </si>
  <si>
    <t>OVLADAČE, SIGNÁLKY</t>
  </si>
  <si>
    <t>Tlačítko hřibové kompletní, bez aretace, štítek červená, hřib červená, pomocný kont. 1z1v, upev. adaptér</t>
  </si>
  <si>
    <t>Signálka kompletní, zapuštěná, bílá, LED, 85-264VAC, 5-15mA, upev. adaptér</t>
  </si>
  <si>
    <t>Signálka kompletní, zapuštěná, zelená, LED, 85-264VAC, 5-15mA, upev. adaptér</t>
  </si>
  <si>
    <t>JISTIČ</t>
  </si>
  <si>
    <t>Jistič B50/3, char B, 3-pólový, Icn=25kA, In=50A</t>
  </si>
  <si>
    <t>POJISTKOVÝ ODPÍNAČ</t>
  </si>
  <si>
    <t xml:space="preserve"> 10-1-S Odpínač válcových pojistek, Ie 32 A, Ue AC 690 V/DC 440 V, vel.. vložky 10x38, 1pól., se signalizací</t>
  </si>
  <si>
    <t xml:space="preserve"> 10-3-S Odpínač válcových pojistek, Ie 32 A, Ue AC 690 V/DC 440 V, vel.. vložky 10x38, 3pól., se signalizací</t>
  </si>
  <si>
    <t xml:space="preserve"> 22-3-S Odpínač válcových pojistek, Ie 125 A, Ue AC 690 V/DC 440 V, vel.. vložky 22x58, 3pól., se signalizací</t>
  </si>
  <si>
    <t>POJISTKY</t>
  </si>
  <si>
    <t>PVA10 4A gG Pojistková vložka</t>
  </si>
  <si>
    <t>Ks</t>
  </si>
  <si>
    <t>PVA10 10A gG Pojistková vložka</t>
  </si>
  <si>
    <t>PV22 80A gG Pojistková vložka</t>
  </si>
  <si>
    <t>VYPÍNAČ 630A</t>
  </si>
  <si>
    <t>BH630NE305 Spínací blok</t>
  </si>
  <si>
    <t>SE-BH-0630-V001 Blok odpínače</t>
  </si>
  <si>
    <t>SV-BHD-X230 Napěťová spoušť</t>
  </si>
  <si>
    <t>PS-BHD-1100 Spínač</t>
  </si>
  <si>
    <t>PŘEPĚŤOVÁ OCHRANA - TYP 1</t>
  </si>
  <si>
    <t xml:space="preserve"> DEHNventil 1pólový s pojistkou, 230V, 25 kA (10/350), typ 1+2, Iimp 25kA, Uc 255 V,, výměnný modul</t>
  </si>
  <si>
    <t xml:space="preserve"> Uzemňovací propojka EB DG, 3pólová, 1fázová</t>
  </si>
  <si>
    <t>MĚŘÍCÍ TRANSFORMÁTOR PROUDU nn</t>
  </si>
  <si>
    <t>(MT BRNO) NÁSUVNÝ</t>
  </si>
  <si>
    <t>CLA2.2 200/5A,30VA,3%</t>
  </si>
  <si>
    <t>CLA2.2 200/5A,15VA,0.5%</t>
  </si>
  <si>
    <t>ELEKTROMĚR</t>
  </si>
  <si>
    <t>EME3P80MID Elektroměr cejchovaný MID, přímý, 3-fázový, In=80A</t>
  </si>
  <si>
    <t>EMECMBUS Komunikační modul M-BUS pro elektroměr EME</t>
  </si>
  <si>
    <t>ANALYZÁTOR</t>
  </si>
  <si>
    <t>PM9C Digitální multimetr</t>
  </si>
  <si>
    <t>ZKUŠEBNÍ SVORKOVNICE</t>
  </si>
  <si>
    <t>ZS1B</t>
  </si>
  <si>
    <t>PŘÍSTROJE 2.pole</t>
  </si>
  <si>
    <t>PV22 40A gG Pojistková vložka</t>
  </si>
  <si>
    <t>PV22 50A gG Pojistková vložka</t>
  </si>
  <si>
    <t>PV22 63A gG Pojistková vložka</t>
  </si>
  <si>
    <t>RH-3 VYBAVENÍ POLE Č.3</t>
  </si>
  <si>
    <t>ROZVADĚČ NA PODLAHU, (v x š x h), pole č.3</t>
  </si>
  <si>
    <t xml:space="preserve"> 4mm2 Řadová svornice</t>
  </si>
  <si>
    <t>PŘÍSTROJE</t>
  </si>
  <si>
    <t>Jistič B4/1, char B, 1-pólový, Icn=10kA, In=4A</t>
  </si>
  <si>
    <t>Jistič B10/1, char B, 1-pólový, Icn=10kA, In=10A</t>
  </si>
  <si>
    <t>Jistič B16/1, char B, 1-pólový, Icn=10kA, In=16A</t>
  </si>
  <si>
    <t>Jistič B16/3, char B, 3-pólový, Icn=10kA, In=16A</t>
  </si>
  <si>
    <t>Jistič B25/3, char B, 3-pólový, Icn=10kA, In=25A</t>
  </si>
  <si>
    <t>Jistič C10/1, char C, 1-pólový, Icn=10kA, In=10A</t>
  </si>
  <si>
    <t>Chránič 40/4/003-A Ir=250A, typ A, 4-pól, Idn=0.03A, In=40A</t>
  </si>
  <si>
    <t>Chránič 63/4/003-A Ir=250A, typ A, 4-pól, Idn=0.03A, In=63A</t>
  </si>
  <si>
    <t>Impulsní relé, tlačítko, 230 V~, 1zap. kont.</t>
  </si>
  <si>
    <t xml:space="preserve"> Spínací hodiny digitální, 1kanál, týdenní, 1přep.kont., astronomické</t>
  </si>
  <si>
    <t xml:space="preserve"> Instalační stykač, 230V~, 25A, 2zap. kont.</t>
  </si>
  <si>
    <t xml:space="preserve"> 125/3 Hlavní vypínač, 3-pól, In=125A</t>
  </si>
  <si>
    <t xml:space="preserve"> Přepínač 1přep kontakt, 16A, 3 polohy 1-0-2</t>
  </si>
  <si>
    <t>Měřič spotřeby, 1-fáz,přímý, 32A, cejchovaný (EME1P32MID)</t>
  </si>
  <si>
    <t>OSTATNÍ PŘÍSLUŠENSTVÍ</t>
  </si>
  <si>
    <t>Materiál k vybavení skříní (lišty, vodiče, žlaby, štítky, upevňovací materiál), vč. kompletace rozvaděče - dle specifikace výrobce rozvaděče</t>
  </si>
  <si>
    <t>Specifikace dodávky Rozvaděč RH - celkem</t>
  </si>
  <si>
    <t>Specifikace dodávky Rozvaděč RS0 RS1 RS2 RS3 RS4 RS5</t>
  </si>
  <si>
    <t>ROZVODNICE, Rozměry niky š.631mm v. 1826mm h.181mm</t>
  </si>
  <si>
    <t xml:space="preserve"> 54-2411-EI30S Rozvodnice ocel-plech, požární odolnost EI30S</t>
  </si>
  <si>
    <t xml:space="preserve"> "U" lišta pro 24 modulů</t>
  </si>
  <si>
    <t xml:space="preserve"> Kryt, bez výřezu, 100 x 510, pro počet modulů 24</t>
  </si>
  <si>
    <t xml:space="preserve"> Kryt, bez výřezu, 150 x 510, pro počet modulů 24</t>
  </si>
  <si>
    <t xml:space="preserve"> Kryt, bez výřezu, 300 x 510, pro počet modulů 24</t>
  </si>
  <si>
    <t xml:space="preserve"> Kryt s výřezem, 150x510, pro počet modulů 24</t>
  </si>
  <si>
    <t xml:space="preserve"> Přístrojová lišta, pro počet modulů 24</t>
  </si>
  <si>
    <t xml:space="preserve"> Posuvný držák, pro lištu 50mm..., hloubka 50, sada 2 ks</t>
  </si>
  <si>
    <t xml:space="preserve"> Záslepka, šířka 55 modulů, barva šedá</t>
  </si>
  <si>
    <t xml:space="preserve"> 16mm2 Řadová svornice</t>
  </si>
  <si>
    <t xml:space="preserve"> Impulsní relé, centrál.ovládání, 230V~, 1zap.kont.</t>
  </si>
  <si>
    <t xml:space="preserve"> Zásuvka 230V na lištu s clonkami a kolíkem</t>
  </si>
  <si>
    <t>Svodič přepětí třídy T1+T2 (B+C), 3pól+N/PE, TN-S, TT</t>
  </si>
  <si>
    <t xml:space="preserve"> 63/3 Hlavní vypínač, 3-pól, In=63A</t>
  </si>
  <si>
    <t>ZAMYKACÍ PÁČKA PRO JISTIČE</t>
  </si>
  <si>
    <t xml:space="preserve"> Sada pro zamykání páčky (bez zámku) pro jističe a hlavní vpínače</t>
  </si>
  <si>
    <t xml:space="preserve"> 14-3-S Odpínač válcových pojistek, Ie 63 A, Ue AC 690 V/DC 440 V, vel.. vložky 14x51, 3pól., se signalizací</t>
  </si>
  <si>
    <t>PV10 25A gG Pojistková vložka</t>
  </si>
  <si>
    <t>PV14 32A gG Pojistková vložka</t>
  </si>
  <si>
    <t>Elektroměr cejchovaný MID, přímý, 3-fázový, In=80A (EME3P80MID)</t>
  </si>
  <si>
    <t>Komunikační modul M-BUS pro elektroměr EME (EMECMBUS)</t>
  </si>
  <si>
    <t>Materiál k vybavení skříní (svorkovnice PE, N), vč. kompletace rozvaděče - dle specifikace výrobce rozvaděče</t>
  </si>
  <si>
    <t>Specifikace dodávky Rozvaděč RS0 RS1 RS2 RS3 RS4 RS5 - celkem</t>
  </si>
  <si>
    <t>Specifikace dodávky Jističe do RS0 až RS5</t>
  </si>
  <si>
    <t>Doplnění specifikace rozvaděče RS0, RS2, RS5</t>
  </si>
  <si>
    <t>Jistič B40/3, char B, 3-pólový, Icn=10kA, In=40A</t>
  </si>
  <si>
    <t>Doplnění specifikace rozvaděče RS1, RS3</t>
  </si>
  <si>
    <t>Jistič B50/3, char B, 3-pólový, Icn=10kA, In=50A</t>
  </si>
  <si>
    <t>Doplnění specifikace rozvaděče RS4</t>
  </si>
  <si>
    <t>Jistič B63/3, char B, 3-pólový, Icn=10kA, In=63A</t>
  </si>
  <si>
    <t>Specifikace dodávky Jističe do RS0 až RS5 - celkem</t>
  </si>
  <si>
    <t>Specifikace dodávky Rozvaděč R11 R31</t>
  </si>
  <si>
    <t>ROZVODNICE, Rozměry niky š.550mm v. 1050mm h.135mm</t>
  </si>
  <si>
    <t xml:space="preserve"> 6N144-B zapuštěné provedení, 6 x 24 modulů, IP30, bílá, max. 125A, vč. svorkovnic PE, N</t>
  </si>
  <si>
    <t xml:space="preserve"> Montážní úchyty do zdi, 4 ks</t>
  </si>
  <si>
    <t xml:space="preserve"> Záslepka 1000 mm, šířka 55 modulů, barva šedá</t>
  </si>
  <si>
    <t xml:space="preserve"> Lemovka pro vstup kabelů 24TE</t>
  </si>
  <si>
    <t xml:space="preserve"> 10mm2 Řadová svornice</t>
  </si>
  <si>
    <t>Jistič-B25/3, char B, 3-pólový, Icn=10kA, In=25A</t>
  </si>
  <si>
    <t>Jistič C25/1, char C, 1-pólový, Icn=10kA, In=25A</t>
  </si>
  <si>
    <t>Chránič 40/4/003-G Ir=3kA, typ G, 4-pól, Idn=0.03A, In=40A</t>
  </si>
  <si>
    <t>C-280/4 Svodič přepětí třídy C, modulový, 4pól, s lištou</t>
  </si>
  <si>
    <t xml:space="preserve"> Impulsní relé, tlačítko, 230 V~, 1zap. kont.</t>
  </si>
  <si>
    <t xml:space="preserve"> Sada pro zamykání páčky (bez zámku) pro jističe a vypínače</t>
  </si>
  <si>
    <t>Materiál k vybavení skříní, vč. kompletace rozvaděče - dle specifikace výrobce rozvaděče</t>
  </si>
  <si>
    <t>Specifikace dodávky Rozvaděč R11 R31 - celkem</t>
  </si>
  <si>
    <t>Specifikace dodávky Rozvaděč elektroměrový RE</t>
  </si>
  <si>
    <t>Cenu atyp. skříně vč. vybavení stanoví vybraný zhotovitel dle CN výrobce. Tato specifikace je pouze orientační.</t>
  </si>
  <si>
    <t>SKŘÍŇ ELEKTROMĚROVÁ, PLASTOVÁ na PILÍŘ</t>
  </si>
  <si>
    <t>NR211/NKD7D skříň RAL7035 (S7/5), bez BH630NE305, DTV3 400A, MTP 200/5A, pro EON, rozměry š.1060 v. 800 h. 240mm</t>
  </si>
  <si>
    <t>JISTIČ 400A</t>
  </si>
  <si>
    <t>BH630NE305 Spínací blok, 3pól, Iu 630 A, Icu 36 kA</t>
  </si>
  <si>
    <t>SE-BH-0400-DTV3 Nadproudová spoušť, charakteristika distribuční D, In 400 A, nastavení IR 160 - 400 A</t>
  </si>
  <si>
    <t>Materiál k vybavení skříní, kompletace rozvaděče - orientační</t>
  </si>
  <si>
    <t>Specifikace dodávky Rozvaděč elektroměrový RE - celkem</t>
  </si>
  <si>
    <t>Specifikace dodávky Rozvaděč kompenzace RK</t>
  </si>
  <si>
    <t>KOMPENZAČNÍ ROZVÁDĚČ QM, IP43, BARVA ŠEDÁ, RAL 7032, MATERIÁL ODOLNÝ POLYKARBONÁT</t>
  </si>
  <si>
    <t>Nástěnný typ QM-37/6 kompenzační výkon 37 kVar, 6 stupňů (návrh bude upřesněn a potvrzem po zkušebním provozu)</t>
  </si>
  <si>
    <t>Specifikace dodávky Rozvaděč kompenzace RK - celkem</t>
  </si>
  <si>
    <t>Specifikace dodávky Změna přístrojů v R01 R21 R41 R51</t>
  </si>
  <si>
    <t>Položky dle výkresové dokumentace - rozvaděče D1.4.3-08 až 13 z 5/2015 Finanční úřad</t>
  </si>
  <si>
    <t>Specifikace dodávky Změna přístrojů v R01 R21 R41 R51 - celkem</t>
  </si>
  <si>
    <t>Kompenzační rozvaděč RC</t>
  </si>
  <si>
    <t>Mi-TYPOVÉ VÝROBKY</t>
  </si>
  <si>
    <t>MI - KOMPENZAČNÍ ROZVÁDĚČE QM, IP43</t>
  </si>
  <si>
    <t>BARVA ŠEDÁ, RAL 7032, MATERIÁL ODOLNÝ POLYKARBONÁT</t>
  </si>
  <si>
    <t>QM-40/5 kompenzační výkon 40 kVar, 5 stupňů</t>
  </si>
  <si>
    <t>Kompenzační rozvaděč RC - celkem</t>
  </si>
  <si>
    <t>Dodávky</t>
  </si>
  <si>
    <t>Dodávky - celkem</t>
  </si>
  <si>
    <t>Elektromontáže</t>
  </si>
  <si>
    <t>Položky dle výkresové dokumentace - půdorysy EL104 - 111</t>
  </si>
  <si>
    <t>1. Montáž rozvaděčů</t>
  </si>
  <si>
    <t>Montáž rozvodnic oceloplechových, hmotnosti</t>
  </si>
  <si>
    <t>190002</t>
  </si>
  <si>
    <t>190003</t>
  </si>
  <si>
    <t>Montáž rozváděčů skříňových nebo panelových dělitelných, hmotnosti jednoho pole</t>
  </si>
  <si>
    <t>190051</t>
  </si>
  <si>
    <t>Montáž skříní pojistkových tenkocementových</t>
  </si>
  <si>
    <t>PRIS 2, 6, ERP pilířů pro skříně bez základů</t>
  </si>
  <si>
    <t>191541</t>
  </si>
  <si>
    <t>Dielektrický koberec v rozvodně</t>
  </si>
  <si>
    <t>m2</t>
  </si>
  <si>
    <t>HODINOVÉ ZŮČTOVACÍ SAZBY</t>
  </si>
  <si>
    <t xml:space="preserve"> Připojení staveniště v rámci HSV a POV</t>
  </si>
  <si>
    <t>hod</t>
  </si>
  <si>
    <t>1. Montáž rozvaděčů - celkem</t>
  </si>
  <si>
    <t>2. Trubková vedení, krabice</t>
  </si>
  <si>
    <t>TRUBKA OHEBNÁ, NÍZKÁ MECHANICKÁ ODOLNOST</t>
  </si>
  <si>
    <t>1420 d 20 mm</t>
  </si>
  <si>
    <t>010003</t>
  </si>
  <si>
    <t>1432 d 32 mm</t>
  </si>
  <si>
    <t>010004</t>
  </si>
  <si>
    <t>LIŠTA ELEKTROINSTALAČNÍ VČ. DÍLŮ A PŘÍSLUŠENSTVÍ</t>
  </si>
  <si>
    <t>LHD20x20 hranatá</t>
  </si>
  <si>
    <t>010107</t>
  </si>
  <si>
    <t>LHD40x40 hranatá</t>
  </si>
  <si>
    <t>010108</t>
  </si>
  <si>
    <t>LH60x40 hranatá</t>
  </si>
  <si>
    <t>010109</t>
  </si>
  <si>
    <t>KRABICE POD OMÍTKU</t>
  </si>
  <si>
    <t>KP67/3 70x45 přístrojová</t>
  </si>
  <si>
    <t>010301</t>
  </si>
  <si>
    <t>KP64/2 2x70x45</t>
  </si>
  <si>
    <t>010331</t>
  </si>
  <si>
    <t>KP64/3 3x70x45</t>
  </si>
  <si>
    <t>KP64/5 5x70x45 přístrojová pětinásobná</t>
  </si>
  <si>
    <t>010321</t>
  </si>
  <si>
    <t>KU68-1902 73x42</t>
  </si>
  <si>
    <t>010333</t>
  </si>
  <si>
    <t>LIŠTOVÉ KRABICE</t>
  </si>
  <si>
    <t>LK80x28T univerzální</t>
  </si>
  <si>
    <t>010332</t>
  </si>
  <si>
    <t>LK80x28/2ZT pro dvouzásuvku</t>
  </si>
  <si>
    <t>KRABICE ODBOČNÁ NA POVRCH</t>
  </si>
  <si>
    <t>8135 KRABICE S KRYTÍM IP 54</t>
  </si>
  <si>
    <t>010451</t>
  </si>
  <si>
    <t>S-96 SVORKOVNICE čtyřžilová</t>
  </si>
  <si>
    <t>192561</t>
  </si>
  <si>
    <t>SP-96 SVORKOVNICE pětižilová</t>
  </si>
  <si>
    <t>192562</t>
  </si>
  <si>
    <t>8130 KRABICE  S KRYTÍM IP 54</t>
  </si>
  <si>
    <t>SVORKOVNICE KRABICOVÁ</t>
  </si>
  <si>
    <t xml:space="preserve"> 3x1-2,5mm2</t>
  </si>
  <si>
    <t>192572</t>
  </si>
  <si>
    <t xml:space="preserve"> 5x1-2,5mm2</t>
  </si>
  <si>
    <t>192574</t>
  </si>
  <si>
    <t>OSAZENÍ HMOŽDINKY</t>
  </si>
  <si>
    <t>HM8 do zdiva</t>
  </si>
  <si>
    <t>020215</t>
  </si>
  <si>
    <t>HM8 do betonu</t>
  </si>
  <si>
    <t>2. Trubková vedení, krabice - celkem</t>
  </si>
  <si>
    <t>3. Úložné konstrukce</t>
  </si>
  <si>
    <t>Páteřní trasa</t>
  </si>
  <si>
    <t>KABELOVÁ LÁVKA ZINKOVANÁ, ROZTEČ PŘÍČEK 300mm</t>
  </si>
  <si>
    <t>Rz 60/300 šíře 600 mm</t>
  </si>
  <si>
    <t>020202</t>
  </si>
  <si>
    <t>Příchytka kabelu (SONAP)</t>
  </si>
  <si>
    <t>PKC1 1202 příchytka kabelu 20-26mm</t>
  </si>
  <si>
    <t>021055</t>
  </si>
  <si>
    <t>PKC1 1204 příchytka kabelu 25-34mm</t>
  </si>
  <si>
    <t>stoupačky na stěnu</t>
  </si>
  <si>
    <t>ÚCHYT á 1,2m, a příslušenství</t>
  </si>
  <si>
    <t>020161</t>
  </si>
  <si>
    <t>KABELOVÝ ŽLAB MARS</t>
  </si>
  <si>
    <t>250/100 s víkem</t>
  </si>
  <si>
    <t>020310</t>
  </si>
  <si>
    <t>Výložník atypický závěsný á 1,2m, L 2m, kotva HM10, vč záv. tyče a příslušenství</t>
  </si>
  <si>
    <t>OCELOVÁ KONSTRUKCE VŠEOBECNĚVČETNĚ NÁTĚRŮ</t>
  </si>
  <si>
    <t xml:space="preserve"> Pásová, profilová</t>
  </si>
  <si>
    <t>kg</t>
  </si>
  <si>
    <t>020671</t>
  </si>
  <si>
    <t>OSAZENÍ HMOŽDINKY DO BETONU</t>
  </si>
  <si>
    <t>HM10 (KOTVA)</t>
  </si>
  <si>
    <t>Konstrukce v 1.PP až 7.NP</t>
  </si>
  <si>
    <t>Rz 30/300 šíře 300 mm</t>
  </si>
  <si>
    <t>KABELOVÝ ŽLAB</t>
  </si>
  <si>
    <t>62/50 bez víka</t>
  </si>
  <si>
    <t>020302</t>
  </si>
  <si>
    <t>125/50 bez víka</t>
  </si>
  <si>
    <t>020306</t>
  </si>
  <si>
    <t>Výložník atypický závěsný á 2m, L 1m, kotva HM10, vč záv. tyče a příslušenství</t>
  </si>
  <si>
    <t>PROTIPOŽÁRNÍ UCPÁVKA</t>
  </si>
  <si>
    <t xml:space="preserve"> Průchod stěnou,  stropem</t>
  </si>
  <si>
    <t>dm2</t>
  </si>
  <si>
    <t>3. Úložné konstrukce - celkem</t>
  </si>
  <si>
    <t>4. Kabeláže</t>
  </si>
  <si>
    <t>KABEL SILOVÝ,IZOLACE PVC S VODIČEM PE</t>
  </si>
  <si>
    <t>CYKY-J 3x1.5 mm2 , pevně</t>
  </si>
  <si>
    <t>810045</t>
  </si>
  <si>
    <t>CYKY-J 5x1.5 mm2 , pevně</t>
  </si>
  <si>
    <t>810055</t>
  </si>
  <si>
    <t>CYKY-J 3x2.5 mm2 , pevně</t>
  </si>
  <si>
    <t>810046</t>
  </si>
  <si>
    <t>CYKY-J 5x2.5 mm2 , pevně</t>
  </si>
  <si>
    <t>810056</t>
  </si>
  <si>
    <t>CYKY-J 5x6 mm2 , pevně</t>
  </si>
  <si>
    <t>810053</t>
  </si>
  <si>
    <t>KABEL SILOVÝ,IZOLACE PVC</t>
  </si>
  <si>
    <t>CYKY-J 3x35+25 mm2 , pevně</t>
  </si>
  <si>
    <t>810110</t>
  </si>
  <si>
    <t>KABEL SILOVÝ,IZOLACE PVC BEZ VODIČE PE</t>
  </si>
  <si>
    <t>CYKY-O 3x1.5 mm2 , pevně</t>
  </si>
  <si>
    <t>KABEL SE ZVÝŠENOU ODOLNOSTÍ PROTI ŠÍŘENÍ PLAMENE, BARVA PLÁŠTĚ ORANŽOVÁ, TŘÍDA REAKCE NA OHEŇ - B2 ca, s1, d0</t>
  </si>
  <si>
    <t>1-CXKH-R-J 3x1.5 mm2 , pevně</t>
  </si>
  <si>
    <t>1-CXKH-R-J 5x1.5 mm2 , pevně</t>
  </si>
  <si>
    <t>1-CXKH-R-O 3x1.5 mm2 , pevně</t>
  </si>
  <si>
    <t>1-CXKH-R-O 5x1.5 mm2 , pevně</t>
  </si>
  <si>
    <t>1-CXKH-R-J 3x2.5 mm2 , pevně</t>
  </si>
  <si>
    <t>1-CXKH-R-J 5x16 mm2 , pevně</t>
  </si>
  <si>
    <t>810054</t>
  </si>
  <si>
    <t>1-CXKH-R-J 5x25 mm2 , pevně</t>
  </si>
  <si>
    <t>810109</t>
  </si>
  <si>
    <t>1-CXKH-R-J 5x35 mm2 , pevně</t>
  </si>
  <si>
    <t>KABEL SE SNÍŽENOU HOŘLAVOSTÍ, S FUNKČNÍ SCHOPNOSTÍ PŘI POŽÁRU, TŘÍDA REAKCE NA OHEŇ - B2 ca, s1, d0</t>
  </si>
  <si>
    <t>1-CXKH-V-J 5x16 mm2 , pevně</t>
  </si>
  <si>
    <t>KABEL SILOVÝ,IZOLACE PVC,1kV</t>
  </si>
  <si>
    <t>AYKY-J 3x240+120mm2 , pevně</t>
  </si>
  <si>
    <t>901078</t>
  </si>
  <si>
    <t>VODIČ PRO POSPOJOVÁNÍ</t>
  </si>
  <si>
    <t>CY6 Žlutozelený, pevně</t>
  </si>
  <si>
    <t>800653</t>
  </si>
  <si>
    <t>CY16 Žlutozelený, pevně</t>
  </si>
  <si>
    <t>CY25 Žlutozelený, pevně</t>
  </si>
  <si>
    <t>Ukončení vodičů izolovaných s označením a zapojením v rozváděči nebo na přístroji</t>
  </si>
  <si>
    <t xml:space="preserve"> do 2,5 mm2</t>
  </si>
  <si>
    <t>100001</t>
  </si>
  <si>
    <t xml:space="preserve"> 6 mm2</t>
  </si>
  <si>
    <t>100002</t>
  </si>
  <si>
    <t xml:space="preserve"> 16 mm2</t>
  </si>
  <si>
    <t>100003</t>
  </si>
  <si>
    <t>Ukončení vodičů izolovaných s označením a zapojením na svorkovnici s otevřením a uzavřením krytu</t>
  </si>
  <si>
    <t>100098</t>
  </si>
  <si>
    <t>100101</t>
  </si>
  <si>
    <t xml:space="preserve"> 25 mm2</t>
  </si>
  <si>
    <t>100108</t>
  </si>
  <si>
    <t>Ukončení kabelů smršťovací záklopkou nebo páskou,bez letování</t>
  </si>
  <si>
    <t xml:space="preserve"> 5x6 mm2</t>
  </si>
  <si>
    <t>100155</t>
  </si>
  <si>
    <t xml:space="preserve"> 5x16 mm2</t>
  </si>
  <si>
    <t>100156</t>
  </si>
  <si>
    <t xml:space="preserve"> 4x25 mm2</t>
  </si>
  <si>
    <t>100252</t>
  </si>
  <si>
    <t xml:space="preserve"> 4x35 mm2</t>
  </si>
  <si>
    <t>100152</t>
  </si>
  <si>
    <t xml:space="preserve"> 4x240 mm2</t>
  </si>
  <si>
    <t>100257</t>
  </si>
  <si>
    <t>ZEMNÍCÍ SVORKA</t>
  </si>
  <si>
    <t>ZSA16 zemnicí svorka na potrubí</t>
  </si>
  <si>
    <t>220321</t>
  </si>
  <si>
    <t>Cu pás.ZSA16 Pásek uzemňovací Cu, 0.5m</t>
  </si>
  <si>
    <t>EKVIPOTENCIONÁLNÍ SVORKOVNICE</t>
  </si>
  <si>
    <t>HOP Ekvipotenciální přípojnice Industrie 505x40x5 Cu, vč. izolátorů, krytu a upev. sady</t>
  </si>
  <si>
    <t>192551</t>
  </si>
  <si>
    <t>EPS1 EPS 1 s krytem</t>
  </si>
  <si>
    <t>EPS 2 s krytem (PA)</t>
  </si>
  <si>
    <t>4. Kabeláže - celkem</t>
  </si>
  <si>
    <t>5. Koncové prvky</t>
  </si>
  <si>
    <t>STROJEK SPÍNAČE</t>
  </si>
  <si>
    <t xml:space="preserve"> 1-pólový vypínač (řazení 1)</t>
  </si>
  <si>
    <t>110041</t>
  </si>
  <si>
    <t xml:space="preserve"> sériový přepínač (řazení 5)</t>
  </si>
  <si>
    <t>110043</t>
  </si>
  <si>
    <t xml:space="preserve"> tlačítkový ovládač (řazení 1/0) se svorkou N</t>
  </si>
  <si>
    <t>110153</t>
  </si>
  <si>
    <t>KRYT SPÍNAČE</t>
  </si>
  <si>
    <t xml:space="preserve"> 1 páčka</t>
  </si>
  <si>
    <t xml:space="preserve"> 2 páčky</t>
  </si>
  <si>
    <t xml:space="preserve"> 1 páčka s průzorem</t>
  </si>
  <si>
    <t>RÁMEČEK PRO SPÍNAČE</t>
  </si>
  <si>
    <t xml:space="preserve"> jednoduchý</t>
  </si>
  <si>
    <t xml:space="preserve"> 2x,vodorovný</t>
  </si>
  <si>
    <t xml:space="preserve"> 3x,vodorovný</t>
  </si>
  <si>
    <t>DOUTNAVKA PRO SPÍNAČE</t>
  </si>
  <si>
    <t xml:space="preserve"> Doutnavka orientační (univerzální), světlo oranžové</t>
  </si>
  <si>
    <t>ZÁSUVKY</t>
  </si>
  <si>
    <t>zapuštěná 2p+PE, s clonkami</t>
  </si>
  <si>
    <t>111002</t>
  </si>
  <si>
    <t>zapuštěná 2p+z, s clonkami, s ochranou před přepětím, optická signalizace poruchy</t>
  </si>
  <si>
    <t>zapuštěná 2x2p+z,dvojitá, s natočenou dutinkou, s clonkami, kompletní</t>
  </si>
  <si>
    <t>RÁMEČEK PRO ZÁSUVKY</t>
  </si>
  <si>
    <t xml:space="preserve"> pětinásobný vodorovný</t>
  </si>
  <si>
    <t>POVRCHOVÁ MONTÁŽ</t>
  </si>
  <si>
    <t>SPÍNAČ DO VLHKA V IZOL. IP44</t>
  </si>
  <si>
    <t>3558N-C01510 1-pólový vypínač</t>
  </si>
  <si>
    <t>110001</t>
  </si>
  <si>
    <t>ZÁSUVKA NASTĚNNÁ IP44</t>
  </si>
  <si>
    <t xml:space="preserve"> 2p+PE, šedá</t>
  </si>
  <si>
    <t>111021</t>
  </si>
  <si>
    <t>ZÁSUVKA PRŮMYSLOVÁ NÁSTĚNNÁ, IP67</t>
  </si>
  <si>
    <t xml:space="preserve"> 16A,400V,3p+N+PE</t>
  </si>
  <si>
    <t>111116</t>
  </si>
  <si>
    <t xml:space="preserve"> 32A,400V,3p+N+PE</t>
  </si>
  <si>
    <t>111117</t>
  </si>
  <si>
    <t>NOUZOVÉ TLAČÍTKO, aktivace rozbitím skla (Gewiss)</t>
  </si>
  <si>
    <t>GW 42 201 Požární tlačítko 120×120×50, IP55</t>
  </si>
  <si>
    <t>příslušenství</t>
  </si>
  <si>
    <t>GW 42 211 Náhradní sklo pro tlačítko</t>
  </si>
  <si>
    <t>5. Koncové prvky - celkem</t>
  </si>
  <si>
    <t>6. Svítidla</t>
  </si>
  <si>
    <t>SVÍTIDLA STŘEDNÍHO STANDARDU</t>
  </si>
  <si>
    <t>SVÍTIDLO "A"</t>
  </si>
  <si>
    <t>Závěsné/přisazené svítidlo 2x36 W IP65 korpus ABS + kryt PC, EP, T8</t>
  </si>
  <si>
    <t>201073</t>
  </si>
  <si>
    <t>Zářivka lineární TL-D 36W / 840 bílá T8</t>
  </si>
  <si>
    <t>SVÍTIDLO "A1"</t>
  </si>
  <si>
    <t>Závěsné/přisazené svítidlo 2x36 W IP65 korpus ABS + kryt PC, EP, nouzový zdroj</t>
  </si>
  <si>
    <t>PŘÍSLUŠENSTVÍ KE SVÍTIDLU "A" "A1"</t>
  </si>
  <si>
    <t xml:space="preserve"> Závěsný systém var. D - 4 lanka, bez krytek</t>
  </si>
  <si>
    <t>SVÍTIDLO "B"</t>
  </si>
  <si>
    <t>Přisazené svítidlo 1x36 W IP65 korpus PC + kryt PC, EP, T8</t>
  </si>
  <si>
    <t>201069</t>
  </si>
  <si>
    <t>SVÍTIDLO "C1"</t>
  </si>
  <si>
    <t>Nástěnné svítidlo čtvercové, vč. zdrojů 11W, kompaktní zářivka 827, G23</t>
  </si>
  <si>
    <t>201015</t>
  </si>
  <si>
    <t>SVÍTIDLO "C2"</t>
  </si>
  <si>
    <t>Nástěnné svítidlo čtvercové, vč. zdrojů 2x11W, kompaktní zářivka 827, G23</t>
  </si>
  <si>
    <t>SVÍTIDLO "D"</t>
  </si>
  <si>
    <t>Přisazené svítidlo 28W kruhové, 375mm, kryt opál PC, IP40, mikrovlnný senzor</t>
  </si>
  <si>
    <t>SVÍTIDLO "E"</t>
  </si>
  <si>
    <t>Vestavné mřížkové svítidlo, 4x14 W, hliníková parabolická mřížka DP, 600x600mm, EP, T5</t>
  </si>
  <si>
    <t>201064</t>
  </si>
  <si>
    <t>Zářivka lineární TL5 HE 14W/840</t>
  </si>
  <si>
    <t>SVÍTIDLO "E1"</t>
  </si>
  <si>
    <t>Vestavné mřížkové svítidlo, 4x14 W, hliníková parabolická mřížka DP, 600x600mm, EP, T5, NZ nouzový modul 1h</t>
  </si>
  <si>
    <t>SVÍTIDLO "F"</t>
  </si>
  <si>
    <t>Vestavné mřížkové svítidlo, 4x24 W, hliníková parabolická mřížka DP, 600x600mm, EP, T5</t>
  </si>
  <si>
    <t>Zářivka lineární TL5 HO 24W/840</t>
  </si>
  <si>
    <t>SVÍTIDLO "F1"</t>
  </si>
  <si>
    <t>Vestavné mřížkové svítidlo, 4x24 W, hliníková parabolická mřížka DP, 600x600mm, EP, T5, NZ nouzový modul 1h</t>
  </si>
  <si>
    <t>SVÍTIDLO "I"</t>
  </si>
  <si>
    <t>Downlight 1x26W,  AL, čtvercový, bílý rám, s krycím sklem, EP, G24q3</t>
  </si>
  <si>
    <t>201060</t>
  </si>
  <si>
    <t>Kompaktní zářivka 26W/840 G24Q-3</t>
  </si>
  <si>
    <t>SVÍTIDLO "N11"</t>
  </si>
  <si>
    <t>Nouzové svítidlo přisazené na zeď, svítící při výpadku, LED 2,5W, 1 hod., IP40, piktogram</t>
  </si>
  <si>
    <t>SVÍTIDLO "N21"</t>
  </si>
  <si>
    <t>Nouzové svítidlo přisazené ke stropu, svítící při výpadku, LED 2,5W, 1 hod., IP40, piktogram</t>
  </si>
  <si>
    <t>PIKTOGRAMY</t>
  </si>
  <si>
    <t>Piktogram EXIT (100x300mm)</t>
  </si>
  <si>
    <t>Piktogram SCHODY VPRAVO DOLŮ (100x300mm)</t>
  </si>
  <si>
    <t>PŘÍSPĚVEK NA RECYKLACI DLE ZÁKONA 7/2005</t>
  </si>
  <si>
    <t>SVÍTIDLO</t>
  </si>
  <si>
    <t>ZDROJ</t>
  </si>
  <si>
    <t>6. Svítidla - celkem</t>
  </si>
  <si>
    <t>8. HZS</t>
  </si>
  <si>
    <t xml:space="preserve"> Zabezpečení pracoviště</t>
  </si>
  <si>
    <t xml:space="preserve"> Demontáže stávající elektroinstalace - pomoc HSV</t>
  </si>
  <si>
    <t xml:space="preserve"> Demontáže a montáže rozvodů pro dočasný provoz</t>
  </si>
  <si>
    <t xml:space="preserve"> Montáž - nespecifikované práce</t>
  </si>
  <si>
    <t xml:space="preserve"> Koordinace postupu montáže s ostatními profesemi</t>
  </si>
  <si>
    <t xml:space="preserve"> Zkreslení skutečného provedení na stavbě</t>
  </si>
  <si>
    <t>likvidace elektroodpadu</t>
  </si>
  <si>
    <t>m3</t>
  </si>
  <si>
    <t>8. HZS - celkem</t>
  </si>
  <si>
    <t>9. Revize a zkoušky</t>
  </si>
  <si>
    <t>REVIZNÍ ZKOUŠKY DLE ČSN</t>
  </si>
  <si>
    <t xml:space="preserve"> Příprava ke komplexní zkoušce</t>
  </si>
  <si>
    <t xml:space="preserve"> Revizní technik</t>
  </si>
  <si>
    <t xml:space="preserve"> Spolupráce s revizním technikem</t>
  </si>
  <si>
    <t xml:space="preserve"> Dokumentace skutečného provedení</t>
  </si>
  <si>
    <t>9. Revize a zkoušky - celkem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</si>
  <si>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</si>
  <si>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</si>
  <si>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</si>
  <si>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</si>
  <si>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</si>
  <si>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</si>
  <si>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</si>
  <si>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</si>
  <si>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</si>
  <si>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</si>
  <si>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</si>
  <si>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</si>
  <si>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</si>
  <si>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</si>
  <si>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</si>
  <si>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</si>
  <si>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</si>
  <si>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</si>
  <si>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</si>
  <si>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</si>
  <si>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</si>
  <si>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</si>
  <si>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</si>
  <si>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</si>
  <si>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</si>
  <si>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Roční nárůst cen 0,00%</t>
  </si>
  <si>
    <t>Součty odstavců</t>
  </si>
  <si>
    <t xml:space="preserve">  1. Montáž rozvaděčů</t>
  </si>
  <si>
    <t xml:space="preserve">  2. Trubková vedení, krabice</t>
  </si>
  <si>
    <t xml:space="preserve">  3. Úložné konstrukce</t>
  </si>
  <si>
    <t xml:space="preserve">  4. Kabeláže</t>
  </si>
  <si>
    <t xml:space="preserve">  5. Koncové prvky</t>
  </si>
  <si>
    <t xml:space="preserve">  6. Svítidla</t>
  </si>
  <si>
    <t xml:space="preserve">  8. HZS</t>
  </si>
  <si>
    <t xml:space="preserve">  9. Revize a zkoušky</t>
  </si>
  <si>
    <t xml:space="preserve"> přes 50 do 100 kg</t>
  </si>
  <si>
    <t xml:space="preserve"> přes 100 do 200kg</t>
  </si>
  <si>
    <t xml:space="preserve"> do 200-300 kg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</si>
</sst>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000000"/>
      <name val="敓潧⁥䥕ᬀ撸_xdd80_́☸+_x0008_"/>
      <charset val="238"/>
    </font>
    <font>
      <b/>
      <sz val="11"/>
      <color rgb="FF000000"/>
      <name val="敓潧⁥䥕ᬀ撸_xdd80_́☸+_x0008_"/>
      <charset val="238"/>
    </font>
    <font>
      <b/>
      <sz val="10"/>
      <color rgb="FF000000"/>
      <name val="敓潧⁥䥕ᬀ撸_xdd80_́☸+_x0008_"/>
      <charset val="238"/>
    </font>
    <font>
      <b/>
      <sz val="9"/>
      <color rgb="FF000000"/>
      <name val="敓潧⁥䥕ᬀ撸_xdd80_́☸+_x0008_"/>
      <charset val="238"/>
    </font>
    <font>
      <i/>
      <sz val="10"/>
      <color rgb="FF000000"/>
      <name val="敓潧⁥䥕ᬀ撸_xdd80_́☸+_x0008_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49" fontId="2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3" fillId="3" borderId="1" xfId="0" applyNumberFormat="1" applyFont="1" applyFill="1" applyBorder="1" applyAlignment="1">
      <alignment horizontal="left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2" fillId="5" borderId="1" xfId="0" applyNumberFormat="1" applyFont="1" applyFill="1" applyBorder="1" applyAlignment="1">
      <alignment horizontal="left"/>
    </xf>
    <xf numFmtId="49" fontId="5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2" fillId="2" borderId="1" xfId="0" applyNumberFormat="1" applyFont="1" applyFill="1" applyBorder="1" applyAlignment="1">
      <alignment horizontal="left"/>
    </xf>
    <xf numFmtId="4" fontId="2" fillId="5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/>
    </xf>
    <xf numFmtId="4" fontId="4" fillId="4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5" fillId="6" borderId="1" xfId="0" applyNumberFormat="1" applyFont="1" applyFill="1" applyBorder="1" applyAlignment="1">
      <alignment horizontal="right"/>
    </xf>
    <xf numFmtId="4" fontId="2" fillId="5" borderId="1" xfId="0" applyNumberFormat="1" applyFont="1" applyFill="1" applyBorder="1" applyAlignment="1">
      <alignment horizontal="left"/>
    </xf>
    <xf numFmtId="4" fontId="3" fillId="3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left"/>
    </xf>
    <xf numFmtId="49" fontId="4" fillId="4" borderId="1" xfId="0" applyNumberFormat="1" applyFont="1" applyFill="1" applyBorder="1" applyAlignment="1">
      <alignment horizontal="center"/>
    </xf>
    <xf numFmtId="4" fontId="0" fillId="0" borderId="0" xfId="0" applyNumberFormat="1" applyProtection="1"/>
    <xf numFmtId="49" fontId="2" fillId="5" borderId="1" xfId="0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left" wrapText="1"/>
    </xf>
    <xf numFmtId="49" fontId="6" fillId="7" borderId="1" xfId="0" applyNumberFormat="1" applyFont="1" applyFill="1" applyBorder="1" applyAlignment="1">
      <alignment horizontal="left" wrapText="1"/>
    </xf>
    <xf numFmtId="49" fontId="5" fillId="6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2" fillId="8" borderId="1" xfId="0" applyNumberFormat="1" applyFont="1" applyFill="1" applyBorder="1" applyAlignment="1">
      <alignment horizontal="left" wrapText="1"/>
    </xf>
    <xf numFmtId="49" fontId="2" fillId="8" borderId="1" xfId="0" applyNumberFormat="1" applyFont="1" applyFill="1" applyBorder="1" applyAlignment="1">
      <alignment horizontal="left"/>
    </xf>
    <xf numFmtId="4" fontId="2" fillId="8" borderId="1" xfId="0" applyNumberFormat="1" applyFont="1" applyFill="1" applyBorder="1" applyAlignment="1">
      <alignment horizontal="right"/>
    </xf>
    <xf numFmtId="49" fontId="6" fillId="8" borderId="1" xfId="0" applyNumberFormat="1" applyFont="1" applyFill="1" applyBorder="1" applyAlignment="1">
      <alignment horizontal="left" wrapText="1"/>
    </xf>
    <xf numFmtId="49" fontId="6" fillId="8" borderId="1" xfId="0" applyNumberFormat="1" applyFont="1" applyFill="1" applyBorder="1" applyAlignment="1">
      <alignment horizontal="left"/>
    </xf>
    <xf numFmtId="4" fontId="6" fillId="8" borderId="1" xfId="0" applyNumberFormat="1" applyFont="1" applyFill="1" applyBorder="1" applyAlignment="1">
      <alignment horizontal="right"/>
    </xf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Fill="1" applyBorder="1"/>
    <xf numFmtId="0" fontId="0" fillId="0" borderId="0" xfId="0" applyFill="1" applyProtection="1"/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B55" sqref="B54:B55"/>
    </sheetView>
  </sheetViews>
  <sheetFormatPr defaultRowHeight="15"/>
  <cols>
    <col min="1" max="1" width="28.42578125" style="1" bestFit="1" customWidth="1"/>
    <col min="2" max="2" width="67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17</v>
      </c>
      <c r="C10" s="3"/>
    </row>
    <row r="11" spans="1:3">
      <c r="A11" s="2" t="s">
        <v>19</v>
      </c>
      <c r="B11" s="6" t="s">
        <v>20</v>
      </c>
      <c r="C11" s="3"/>
    </row>
    <row r="12" spans="1:3">
      <c r="A12" s="2" t="s">
        <v>21</v>
      </c>
      <c r="B12" s="6" t="s">
        <v>22</v>
      </c>
      <c r="C12" s="3"/>
    </row>
    <row r="13" spans="1:3">
      <c r="A13" s="2" t="s">
        <v>23</v>
      </c>
      <c r="B13" s="6" t="s">
        <v>24</v>
      </c>
      <c r="C13" s="3"/>
    </row>
    <row r="14" spans="1:3">
      <c r="A14" s="2" t="s">
        <v>25</v>
      </c>
      <c r="B14" s="6" t="s">
        <v>26</v>
      </c>
      <c r="C14" s="3"/>
    </row>
    <row r="15" spans="1:3">
      <c r="A15" s="2" t="s">
        <v>15</v>
      </c>
      <c r="B15" s="7" t="s">
        <v>27</v>
      </c>
      <c r="C15" s="3"/>
    </row>
    <row r="16" spans="1:3">
      <c r="A16" s="2" t="s">
        <v>28</v>
      </c>
      <c r="B16" s="8" t="s">
        <v>29</v>
      </c>
      <c r="C16" s="3"/>
    </row>
    <row r="17" spans="1:3">
      <c r="A17" s="2" t="s">
        <v>30</v>
      </c>
      <c r="B17" s="8" t="s">
        <v>31</v>
      </c>
      <c r="C17" s="3"/>
    </row>
    <row r="18" spans="1:3">
      <c r="A18" s="2" t="s">
        <v>32</v>
      </c>
      <c r="B18" s="8" t="s">
        <v>33</v>
      </c>
      <c r="C18" s="3"/>
    </row>
    <row r="19" spans="1:3">
      <c r="A19" s="2" t="s">
        <v>34</v>
      </c>
      <c r="B19" s="8" t="s">
        <v>35</v>
      </c>
      <c r="C19" s="3"/>
    </row>
    <row r="20" spans="1:3">
      <c r="A20" s="2" t="s">
        <v>36</v>
      </c>
      <c r="B20" s="8" t="s">
        <v>35</v>
      </c>
      <c r="C20" s="3"/>
    </row>
    <row r="21" spans="1:3">
      <c r="A21" s="2" t="s">
        <v>37</v>
      </c>
      <c r="B21" s="8" t="s">
        <v>35</v>
      </c>
      <c r="C21" s="3"/>
    </row>
    <row r="22" spans="1:3">
      <c r="A22" s="2" t="s">
        <v>38</v>
      </c>
      <c r="B22" s="8" t="s">
        <v>35</v>
      </c>
      <c r="C22" s="3"/>
    </row>
    <row r="23" spans="1:3">
      <c r="A23" s="2" t="s">
        <v>39</v>
      </c>
      <c r="B23" s="8" t="s">
        <v>35</v>
      </c>
      <c r="C23" s="3"/>
    </row>
    <row r="24" spans="1:3">
      <c r="A24" s="2" t="s">
        <v>40</v>
      </c>
      <c r="B24" s="8" t="s">
        <v>35</v>
      </c>
      <c r="C24" s="3"/>
    </row>
    <row r="25" spans="1:3">
      <c r="A25" s="2" t="s">
        <v>41</v>
      </c>
      <c r="B25" s="8" t="s">
        <v>35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35</v>
      </c>
      <c r="C27" s="3"/>
    </row>
    <row r="28" spans="1:3">
      <c r="A28" s="2" t="s">
        <v>45</v>
      </c>
      <c r="B28" s="8" t="s">
        <v>35</v>
      </c>
      <c r="C28" s="3"/>
    </row>
    <row r="29" spans="1:3">
      <c r="A29" s="2" t="s">
        <v>46</v>
      </c>
      <c r="B29" s="8" t="s">
        <v>35</v>
      </c>
      <c r="C29" s="3"/>
    </row>
    <row r="30" spans="1:3">
      <c r="A30" s="2" t="s">
        <v>47</v>
      </c>
      <c r="B30" s="8" t="s">
        <v>35</v>
      </c>
      <c r="C30" s="3"/>
    </row>
    <row r="31" spans="1:3">
      <c r="A31" s="1" t="s">
        <v>48</v>
      </c>
      <c r="B31" s="1">
        <v>5</v>
      </c>
    </row>
  </sheetData>
  <pageMargins left="0.7" right="0.7" top="0.78740157499999996" bottom="0.78740157499999996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8"/>
  <sheetViews>
    <sheetView workbookViewId="0">
      <selection activeCell="A37" sqref="A37"/>
    </sheetView>
  </sheetViews>
  <sheetFormatPr defaultRowHeight="15"/>
  <cols>
    <col min="1" max="1" width="49.140625" style="1" bestFit="1" customWidth="1"/>
    <col min="2" max="2" width="11.28515625" style="10" bestFit="1" customWidth="1"/>
    <col min="3" max="3" width="13.140625" style="10" bestFit="1" customWidth="1"/>
    <col min="6" max="6" width="4.5703125" style="9" hidden="1" customWidth="1"/>
  </cols>
  <sheetData>
    <row r="1" spans="1:6">
      <c r="A1" s="2" t="s">
        <v>0</v>
      </c>
      <c r="B1" s="11" t="s">
        <v>481</v>
      </c>
      <c r="C1" s="11" t="s">
        <v>482</v>
      </c>
      <c r="D1" s="3"/>
      <c r="F1" s="22">
        <f>SUM(Rozpočet!E211,Rozpočet!E214,Rozpočet!E216,Rozpočet!E219,Rozpočet!E224,Rozpočet!E227,Rozpočet!E231,Rozpočet!E237,Rozpočet!E240,Rozpočet!E245,Rozpočet!E248,Rozpočet!E255,Rozpočet!E262,Rozpočet!E265,Rozpočet!E267,Rozpočet!E270,Rozpočet!E272,Rozpočet!E276,Rozpočet!E278,Rozpočet!E283,Rozpočet!E289,Rozpočet!E291,Rozpočet!E293,Rozpočet!E302,Rozpočet!E304,Rozpočet!E306,Rozpočet!E310,Rozpočet!E314,Rozpočet!E318)+SUM(Rozpočet!E324,Rozpočet!E327,Rozpočet!E334,Rozpočet!E338,Rozpočet!E342,Rozpočet!E346)</f>
        <v>0</v>
      </c>
    </row>
    <row r="2" spans="1:6">
      <c r="A2" s="6" t="s">
        <v>483</v>
      </c>
      <c r="B2" s="14"/>
      <c r="C2" s="14"/>
      <c r="D2" s="3"/>
      <c r="F2" s="22">
        <f>SUM(Rozpočet!H211,Rozpočet!H214,Rozpočet!H216,Rozpočet!H219,Rozpočet!H224,Rozpočet!H227,Rozpočet!H231,Rozpočet!H237,Rozpočet!H240,Rozpočet!H245,Rozpočet!H248,Rozpočet!H255,Rozpočet!H262,Rozpočet!H265,Rozpočet!H267,Rozpočet!H270,Rozpočet!H272,Rozpočet!H276,Rozpočet!H278,Rozpočet!H283,Rozpočet!H289,Rozpočet!H291,Rozpočet!H293,Rozpočet!H302,Rozpočet!H304,Rozpočet!H306,Rozpočet!H310,Rozpočet!H314,Rozpočet!H318)+SUM(Rozpočet!H324,Rozpočet!H327,Rozpočet!H334,Rozpočet!H338,Rozpočet!H342,Rozpočet!H346)</f>
        <v>0</v>
      </c>
    </row>
    <row r="3" spans="1:6">
      <c r="A3" s="7" t="s">
        <v>484</v>
      </c>
      <c r="B3" s="12">
        <f>(Rozpočet!E206)</f>
        <v>0</v>
      </c>
      <c r="C3" s="12"/>
      <c r="D3" s="3"/>
    </row>
    <row r="4" spans="1:6">
      <c r="A4" s="7" t="s">
        <v>485</v>
      </c>
      <c r="B4" s="12">
        <f>B3 * Parametry!B16 / 100</f>
        <v>0</v>
      </c>
      <c r="C4" s="12">
        <f>B3 * Parametry!B17 / 100</f>
        <v>0</v>
      </c>
      <c r="D4" s="3"/>
    </row>
    <row r="5" spans="1:6">
      <c r="A5" s="7" t="s">
        <v>486</v>
      </c>
      <c r="B5" s="12"/>
      <c r="C5" s="12">
        <f>(Rozpočet!E435) + 0</f>
        <v>0</v>
      </c>
      <c r="D5" s="3"/>
    </row>
    <row r="6" spans="1:6">
      <c r="A6" s="7" t="s">
        <v>487</v>
      </c>
      <c r="B6" s="12"/>
      <c r="C6" s="12">
        <f>(Rozpočet!H206) + (Rozpočet!H435) + 0</f>
        <v>0</v>
      </c>
      <c r="D6" s="3"/>
    </row>
    <row r="7" spans="1:6">
      <c r="A7" s="8" t="s">
        <v>488</v>
      </c>
      <c r="B7" s="17">
        <f>B3 + B4</f>
        <v>0</v>
      </c>
      <c r="C7" s="17">
        <f>C3 + C4 + C5 + C6</f>
        <v>0</v>
      </c>
      <c r="D7" s="3"/>
    </row>
    <row r="8" spans="1:6">
      <c r="A8" s="7" t="s">
        <v>489</v>
      </c>
      <c r="B8" s="12"/>
      <c r="C8" s="12">
        <f>(C5 + C6) * Parametry!B18 / 100</f>
        <v>0</v>
      </c>
      <c r="D8" s="3"/>
    </row>
    <row r="9" spans="1:6">
      <c r="A9" s="7" t="s">
        <v>490</v>
      </c>
      <c r="B9" s="12"/>
      <c r="C9" s="12">
        <f>0 + 0</f>
        <v>0</v>
      </c>
      <c r="D9" s="3"/>
    </row>
    <row r="10" spans="1:6">
      <c r="A10" s="7" t="s">
        <v>491</v>
      </c>
      <c r="B10" s="12"/>
      <c r="C10" s="12">
        <f>0 + 0</f>
        <v>0</v>
      </c>
      <c r="D10" s="3"/>
    </row>
    <row r="11" spans="1:6">
      <c r="A11" s="7" t="s">
        <v>492</v>
      </c>
      <c r="B11" s="12"/>
      <c r="C11" s="12">
        <f>(C9 + C10) * Parametry!B19 / 100</f>
        <v>0</v>
      </c>
      <c r="D11" s="3"/>
    </row>
    <row r="12" spans="1:6">
      <c r="A12" s="8" t="s">
        <v>493</v>
      </c>
      <c r="B12" s="17">
        <f>B7</f>
        <v>0</v>
      </c>
      <c r="C12" s="17">
        <f>C7 + C8 + C9 + C10 + C11</f>
        <v>0</v>
      </c>
      <c r="D12" s="3"/>
    </row>
    <row r="13" spans="1:6">
      <c r="A13" s="7" t="s">
        <v>494</v>
      </c>
      <c r="B13" s="12"/>
      <c r="C13" s="12">
        <f>(B12 + C12) * Parametry!B20 / 100</f>
        <v>0</v>
      </c>
      <c r="D13" s="3"/>
    </row>
    <row r="14" spans="1:6">
      <c r="A14" s="7" t="s">
        <v>495</v>
      </c>
      <c r="B14" s="12"/>
      <c r="C14" s="12">
        <f>(B12 + C12) * Parametry!B21 / 100</f>
        <v>0</v>
      </c>
      <c r="D14" s="3"/>
    </row>
    <row r="15" spans="1:6">
      <c r="A15" s="7" t="s">
        <v>496</v>
      </c>
      <c r="B15" s="12"/>
      <c r="C15" s="12">
        <f>(B7 + C7) * Parametry!B22 / 100</f>
        <v>0</v>
      </c>
      <c r="D15" s="3"/>
    </row>
    <row r="16" spans="1:6">
      <c r="A16" s="6" t="s">
        <v>497</v>
      </c>
      <c r="B16" s="14"/>
      <c r="C16" s="14">
        <f>B12 + C12 + C13 + C14 + C15</f>
        <v>0</v>
      </c>
      <c r="D16" s="3"/>
    </row>
    <row r="17" spans="1:4">
      <c r="A17" s="7" t="s">
        <v>15</v>
      </c>
      <c r="B17" s="12"/>
      <c r="C17" s="12"/>
      <c r="D17" s="3"/>
    </row>
    <row r="18" spans="1:4">
      <c r="A18" s="6" t="s">
        <v>498</v>
      </c>
      <c r="B18" s="14"/>
      <c r="C18" s="14"/>
      <c r="D18" s="3"/>
    </row>
    <row r="19" spans="1:4">
      <c r="A19" s="7" t="s">
        <v>499</v>
      </c>
      <c r="B19" s="12"/>
      <c r="C19" s="12">
        <f>C12 * Parametry!B23 / 100</f>
        <v>0</v>
      </c>
      <c r="D19" s="3"/>
    </row>
    <row r="20" spans="1:4">
      <c r="A20" s="7" t="s">
        <v>500</v>
      </c>
      <c r="B20" s="12"/>
      <c r="C20" s="12">
        <f>C12 * Parametry!B24 / 100</f>
        <v>0</v>
      </c>
      <c r="D20" s="3"/>
    </row>
    <row r="21" spans="1:4">
      <c r="A21" s="6" t="s">
        <v>501</v>
      </c>
      <c r="B21" s="14"/>
      <c r="C21" s="14">
        <f>C19 + C20</f>
        <v>0</v>
      </c>
      <c r="D21" s="3"/>
    </row>
    <row r="22" spans="1:4">
      <c r="A22" s="7" t="s">
        <v>502</v>
      </c>
      <c r="B22" s="12"/>
      <c r="C22" s="12">
        <f>Parametry!B25 * Parametry!B28 * (C16 * Parametry!B27)^Parametry!B26</f>
        <v>0</v>
      </c>
      <c r="D22" s="3"/>
    </row>
    <row r="23" spans="1:4">
      <c r="A23" s="7" t="s">
        <v>15</v>
      </c>
      <c r="B23" s="12"/>
      <c r="C23" s="12"/>
      <c r="D23" s="3"/>
    </row>
    <row r="24" spans="1:4">
      <c r="A24" s="4" t="s">
        <v>503</v>
      </c>
      <c r="B24" s="13"/>
      <c r="C24" s="13">
        <f>C16 + C21 + C22</f>
        <v>0</v>
      </c>
      <c r="D24" s="3"/>
    </row>
    <row r="25" spans="1:4">
      <c r="A25" s="7" t="s">
        <v>15</v>
      </c>
      <c r="B25" s="12"/>
      <c r="C25" s="12"/>
      <c r="D25" s="3"/>
    </row>
    <row r="26" spans="1:4">
      <c r="A26" s="7" t="s">
        <v>504</v>
      </c>
      <c r="B26" s="12"/>
      <c r="C26" s="12">
        <f>C24 * Parametry!B29 / 100</f>
        <v>0</v>
      </c>
      <c r="D26" s="3"/>
    </row>
    <row r="27" spans="1:4">
      <c r="A27" s="7" t="s">
        <v>504</v>
      </c>
      <c r="B27" s="12"/>
      <c r="C27" s="12">
        <f>C24 * Parametry!B30 / 100</f>
        <v>0</v>
      </c>
      <c r="D27" s="3"/>
    </row>
    <row r="28" spans="1:4">
      <c r="A28" s="6" t="s">
        <v>505</v>
      </c>
      <c r="B28" s="21" t="s">
        <v>51</v>
      </c>
      <c r="C28" s="21" t="s">
        <v>54</v>
      </c>
      <c r="D28" s="3"/>
    </row>
    <row r="29" spans="1:4">
      <c r="A29" s="7" t="s">
        <v>60</v>
      </c>
      <c r="B29" s="12">
        <f>(Rozpočet!E83)</f>
        <v>0</v>
      </c>
      <c r="C29" s="12">
        <f>(Rozpočet!H83)</f>
        <v>0</v>
      </c>
      <c r="D29" s="3"/>
    </row>
    <row r="30" spans="1:4">
      <c r="A30" s="7" t="s">
        <v>135</v>
      </c>
      <c r="B30" s="12">
        <f>(Rozpočet!E125)</f>
        <v>0</v>
      </c>
      <c r="C30" s="12">
        <f>(Rozpočet!H125)</f>
        <v>0</v>
      </c>
      <c r="D30" s="3"/>
    </row>
    <row r="31" spans="1:4">
      <c r="A31" s="7" t="s">
        <v>160</v>
      </c>
      <c r="B31" s="12">
        <f>(Rozpočet!E134)</f>
        <v>0</v>
      </c>
      <c r="C31" s="12">
        <f>(Rozpočet!H134)</f>
        <v>0</v>
      </c>
      <c r="D31" s="3"/>
    </row>
    <row r="32" spans="1:4">
      <c r="A32" s="7" t="s">
        <v>168</v>
      </c>
      <c r="B32" s="12">
        <f>(Rozpočet!E163)</f>
        <v>0</v>
      </c>
      <c r="C32" s="12">
        <f>(Rozpočet!H163)</f>
        <v>0</v>
      </c>
      <c r="D32" s="3"/>
    </row>
    <row r="33" spans="1:4">
      <c r="A33" s="7" t="s">
        <v>183</v>
      </c>
      <c r="B33" s="12">
        <f>(Rozpočet!E178)</f>
        <v>0</v>
      </c>
      <c r="C33" s="12">
        <f>(Rozpočet!H178)</f>
        <v>0</v>
      </c>
      <c r="D33" s="3"/>
    </row>
    <row r="34" spans="1:4">
      <c r="A34" s="7" t="s">
        <v>192</v>
      </c>
      <c r="B34" s="12">
        <f>(Rozpočet!E183)</f>
        <v>0</v>
      </c>
      <c r="C34" s="12">
        <f>(Rozpočet!H183)</f>
        <v>0</v>
      </c>
      <c r="D34" s="3"/>
    </row>
    <row r="35" spans="1:4">
      <c r="A35" s="7" t="s">
        <v>196</v>
      </c>
      <c r="B35" s="12">
        <f>(Rozpočet!E188)</f>
        <v>0</v>
      </c>
      <c r="C35" s="12">
        <f>(Rozpočet!H188)</f>
        <v>0</v>
      </c>
      <c r="D35" s="3"/>
    </row>
    <row r="36" spans="1:4">
      <c r="A36" s="7" t="s">
        <v>199</v>
      </c>
      <c r="B36" s="12">
        <f>(Rozpočet!E195)</f>
        <v>0</v>
      </c>
      <c r="C36" s="12">
        <f>(Rozpočet!H195)</f>
        <v>0</v>
      </c>
      <c r="D36" s="3"/>
    </row>
    <row r="37" spans="1:4">
      <c r="A37" s="7" t="s">
        <v>205</v>
      </c>
      <c r="B37" s="12">
        <f>(Rozpočet!E206)</f>
        <v>0</v>
      </c>
      <c r="C37" s="12">
        <f>(Rozpočet!H206)</f>
        <v>0</v>
      </c>
      <c r="D37" s="3"/>
    </row>
    <row r="38" spans="1:4">
      <c r="A38" s="7" t="s">
        <v>207</v>
      </c>
      <c r="B38" s="12">
        <f>(Rozpočet!E435)</f>
        <v>0</v>
      </c>
      <c r="C38" s="12">
        <f>(Rozpočet!H435)</f>
        <v>0</v>
      </c>
      <c r="D38" s="3"/>
    </row>
    <row r="39" spans="1:4">
      <c r="A39" s="7" t="s">
        <v>506</v>
      </c>
      <c r="B39" s="12">
        <f>(Rozpočet!E221)</f>
        <v>0</v>
      </c>
      <c r="C39" s="12">
        <f>(Rozpočet!H221)</f>
        <v>0</v>
      </c>
      <c r="D39" s="3"/>
    </row>
    <row r="40" spans="1:4">
      <c r="A40" s="7" t="s">
        <v>507</v>
      </c>
      <c r="B40" s="12">
        <f>(Rozpočet!E251)</f>
        <v>0</v>
      </c>
      <c r="C40" s="12">
        <f>(Rozpočet!H251)</f>
        <v>0</v>
      </c>
      <c r="D40" s="3"/>
    </row>
    <row r="41" spans="1:4">
      <c r="A41" s="7" t="s">
        <v>508</v>
      </c>
      <c r="B41" s="12">
        <f>(Rozpočet!E280)</f>
        <v>0</v>
      </c>
      <c r="C41" s="12">
        <f>(Rozpočet!H280)</f>
        <v>0</v>
      </c>
      <c r="D41" s="3"/>
    </row>
    <row r="42" spans="1:4">
      <c r="A42" s="7" t="s">
        <v>509</v>
      </c>
      <c r="B42" s="12">
        <f>(Rozpočet!E331)</f>
        <v>0</v>
      </c>
      <c r="C42" s="12">
        <f>(Rozpočet!H331)</f>
        <v>0</v>
      </c>
      <c r="D42" s="3"/>
    </row>
    <row r="43" spans="1:4">
      <c r="A43" s="7" t="s">
        <v>510</v>
      </c>
      <c r="B43" s="12">
        <f>(Rozpočet!E367)</f>
        <v>0</v>
      </c>
      <c r="C43" s="12">
        <f>(Rozpočet!H367)</f>
        <v>0</v>
      </c>
      <c r="D43" s="3"/>
    </row>
    <row r="44" spans="1:4">
      <c r="A44" s="7" t="s">
        <v>511</v>
      </c>
      <c r="B44" s="12">
        <f>(Rozpočet!E413)</f>
        <v>0</v>
      </c>
      <c r="C44" s="12">
        <f>(Rozpočet!H413)</f>
        <v>0</v>
      </c>
      <c r="D44" s="3"/>
    </row>
    <row r="45" spans="1:4">
      <c r="A45" s="7" t="s">
        <v>512</v>
      </c>
      <c r="B45" s="12">
        <f>(Rozpočet!E424)</f>
        <v>0</v>
      </c>
      <c r="C45" s="12">
        <f>(Rozpočet!H424)</f>
        <v>0</v>
      </c>
      <c r="D45" s="3"/>
    </row>
    <row r="46" spans="1:4">
      <c r="A46" s="7" t="s">
        <v>513</v>
      </c>
      <c r="B46" s="12">
        <f>(Rozpočet!E432)</f>
        <v>0</v>
      </c>
      <c r="C46" s="12">
        <f>(Rozpočet!H432)</f>
        <v>0</v>
      </c>
      <c r="D46" s="3"/>
    </row>
    <row r="47" spans="1:4">
      <c r="A47" s="7" t="s">
        <v>15</v>
      </c>
      <c r="B47" s="12"/>
      <c r="C47" s="12"/>
      <c r="D47" s="3"/>
    </row>
    <row r="48" spans="1:4">
      <c r="A48" s="7" t="s">
        <v>15</v>
      </c>
      <c r="B48" s="12"/>
      <c r="C48" s="12"/>
      <c r="D48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37"/>
  <sheetViews>
    <sheetView tabSelected="1" workbookViewId="0">
      <selection activeCell="K372" sqref="K371:Q372"/>
    </sheetView>
  </sheetViews>
  <sheetFormatPr defaultRowHeight="15"/>
  <cols>
    <col min="1" max="1" width="69.28515625" style="1" customWidth="1"/>
    <col min="2" max="2" width="4.5703125" style="1" bestFit="1" customWidth="1"/>
    <col min="3" max="3" width="7.85546875" style="10" bestFit="1" customWidth="1"/>
    <col min="4" max="4" width="9.85546875" style="10" bestFit="1" customWidth="1"/>
    <col min="5" max="5" width="13.42578125" style="10" bestFit="1" customWidth="1"/>
    <col min="6" max="6" width="10.140625" style="1" bestFit="1" customWidth="1"/>
    <col min="7" max="7" width="14.42578125" style="10" bestFit="1" customWidth="1"/>
    <col min="8" max="8" width="12.5703125" style="10" bestFit="1" customWidth="1"/>
    <col min="9" max="9" width="9.85546875" style="10" bestFit="1" customWidth="1"/>
    <col min="10" max="10" width="13.140625" style="10" bestFit="1" customWidth="1"/>
    <col min="13" max="13" width="10" style="9" hidden="1" customWidth="1"/>
  </cols>
  <sheetData>
    <row r="1" spans="1:13">
      <c r="A1" s="2" t="s">
        <v>0</v>
      </c>
      <c r="B1" s="2" t="s">
        <v>49</v>
      </c>
      <c r="C1" s="11" t="s">
        <v>50</v>
      </c>
      <c r="D1" s="11" t="s">
        <v>51</v>
      </c>
      <c r="E1" s="11" t="s">
        <v>52</v>
      </c>
      <c r="F1" s="2" t="s">
        <v>53</v>
      </c>
      <c r="G1" s="11" t="s">
        <v>54</v>
      </c>
      <c r="H1" s="11" t="s">
        <v>55</v>
      </c>
      <c r="I1" s="11" t="s">
        <v>56</v>
      </c>
      <c r="J1" s="11" t="s">
        <v>57</v>
      </c>
      <c r="K1" s="3"/>
      <c r="L1" s="3"/>
      <c r="M1" s="9">
        <f>Parametry!B31/100*E212+Parametry!B31/100*E213+Parametry!B31/100*E215+Parametry!B31/100*E217+Parametry!B31/100*E218+Parametry!B31/100*E220+Parametry!B31/100*E225+Parametry!B31/100*E226+Parametry!B31/100*E228+Parametry!B31/100*E229+Parametry!B31/100*E230+Parametry!B31/100*E232+Parametry!B31/100*E233+Parametry!B31/100*E234+Parametry!B31/100*E235+Parametry!B31/100*E236+Parametry!B31/100*E238+Parametry!B31/100*E239+Parametry!B31/100*E241+Parametry!B31/100*E242+Parametry!B31/100*E243+Parametry!B31/100*E244</f>
        <v>0</v>
      </c>
    </row>
    <row r="2" spans="1:13">
      <c r="A2" s="23" t="s">
        <v>58</v>
      </c>
      <c r="B2" s="7" t="s">
        <v>15</v>
      </c>
      <c r="C2" s="12"/>
      <c r="D2" s="12"/>
      <c r="E2" s="12"/>
      <c r="F2" s="7" t="s">
        <v>59</v>
      </c>
      <c r="G2" s="12"/>
      <c r="H2" s="12"/>
      <c r="I2" s="12">
        <f>D2+G2</f>
        <v>0</v>
      </c>
      <c r="J2" s="12">
        <f>E2+H2</f>
        <v>0</v>
      </c>
      <c r="K2" s="3"/>
      <c r="L2" s="3"/>
      <c r="M2" s="9">
        <f>M1+Parametry!B31/100*E246+Parametry!B31/100*E247+Parametry!B31/100*E249+Parametry!B31/100*E250+Parametry!B31/100*E256+Parametry!B31/100*E258+Parametry!B31/100*E259+Parametry!B31/100*E261+Parametry!B31/100*E263+Parametry!B31/100*E264+Parametry!B31/100*E266+Parametry!B31/100*E268+Parametry!B31/100*E271+Parametry!B31/100*E273+Parametry!B31/100*E274+Parametry!B31/100*E275+Parametry!B31/100*E277+Parametry!B31/100*E279+Parametry!B31/100*E284+Parametry!B31/100*E285+Parametry!B31/100*E286+Parametry!B31/100*E287</f>
        <v>0</v>
      </c>
    </row>
    <row r="3" spans="1:13">
      <c r="A3" s="24" t="s">
        <v>60</v>
      </c>
      <c r="B3" s="4" t="s">
        <v>15</v>
      </c>
      <c r="C3" s="13"/>
      <c r="D3" s="13"/>
      <c r="E3" s="13"/>
      <c r="F3" s="4" t="s">
        <v>15</v>
      </c>
      <c r="G3" s="13"/>
      <c r="H3" s="13"/>
      <c r="I3" s="13"/>
      <c r="J3" s="13"/>
      <c r="K3" s="3"/>
      <c r="L3" s="3"/>
      <c r="M3" s="9">
        <f>M2+Parametry!B31/100*E288+Parametry!B31/100*E290+Parametry!B31/100*E292+Parametry!B31/100*E294+Parametry!B31/100*E295+Parametry!B31/100*E296+Parametry!B31/100*E297+Parametry!B31/100*E298+Parametry!B31/100*E299+Parametry!B31/100*E300+Parametry!B31/100*E301+Parametry!B31/100*E303+Parametry!B31/100*E305+Parametry!B31/100*E307+Parametry!B31/100*E308+Parametry!B31/100*E309+Parametry!B31/100*E311+Parametry!B31/100*E312+Parametry!B31/100*E313+Parametry!B31/100*E315+Parametry!B31/100*E316+Parametry!B31/100*E317</f>
        <v>0</v>
      </c>
    </row>
    <row r="4" spans="1:13">
      <c r="A4" s="5" t="s">
        <v>61</v>
      </c>
      <c r="B4" s="6" t="s">
        <v>15</v>
      </c>
      <c r="C4" s="14"/>
      <c r="D4" s="14"/>
      <c r="E4" s="14"/>
      <c r="F4" s="6" t="s">
        <v>15</v>
      </c>
      <c r="G4" s="14"/>
      <c r="H4" s="14"/>
      <c r="I4" s="14">
        <f>D4+G4</f>
        <v>0</v>
      </c>
      <c r="J4" s="14">
        <f>E4+H4</f>
        <v>0</v>
      </c>
      <c r="K4" s="3"/>
      <c r="L4" s="3"/>
      <c r="M4" s="9">
        <f>M3+Parametry!B31/100*E319+Parametry!B31/100*E320+Parametry!B31/100*E321+Parametry!B31/100*E322+Parametry!B31/100*E323+Parametry!B31/100*E325+Parametry!B31/100*E326+Parametry!B31/100*E328+Parametry!B31/100*E329+Parametry!B31/100*E330+Parametry!B31/100*E335+Parametry!B31/100*E336+Parametry!B31/100*E337+Parametry!B31/100*E339+Parametry!B31/100*E340+Parametry!B31/100*E341+Parametry!B31/100*E343+Parametry!B31/100*E344+Parametry!B31/100*E345+Parametry!B31/100*E347+Parametry!B31/100*E349+Parametry!B31/100*E350</f>
        <v>0</v>
      </c>
    </row>
    <row r="5" spans="1:13">
      <c r="A5" s="25" t="s">
        <v>62</v>
      </c>
      <c r="B5" s="15" t="s">
        <v>15</v>
      </c>
      <c r="C5" s="16"/>
      <c r="D5" s="16"/>
      <c r="E5" s="16"/>
      <c r="F5" s="15" t="s">
        <v>15</v>
      </c>
      <c r="G5" s="16"/>
      <c r="H5" s="16"/>
      <c r="I5" s="16"/>
      <c r="J5" s="16"/>
      <c r="K5" s="3"/>
      <c r="L5" s="3"/>
      <c r="M5" s="9">
        <f>M4+Parametry!B31/100*E351+Parametry!B31/100*E353+Parametry!B31/100*E354+Parametry!B31/100*E357+Parametry!B31/100*E359+Parametry!B31/100*E361+Parametry!B31/100*E362+Parametry!B31/100*E364+Parametry!B31/100*E366+Parametry!B31/100*E372+Parametry!B31/100*E373+Parametry!B31/100*E375+Parametry!B31/100*E376+Parametry!B31/100*E378+Parametry!B31/100*E380+Parametry!B31/100*E381+Parametry!B31/100*E383+Parametry!B31/100*E385+Parametry!B31/100*E387+Parametry!B31/100*E389+Parametry!B31/100*E390+Parametry!B31/100*E392</f>
        <v>0</v>
      </c>
    </row>
    <row r="6" spans="1:13">
      <c r="A6" s="23" t="s">
        <v>63</v>
      </c>
      <c r="B6" s="7" t="s">
        <v>64</v>
      </c>
      <c r="C6" s="12">
        <v>1</v>
      </c>
      <c r="D6" s="12"/>
      <c r="E6" s="12">
        <f>C6*D6</f>
        <v>0</v>
      </c>
      <c r="F6" s="7" t="s">
        <v>15</v>
      </c>
      <c r="G6" s="12"/>
      <c r="H6" s="12">
        <f>C6*G6</f>
        <v>0</v>
      </c>
      <c r="I6" s="12">
        <f>D6+G6</f>
        <v>0</v>
      </c>
      <c r="J6" s="12">
        <f>E6+H6</f>
        <v>0</v>
      </c>
      <c r="K6" s="3"/>
      <c r="L6" s="3"/>
    </row>
    <row r="7" spans="1:13">
      <c r="A7" s="25" t="s">
        <v>65</v>
      </c>
      <c r="B7" s="15" t="s">
        <v>15</v>
      </c>
      <c r="C7" s="16"/>
      <c r="D7" s="16"/>
      <c r="E7" s="16"/>
      <c r="F7" s="15" t="s">
        <v>15</v>
      </c>
      <c r="G7" s="16"/>
      <c r="H7" s="16"/>
      <c r="I7" s="16"/>
      <c r="J7" s="16"/>
      <c r="K7" s="3"/>
      <c r="L7" s="3"/>
    </row>
    <row r="8" spans="1:13">
      <c r="A8" s="23" t="s">
        <v>66</v>
      </c>
      <c r="B8" s="7" t="s">
        <v>64</v>
      </c>
      <c r="C8" s="12">
        <v>1</v>
      </c>
      <c r="D8" s="12"/>
      <c r="E8" s="12">
        <f>C8*D8</f>
        <v>0</v>
      </c>
      <c r="F8" s="7" t="s">
        <v>15</v>
      </c>
      <c r="G8" s="12"/>
      <c r="H8" s="12">
        <f>C8*G8</f>
        <v>0</v>
      </c>
      <c r="I8" s="12">
        <f>D8+G8</f>
        <v>0</v>
      </c>
      <c r="J8" s="12">
        <f>E8+H8</f>
        <v>0</v>
      </c>
      <c r="K8" s="3"/>
      <c r="L8" s="3"/>
    </row>
    <row r="9" spans="1:13">
      <c r="A9" s="25" t="s">
        <v>67</v>
      </c>
      <c r="B9" s="15" t="s">
        <v>15</v>
      </c>
      <c r="C9" s="16"/>
      <c r="D9" s="16"/>
      <c r="E9" s="16"/>
      <c r="F9" s="15" t="s">
        <v>15</v>
      </c>
      <c r="G9" s="16"/>
      <c r="H9" s="16"/>
      <c r="I9" s="16"/>
      <c r="J9" s="16"/>
      <c r="K9" s="3"/>
      <c r="L9" s="3"/>
    </row>
    <row r="10" spans="1:13">
      <c r="A10" s="23" t="s">
        <v>68</v>
      </c>
      <c r="B10" s="7" t="s">
        <v>69</v>
      </c>
      <c r="C10" s="12">
        <v>12</v>
      </c>
      <c r="D10" s="12"/>
      <c r="E10" s="12">
        <f>C10*D10</f>
        <v>0</v>
      </c>
      <c r="F10" s="7" t="s">
        <v>15</v>
      </c>
      <c r="G10" s="12"/>
      <c r="H10" s="12">
        <f>C10*G10</f>
        <v>0</v>
      </c>
      <c r="I10" s="12">
        <f>D10+G10</f>
        <v>0</v>
      </c>
      <c r="J10" s="12">
        <f>E10+H10</f>
        <v>0</v>
      </c>
      <c r="K10" s="3"/>
      <c r="L10" s="3"/>
    </row>
    <row r="11" spans="1:13">
      <c r="A11" s="23" t="s">
        <v>70</v>
      </c>
      <c r="B11" s="7" t="s">
        <v>64</v>
      </c>
      <c r="C11" s="12">
        <v>4</v>
      </c>
      <c r="D11" s="12"/>
      <c r="E11" s="12">
        <f>C11*D11</f>
        <v>0</v>
      </c>
      <c r="F11" s="7" t="s">
        <v>15</v>
      </c>
      <c r="G11" s="12"/>
      <c r="H11" s="12">
        <f>C11*G11</f>
        <v>0</v>
      </c>
      <c r="I11" s="12">
        <f>D11+G11</f>
        <v>0</v>
      </c>
      <c r="J11" s="12">
        <f>E11+H11</f>
        <v>0</v>
      </c>
      <c r="K11" s="3"/>
      <c r="L11" s="3"/>
    </row>
    <row r="12" spans="1:13">
      <c r="A12" s="25" t="s">
        <v>67</v>
      </c>
      <c r="B12" s="15" t="s">
        <v>15</v>
      </c>
      <c r="C12" s="16"/>
      <c r="D12" s="16"/>
      <c r="E12" s="16"/>
      <c r="F12" s="15" t="s">
        <v>15</v>
      </c>
      <c r="G12" s="16"/>
      <c r="H12" s="16"/>
      <c r="I12" s="16"/>
      <c r="J12" s="16"/>
      <c r="K12" s="3"/>
      <c r="L12" s="3"/>
    </row>
    <row r="13" spans="1:13">
      <c r="A13" s="25" t="s">
        <v>71</v>
      </c>
      <c r="B13" s="15" t="s">
        <v>15</v>
      </c>
      <c r="C13" s="16"/>
      <c r="D13" s="16"/>
      <c r="E13" s="16"/>
      <c r="F13" s="15" t="s">
        <v>15</v>
      </c>
      <c r="G13" s="16"/>
      <c r="H13" s="16"/>
      <c r="I13" s="16"/>
      <c r="J13" s="16"/>
      <c r="K13" s="3"/>
      <c r="L13" s="3"/>
    </row>
    <row r="14" spans="1:13">
      <c r="A14" s="23" t="s">
        <v>72</v>
      </c>
      <c r="B14" s="7" t="s">
        <v>64</v>
      </c>
      <c r="C14" s="12">
        <v>6</v>
      </c>
      <c r="D14" s="12"/>
      <c r="E14" s="12">
        <f>C14*D14</f>
        <v>0</v>
      </c>
      <c r="F14" s="7" t="s">
        <v>15</v>
      </c>
      <c r="G14" s="12"/>
      <c r="H14" s="12">
        <f>C14*G14</f>
        <v>0</v>
      </c>
      <c r="I14" s="12">
        <f t="shared" ref="I14:J16" si="0">D14+G14</f>
        <v>0</v>
      </c>
      <c r="J14" s="12">
        <f t="shared" si="0"/>
        <v>0</v>
      </c>
      <c r="K14" s="3"/>
      <c r="L14" s="3"/>
    </row>
    <row r="15" spans="1:13">
      <c r="A15" s="23" t="s">
        <v>73</v>
      </c>
      <c r="B15" s="7" t="s">
        <v>64</v>
      </c>
      <c r="C15" s="12">
        <v>36</v>
      </c>
      <c r="D15" s="12"/>
      <c r="E15" s="12">
        <f>C15*D15</f>
        <v>0</v>
      </c>
      <c r="F15" s="7" t="s">
        <v>15</v>
      </c>
      <c r="G15" s="12"/>
      <c r="H15" s="12">
        <f>C15*G15</f>
        <v>0</v>
      </c>
      <c r="I15" s="12">
        <f t="shared" si="0"/>
        <v>0</v>
      </c>
      <c r="J15" s="12">
        <f t="shared" si="0"/>
        <v>0</v>
      </c>
      <c r="K15" s="3"/>
      <c r="L15" s="3"/>
    </row>
    <row r="16" spans="1:13">
      <c r="A16" s="23" t="s">
        <v>74</v>
      </c>
      <c r="B16" s="7" t="s">
        <v>64</v>
      </c>
      <c r="C16" s="12">
        <v>3</v>
      </c>
      <c r="D16" s="12"/>
      <c r="E16" s="12">
        <f>C16*D16</f>
        <v>0</v>
      </c>
      <c r="F16" s="7" t="s">
        <v>15</v>
      </c>
      <c r="G16" s="12"/>
      <c r="H16" s="12">
        <f>C16*G16</f>
        <v>0</v>
      </c>
      <c r="I16" s="12">
        <f t="shared" si="0"/>
        <v>0</v>
      </c>
      <c r="J16" s="12">
        <f t="shared" si="0"/>
        <v>0</v>
      </c>
      <c r="K16" s="3"/>
      <c r="L16" s="3"/>
    </row>
    <row r="17" spans="1:12">
      <c r="A17" s="26" t="s">
        <v>75</v>
      </c>
      <c r="B17" s="8" t="s">
        <v>15</v>
      </c>
      <c r="C17" s="17"/>
      <c r="D17" s="17"/>
      <c r="E17" s="17"/>
      <c r="F17" s="8" t="s">
        <v>15</v>
      </c>
      <c r="G17" s="17"/>
      <c r="H17" s="17"/>
      <c r="I17" s="17"/>
      <c r="J17" s="17"/>
      <c r="K17" s="3"/>
      <c r="L17" s="3"/>
    </row>
    <row r="18" spans="1:12">
      <c r="A18" s="25" t="s">
        <v>76</v>
      </c>
      <c r="B18" s="15" t="s">
        <v>15</v>
      </c>
      <c r="C18" s="16"/>
      <c r="D18" s="16"/>
      <c r="E18" s="16"/>
      <c r="F18" s="15" t="s">
        <v>15</v>
      </c>
      <c r="G18" s="16"/>
      <c r="H18" s="16"/>
      <c r="I18" s="16"/>
      <c r="J18" s="16"/>
      <c r="K18" s="3"/>
      <c r="L18" s="3"/>
    </row>
    <row r="19" spans="1:12" ht="24.75">
      <c r="A19" s="23" t="s">
        <v>77</v>
      </c>
      <c r="B19" s="7" t="s">
        <v>64</v>
      </c>
      <c r="C19" s="12">
        <v>1</v>
      </c>
      <c r="D19" s="12"/>
      <c r="E19" s="12">
        <f>C19*D19</f>
        <v>0</v>
      </c>
      <c r="F19" s="7" t="s">
        <v>15</v>
      </c>
      <c r="G19" s="12"/>
      <c r="H19" s="12">
        <f>C19*G19</f>
        <v>0</v>
      </c>
      <c r="I19" s="12">
        <f t="shared" ref="I19:J21" si="1">D19+G19</f>
        <v>0</v>
      </c>
      <c r="J19" s="12">
        <f t="shared" si="1"/>
        <v>0</v>
      </c>
      <c r="K19" s="3"/>
      <c r="L19" s="3"/>
    </row>
    <row r="20" spans="1:12">
      <c r="A20" s="23" t="s">
        <v>78</v>
      </c>
      <c r="B20" s="7" t="s">
        <v>64</v>
      </c>
      <c r="C20" s="12">
        <v>1</v>
      </c>
      <c r="D20" s="12"/>
      <c r="E20" s="12">
        <f>C20*D20</f>
        <v>0</v>
      </c>
      <c r="F20" s="7" t="s">
        <v>15</v>
      </c>
      <c r="G20" s="12"/>
      <c r="H20" s="12">
        <f>C20*G20</f>
        <v>0</v>
      </c>
      <c r="I20" s="12">
        <f t="shared" si="1"/>
        <v>0</v>
      </c>
      <c r="J20" s="12">
        <f t="shared" si="1"/>
        <v>0</v>
      </c>
      <c r="K20" s="3"/>
      <c r="L20" s="3"/>
    </row>
    <row r="21" spans="1:12">
      <c r="A21" s="23" t="s">
        <v>79</v>
      </c>
      <c r="B21" s="7" t="s">
        <v>64</v>
      </c>
      <c r="C21" s="12">
        <v>1</v>
      </c>
      <c r="D21" s="12"/>
      <c r="E21" s="12">
        <f>C21*D21</f>
        <v>0</v>
      </c>
      <c r="F21" s="7" t="s">
        <v>15</v>
      </c>
      <c r="G21" s="12"/>
      <c r="H21" s="12">
        <f>C21*G21</f>
        <v>0</v>
      </c>
      <c r="I21" s="12">
        <f t="shared" si="1"/>
        <v>0</v>
      </c>
      <c r="J21" s="12">
        <f t="shared" si="1"/>
        <v>0</v>
      </c>
      <c r="K21" s="3"/>
      <c r="L21" s="3"/>
    </row>
    <row r="22" spans="1:12">
      <c r="A22" s="25" t="s">
        <v>80</v>
      </c>
      <c r="B22" s="15" t="s">
        <v>15</v>
      </c>
      <c r="C22" s="16"/>
      <c r="D22" s="16"/>
      <c r="E22" s="16"/>
      <c r="F22" s="15" t="s">
        <v>15</v>
      </c>
      <c r="G22" s="16"/>
      <c r="H22" s="16"/>
      <c r="I22" s="16"/>
      <c r="J22" s="16"/>
      <c r="K22" s="3"/>
      <c r="L22" s="3"/>
    </row>
    <row r="23" spans="1:12">
      <c r="A23" s="23" t="s">
        <v>81</v>
      </c>
      <c r="B23" s="7" t="s">
        <v>64</v>
      </c>
      <c r="C23" s="12">
        <v>1</v>
      </c>
      <c r="D23" s="12"/>
      <c r="E23" s="12">
        <f>C23*D23</f>
        <v>0</v>
      </c>
      <c r="F23" s="7" t="s">
        <v>15</v>
      </c>
      <c r="G23" s="12"/>
      <c r="H23" s="12">
        <f>C23*G23</f>
        <v>0</v>
      </c>
      <c r="I23" s="12">
        <f>D23+G23</f>
        <v>0</v>
      </c>
      <c r="J23" s="12">
        <f>E23+H23</f>
        <v>0</v>
      </c>
      <c r="K23" s="3"/>
      <c r="L23" s="3"/>
    </row>
    <row r="24" spans="1:12">
      <c r="A24" s="25" t="s">
        <v>82</v>
      </c>
      <c r="B24" s="15" t="s">
        <v>15</v>
      </c>
      <c r="C24" s="16"/>
      <c r="D24" s="16"/>
      <c r="E24" s="16"/>
      <c r="F24" s="15" t="s">
        <v>15</v>
      </c>
      <c r="G24" s="16"/>
      <c r="H24" s="16"/>
      <c r="I24" s="16"/>
      <c r="J24" s="16"/>
      <c r="K24" s="3"/>
      <c r="L24" s="3"/>
    </row>
    <row r="25" spans="1:12" ht="24.75">
      <c r="A25" s="23" t="s">
        <v>83</v>
      </c>
      <c r="B25" s="7" t="s">
        <v>64</v>
      </c>
      <c r="C25" s="12">
        <v>1</v>
      </c>
      <c r="D25" s="12"/>
      <c r="E25" s="12">
        <f>C25*D25</f>
        <v>0</v>
      </c>
      <c r="F25" s="7" t="s">
        <v>15</v>
      </c>
      <c r="G25" s="12"/>
      <c r="H25" s="12">
        <f>C25*G25</f>
        <v>0</v>
      </c>
      <c r="I25" s="12">
        <f t="shared" ref="I25:I36" si="2">D25+G25</f>
        <v>0</v>
      </c>
      <c r="J25" s="12">
        <f t="shared" ref="J25:J36" si="3">E25+H25</f>
        <v>0</v>
      </c>
      <c r="K25" s="3"/>
      <c r="L25" s="3"/>
    </row>
    <row r="26" spans="1:12" ht="24.75">
      <c r="A26" s="23" t="s">
        <v>84</v>
      </c>
      <c r="B26" s="7" t="s">
        <v>64</v>
      </c>
      <c r="C26" s="12">
        <v>1</v>
      </c>
      <c r="D26" s="12"/>
      <c r="E26" s="12">
        <f>C26*D26</f>
        <v>0</v>
      </c>
      <c r="F26" s="7" t="s">
        <v>15</v>
      </c>
      <c r="G26" s="12"/>
      <c r="H26" s="12">
        <f>C26*G26</f>
        <v>0</v>
      </c>
      <c r="I26" s="12">
        <f t="shared" si="2"/>
        <v>0</v>
      </c>
      <c r="J26" s="12">
        <f t="shared" si="3"/>
        <v>0</v>
      </c>
      <c r="K26" s="3"/>
      <c r="L26" s="3"/>
    </row>
    <row r="27" spans="1:12" ht="24.75">
      <c r="A27" s="23" t="s">
        <v>85</v>
      </c>
      <c r="B27" s="7" t="s">
        <v>64</v>
      </c>
      <c r="C27" s="12">
        <v>1</v>
      </c>
      <c r="D27" s="12"/>
      <c r="E27" s="12">
        <f>C27*D27</f>
        <v>0</v>
      </c>
      <c r="F27" s="7" t="s">
        <v>15</v>
      </c>
      <c r="G27" s="12"/>
      <c r="H27" s="12">
        <f>C27*G27</f>
        <v>0</v>
      </c>
      <c r="I27" s="12">
        <f t="shared" si="2"/>
        <v>0</v>
      </c>
      <c r="J27" s="12">
        <f t="shared" si="3"/>
        <v>0</v>
      </c>
      <c r="K27" s="3"/>
      <c r="L27" s="3"/>
    </row>
    <row r="28" spans="1:12">
      <c r="A28" s="25" t="s">
        <v>86</v>
      </c>
      <c r="B28" s="15" t="s">
        <v>15</v>
      </c>
      <c r="C28" s="16"/>
      <c r="D28" s="16"/>
      <c r="E28" s="16"/>
      <c r="F28" s="15" t="s">
        <v>15</v>
      </c>
      <c r="G28" s="16"/>
      <c r="H28" s="16"/>
      <c r="I28" s="16">
        <f t="shared" si="2"/>
        <v>0</v>
      </c>
      <c r="J28" s="16">
        <f t="shared" si="3"/>
        <v>0</v>
      </c>
      <c r="K28" s="3"/>
      <c r="L28" s="3"/>
    </row>
    <row r="29" spans="1:12">
      <c r="A29" s="23" t="s">
        <v>87</v>
      </c>
      <c r="B29" s="7" t="s">
        <v>88</v>
      </c>
      <c r="C29" s="12">
        <v>3</v>
      </c>
      <c r="D29" s="12"/>
      <c r="E29" s="12">
        <f>C29*D29</f>
        <v>0</v>
      </c>
      <c r="F29" s="7" t="s">
        <v>15</v>
      </c>
      <c r="G29" s="12"/>
      <c r="H29" s="12">
        <f>C29*G29</f>
        <v>0</v>
      </c>
      <c r="I29" s="12">
        <f t="shared" si="2"/>
        <v>0</v>
      </c>
      <c r="J29" s="12">
        <f t="shared" si="3"/>
        <v>0</v>
      </c>
      <c r="K29" s="3"/>
      <c r="L29" s="3"/>
    </row>
    <row r="30" spans="1:12">
      <c r="A30" s="23" t="s">
        <v>89</v>
      </c>
      <c r="B30" s="7" t="s">
        <v>88</v>
      </c>
      <c r="C30" s="12">
        <v>1</v>
      </c>
      <c r="D30" s="12"/>
      <c r="E30" s="12">
        <f>C30*D30</f>
        <v>0</v>
      </c>
      <c r="F30" s="7" t="s">
        <v>15</v>
      </c>
      <c r="G30" s="12"/>
      <c r="H30" s="12">
        <f>C30*G30</f>
        <v>0</v>
      </c>
      <c r="I30" s="12">
        <f t="shared" si="2"/>
        <v>0</v>
      </c>
      <c r="J30" s="12">
        <f t="shared" si="3"/>
        <v>0</v>
      </c>
      <c r="K30" s="3"/>
      <c r="L30" s="3"/>
    </row>
    <row r="31" spans="1:12">
      <c r="A31" s="23" t="s">
        <v>90</v>
      </c>
      <c r="B31" s="7" t="s">
        <v>88</v>
      </c>
      <c r="C31" s="12">
        <v>3</v>
      </c>
      <c r="D31" s="12"/>
      <c r="E31" s="12">
        <f>C31*D31</f>
        <v>0</v>
      </c>
      <c r="F31" s="7" t="s">
        <v>15</v>
      </c>
      <c r="G31" s="12"/>
      <c r="H31" s="12">
        <f>C31*G31</f>
        <v>0</v>
      </c>
      <c r="I31" s="12">
        <f t="shared" si="2"/>
        <v>0</v>
      </c>
      <c r="J31" s="12">
        <f t="shared" si="3"/>
        <v>0</v>
      </c>
      <c r="K31" s="3"/>
      <c r="L31" s="3"/>
    </row>
    <row r="32" spans="1:12">
      <c r="A32" s="25" t="s">
        <v>91</v>
      </c>
      <c r="B32" s="15" t="s">
        <v>15</v>
      </c>
      <c r="C32" s="16"/>
      <c r="D32" s="16"/>
      <c r="E32" s="16"/>
      <c r="F32" s="15" t="s">
        <v>15</v>
      </c>
      <c r="G32" s="16"/>
      <c r="H32" s="16"/>
      <c r="I32" s="16">
        <f t="shared" si="2"/>
        <v>0</v>
      </c>
      <c r="J32" s="16">
        <f t="shared" si="3"/>
        <v>0</v>
      </c>
      <c r="K32" s="3"/>
      <c r="L32" s="3"/>
    </row>
    <row r="33" spans="1:12">
      <c r="A33" s="23" t="s">
        <v>92</v>
      </c>
      <c r="B33" s="7" t="s">
        <v>88</v>
      </c>
      <c r="C33" s="12">
        <v>1</v>
      </c>
      <c r="D33" s="12"/>
      <c r="E33" s="12">
        <f>C33*D33</f>
        <v>0</v>
      </c>
      <c r="F33" s="7" t="s">
        <v>15</v>
      </c>
      <c r="G33" s="12"/>
      <c r="H33" s="12">
        <f>C33*G33</f>
        <v>0</v>
      </c>
      <c r="I33" s="12">
        <f t="shared" si="2"/>
        <v>0</v>
      </c>
      <c r="J33" s="12">
        <f t="shared" si="3"/>
        <v>0</v>
      </c>
      <c r="K33" s="3"/>
      <c r="L33" s="3"/>
    </row>
    <row r="34" spans="1:12">
      <c r="A34" s="23" t="s">
        <v>93</v>
      </c>
      <c r="B34" s="7" t="s">
        <v>88</v>
      </c>
      <c r="C34" s="12">
        <v>1</v>
      </c>
      <c r="D34" s="12"/>
      <c r="E34" s="12">
        <f>C34*D34</f>
        <v>0</v>
      </c>
      <c r="F34" s="7" t="s">
        <v>15</v>
      </c>
      <c r="G34" s="12"/>
      <c r="H34" s="12">
        <f>C34*G34</f>
        <v>0</v>
      </c>
      <c r="I34" s="12">
        <f t="shared" si="2"/>
        <v>0</v>
      </c>
      <c r="J34" s="12">
        <f t="shared" si="3"/>
        <v>0</v>
      </c>
      <c r="K34" s="3"/>
      <c r="L34" s="3"/>
    </row>
    <row r="35" spans="1:12">
      <c r="A35" s="23" t="s">
        <v>94</v>
      </c>
      <c r="B35" s="7" t="s">
        <v>88</v>
      </c>
      <c r="C35" s="12">
        <v>1</v>
      </c>
      <c r="D35" s="12"/>
      <c r="E35" s="12">
        <f>C35*D35</f>
        <v>0</v>
      </c>
      <c r="F35" s="7" t="s">
        <v>15</v>
      </c>
      <c r="G35" s="12"/>
      <c r="H35" s="12">
        <f>C35*G35</f>
        <v>0</v>
      </c>
      <c r="I35" s="12">
        <f t="shared" si="2"/>
        <v>0</v>
      </c>
      <c r="J35" s="12">
        <f t="shared" si="3"/>
        <v>0</v>
      </c>
      <c r="K35" s="3"/>
      <c r="L35" s="3"/>
    </row>
    <row r="36" spans="1:12">
      <c r="A36" s="23" t="s">
        <v>95</v>
      </c>
      <c r="B36" s="7" t="s">
        <v>88</v>
      </c>
      <c r="C36" s="12">
        <v>1</v>
      </c>
      <c r="D36" s="12"/>
      <c r="E36" s="12">
        <f>C36*D36</f>
        <v>0</v>
      </c>
      <c r="F36" s="7" t="s">
        <v>15</v>
      </c>
      <c r="G36" s="12"/>
      <c r="H36" s="12">
        <f>C36*G36</f>
        <v>0</v>
      </c>
      <c r="I36" s="12">
        <f t="shared" si="2"/>
        <v>0</v>
      </c>
      <c r="J36" s="12">
        <f t="shared" si="3"/>
        <v>0</v>
      </c>
      <c r="K36" s="3"/>
      <c r="L36" s="3"/>
    </row>
    <row r="37" spans="1:12">
      <c r="A37" s="25" t="s">
        <v>96</v>
      </c>
      <c r="B37" s="15" t="s">
        <v>15</v>
      </c>
      <c r="C37" s="16"/>
      <c r="D37" s="16"/>
      <c r="E37" s="16"/>
      <c r="F37" s="15" t="s">
        <v>15</v>
      </c>
      <c r="G37" s="16"/>
      <c r="H37" s="16"/>
      <c r="I37" s="16"/>
      <c r="J37" s="16"/>
      <c r="K37" s="3"/>
      <c r="L37" s="3"/>
    </row>
    <row r="38" spans="1:12" ht="24.75">
      <c r="A38" s="23" t="s">
        <v>97</v>
      </c>
      <c r="B38" s="7" t="s">
        <v>64</v>
      </c>
      <c r="C38" s="12">
        <v>3</v>
      </c>
      <c r="D38" s="12"/>
      <c r="E38" s="12">
        <f>C38*D38</f>
        <v>0</v>
      </c>
      <c r="F38" s="7" t="s">
        <v>15</v>
      </c>
      <c r="G38" s="12"/>
      <c r="H38" s="12">
        <f>C38*G38</f>
        <v>0</v>
      </c>
      <c r="I38" s="12">
        <f>D38+G38</f>
        <v>0</v>
      </c>
      <c r="J38" s="12">
        <f>E38+H38</f>
        <v>0</v>
      </c>
      <c r="K38" s="3"/>
      <c r="L38" s="3"/>
    </row>
    <row r="39" spans="1:12">
      <c r="A39" s="23" t="s">
        <v>98</v>
      </c>
      <c r="B39" s="7" t="s">
        <v>64</v>
      </c>
      <c r="C39" s="12">
        <v>1</v>
      </c>
      <c r="D39" s="12"/>
      <c r="E39" s="12">
        <f>C39*D39</f>
        <v>0</v>
      </c>
      <c r="F39" s="7" t="s">
        <v>15</v>
      </c>
      <c r="G39" s="12"/>
      <c r="H39" s="12">
        <f>C39*G39</f>
        <v>0</v>
      </c>
      <c r="I39" s="12">
        <f>D39+G39</f>
        <v>0</v>
      </c>
      <c r="J39" s="12">
        <f>E39+H39</f>
        <v>0</v>
      </c>
      <c r="K39" s="3"/>
      <c r="L39" s="3"/>
    </row>
    <row r="40" spans="1:12">
      <c r="A40" s="25" t="s">
        <v>99</v>
      </c>
      <c r="B40" s="15" t="s">
        <v>15</v>
      </c>
      <c r="C40" s="16"/>
      <c r="D40" s="16"/>
      <c r="E40" s="16"/>
      <c r="F40" s="15" t="s">
        <v>15</v>
      </c>
      <c r="G40" s="16"/>
      <c r="H40" s="16"/>
      <c r="I40" s="16"/>
      <c r="J40" s="16"/>
      <c r="K40" s="3"/>
      <c r="L40" s="3"/>
    </row>
    <row r="41" spans="1:12">
      <c r="A41" s="25" t="s">
        <v>100</v>
      </c>
      <c r="B41" s="15" t="s">
        <v>15</v>
      </c>
      <c r="C41" s="16"/>
      <c r="D41" s="16"/>
      <c r="E41" s="16"/>
      <c r="F41" s="15" t="s">
        <v>15</v>
      </c>
      <c r="G41" s="16"/>
      <c r="H41" s="16"/>
      <c r="I41" s="16"/>
      <c r="J41" s="16"/>
      <c r="K41" s="3"/>
      <c r="L41" s="3"/>
    </row>
    <row r="42" spans="1:12">
      <c r="A42" s="23" t="s">
        <v>101</v>
      </c>
      <c r="B42" s="7" t="s">
        <v>64</v>
      </c>
      <c r="C42" s="12">
        <v>1</v>
      </c>
      <c r="D42" s="12"/>
      <c r="E42" s="12">
        <f>C42*D42</f>
        <v>0</v>
      </c>
      <c r="F42" s="7" t="s">
        <v>15</v>
      </c>
      <c r="G42" s="12"/>
      <c r="H42" s="12">
        <f>C42*G42</f>
        <v>0</v>
      </c>
      <c r="I42" s="12">
        <f t="shared" ref="I42:J46" si="4">D42+G42</f>
        <v>0</v>
      </c>
      <c r="J42" s="12">
        <f t="shared" si="4"/>
        <v>0</v>
      </c>
      <c r="K42" s="3"/>
      <c r="L42" s="3"/>
    </row>
    <row r="43" spans="1:12">
      <c r="A43" s="23" t="s">
        <v>102</v>
      </c>
      <c r="B43" s="7" t="s">
        <v>64</v>
      </c>
      <c r="C43" s="12">
        <v>3</v>
      </c>
      <c r="D43" s="12"/>
      <c r="E43" s="12">
        <f>C43*D43</f>
        <v>0</v>
      </c>
      <c r="F43" s="7" t="s">
        <v>15</v>
      </c>
      <c r="G43" s="12"/>
      <c r="H43" s="12">
        <f>C43*G43</f>
        <v>0</v>
      </c>
      <c r="I43" s="12">
        <f t="shared" si="4"/>
        <v>0</v>
      </c>
      <c r="J43" s="12">
        <f t="shared" si="4"/>
        <v>0</v>
      </c>
      <c r="K43" s="3"/>
      <c r="L43" s="3"/>
    </row>
    <row r="44" spans="1:12">
      <c r="A44" s="25" t="s">
        <v>103</v>
      </c>
      <c r="B44" s="15" t="s">
        <v>15</v>
      </c>
      <c r="C44" s="16"/>
      <c r="D44" s="16"/>
      <c r="E44" s="16"/>
      <c r="F44" s="15" t="s">
        <v>15</v>
      </c>
      <c r="G44" s="16"/>
      <c r="H44" s="16"/>
      <c r="I44" s="16">
        <f t="shared" si="4"/>
        <v>0</v>
      </c>
      <c r="J44" s="16">
        <f t="shared" si="4"/>
        <v>0</v>
      </c>
      <c r="K44" s="3"/>
      <c r="L44" s="3"/>
    </row>
    <row r="45" spans="1:12">
      <c r="A45" s="23" t="s">
        <v>104</v>
      </c>
      <c r="B45" s="7" t="s">
        <v>64</v>
      </c>
      <c r="C45" s="12">
        <v>1</v>
      </c>
      <c r="D45" s="12"/>
      <c r="E45" s="12">
        <f>C45*D45</f>
        <v>0</v>
      </c>
      <c r="F45" s="7" t="s">
        <v>15</v>
      </c>
      <c r="G45" s="12"/>
      <c r="H45" s="12">
        <f>C45*G45</f>
        <v>0</v>
      </c>
      <c r="I45" s="12">
        <f t="shared" si="4"/>
        <v>0</v>
      </c>
      <c r="J45" s="12">
        <f t="shared" si="4"/>
        <v>0</v>
      </c>
      <c r="K45" s="3"/>
      <c r="L45" s="3"/>
    </row>
    <row r="46" spans="1:12">
      <c r="A46" s="23" t="s">
        <v>105</v>
      </c>
      <c r="B46" s="7" t="s">
        <v>64</v>
      </c>
      <c r="C46" s="12">
        <v>1</v>
      </c>
      <c r="D46" s="12"/>
      <c r="E46" s="12">
        <f>C46*D46</f>
        <v>0</v>
      </c>
      <c r="F46" s="7" t="s">
        <v>15</v>
      </c>
      <c r="G46" s="12"/>
      <c r="H46" s="12">
        <f>C46*G46</f>
        <v>0</v>
      </c>
      <c r="I46" s="12">
        <f t="shared" si="4"/>
        <v>0</v>
      </c>
      <c r="J46" s="12">
        <f t="shared" si="4"/>
        <v>0</v>
      </c>
      <c r="K46" s="3"/>
      <c r="L46" s="3"/>
    </row>
    <row r="47" spans="1:12">
      <c r="A47" s="25" t="s">
        <v>106</v>
      </c>
      <c r="B47" s="15" t="s">
        <v>15</v>
      </c>
      <c r="C47" s="16"/>
      <c r="D47" s="16"/>
      <c r="E47" s="16"/>
      <c r="F47" s="15" t="s">
        <v>15</v>
      </c>
      <c r="G47" s="16"/>
      <c r="H47" s="16"/>
      <c r="I47" s="16"/>
      <c r="J47" s="16"/>
      <c r="K47" s="3"/>
      <c r="L47" s="3"/>
    </row>
    <row r="48" spans="1:12">
      <c r="A48" s="23" t="s">
        <v>107</v>
      </c>
      <c r="B48" s="7" t="s">
        <v>64</v>
      </c>
      <c r="C48" s="12">
        <v>1</v>
      </c>
      <c r="D48" s="12"/>
      <c r="E48" s="12">
        <f>C48*D48</f>
        <v>0</v>
      </c>
      <c r="F48" s="7" t="s">
        <v>15</v>
      </c>
      <c r="G48" s="12"/>
      <c r="H48" s="12">
        <f>C48*G48</f>
        <v>0</v>
      </c>
      <c r="I48" s="12">
        <f>D48+G48</f>
        <v>0</v>
      </c>
      <c r="J48" s="12">
        <f>E48+H48</f>
        <v>0</v>
      </c>
      <c r="K48" s="3"/>
      <c r="L48" s="3"/>
    </row>
    <row r="49" spans="1:12">
      <c r="A49" s="25" t="s">
        <v>108</v>
      </c>
      <c r="B49" s="15" t="s">
        <v>15</v>
      </c>
      <c r="C49" s="16"/>
      <c r="D49" s="16"/>
      <c r="E49" s="16"/>
      <c r="F49" s="15" t="s">
        <v>15</v>
      </c>
      <c r="G49" s="16"/>
      <c r="H49" s="16"/>
      <c r="I49" s="16"/>
      <c r="J49" s="16"/>
      <c r="K49" s="3"/>
      <c r="L49" s="3"/>
    </row>
    <row r="50" spans="1:12">
      <c r="A50" s="23" t="s">
        <v>109</v>
      </c>
      <c r="B50" s="7" t="s">
        <v>64</v>
      </c>
      <c r="C50" s="12">
        <v>3</v>
      </c>
      <c r="D50" s="12"/>
      <c r="E50" s="12">
        <f>C50*D50</f>
        <v>0</v>
      </c>
      <c r="F50" s="7" t="s">
        <v>15</v>
      </c>
      <c r="G50" s="12"/>
      <c r="H50" s="12">
        <f>C50*G50</f>
        <v>0</v>
      </c>
      <c r="I50" s="12">
        <f>D50+G50</f>
        <v>0</v>
      </c>
      <c r="J50" s="12">
        <f>E50+H50</f>
        <v>0</v>
      </c>
      <c r="K50" s="3"/>
      <c r="L50" s="3"/>
    </row>
    <row r="51" spans="1:12">
      <c r="A51" s="26" t="s">
        <v>110</v>
      </c>
      <c r="B51" s="8" t="s">
        <v>15</v>
      </c>
      <c r="C51" s="17"/>
      <c r="D51" s="17"/>
      <c r="E51" s="17"/>
      <c r="F51" s="8" t="s">
        <v>15</v>
      </c>
      <c r="G51" s="17"/>
      <c r="H51" s="17"/>
      <c r="I51" s="17"/>
      <c r="J51" s="17"/>
      <c r="K51" s="3"/>
      <c r="L51" s="3"/>
    </row>
    <row r="52" spans="1:12">
      <c r="A52" s="25" t="s">
        <v>82</v>
      </c>
      <c r="B52" s="15" t="s">
        <v>15</v>
      </c>
      <c r="C52" s="16"/>
      <c r="D52" s="16"/>
      <c r="E52" s="16"/>
      <c r="F52" s="15" t="s">
        <v>15</v>
      </c>
      <c r="G52" s="16"/>
      <c r="H52" s="16"/>
      <c r="I52" s="16"/>
      <c r="J52" s="16"/>
      <c r="K52" s="3"/>
      <c r="L52" s="3"/>
    </row>
    <row r="53" spans="1:12" ht="24.75">
      <c r="A53" s="23" t="s">
        <v>85</v>
      </c>
      <c r="B53" s="7" t="s">
        <v>64</v>
      </c>
      <c r="C53" s="12">
        <v>12</v>
      </c>
      <c r="D53" s="12"/>
      <c r="E53" s="12">
        <f>C53*D53</f>
        <v>0</v>
      </c>
      <c r="F53" s="7" t="s">
        <v>15</v>
      </c>
      <c r="G53" s="12"/>
      <c r="H53" s="12">
        <f>C53*G53</f>
        <v>0</v>
      </c>
      <c r="I53" s="12">
        <f t="shared" ref="I53:J59" si="5">D53+G53</f>
        <v>0</v>
      </c>
      <c r="J53" s="12">
        <f t="shared" si="5"/>
        <v>0</v>
      </c>
      <c r="K53" s="3"/>
      <c r="L53" s="3"/>
    </row>
    <row r="54" spans="1:12">
      <c r="A54" s="25" t="s">
        <v>86</v>
      </c>
      <c r="B54" s="15" t="s">
        <v>15</v>
      </c>
      <c r="C54" s="16"/>
      <c r="D54" s="16"/>
      <c r="E54" s="16"/>
      <c r="F54" s="15" t="s">
        <v>15</v>
      </c>
      <c r="G54" s="16"/>
      <c r="H54" s="16"/>
      <c r="I54" s="16">
        <f t="shared" si="5"/>
        <v>0</v>
      </c>
      <c r="J54" s="16">
        <f t="shared" si="5"/>
        <v>0</v>
      </c>
      <c r="K54" s="3"/>
      <c r="L54" s="3"/>
    </row>
    <row r="55" spans="1:12">
      <c r="A55" s="23" t="s">
        <v>111</v>
      </c>
      <c r="B55" s="7" t="s">
        <v>88</v>
      </c>
      <c r="C55" s="12">
        <v>3</v>
      </c>
      <c r="D55" s="12"/>
      <c r="E55" s="12">
        <f>C55*D55</f>
        <v>0</v>
      </c>
      <c r="F55" s="7" t="s">
        <v>15</v>
      </c>
      <c r="G55" s="12"/>
      <c r="H55" s="12">
        <f>C55*G55</f>
        <v>0</v>
      </c>
      <c r="I55" s="12">
        <f t="shared" si="5"/>
        <v>0</v>
      </c>
      <c r="J55" s="12">
        <f t="shared" si="5"/>
        <v>0</v>
      </c>
      <c r="K55" s="3"/>
      <c r="L55" s="3"/>
    </row>
    <row r="56" spans="1:12">
      <c r="A56" s="23" t="s">
        <v>112</v>
      </c>
      <c r="B56" s="7" t="s">
        <v>88</v>
      </c>
      <c r="C56" s="12">
        <v>15</v>
      </c>
      <c r="D56" s="12"/>
      <c r="E56" s="12">
        <f>C56*D56</f>
        <v>0</v>
      </c>
      <c r="F56" s="7" t="s">
        <v>15</v>
      </c>
      <c r="G56" s="12"/>
      <c r="H56" s="12">
        <f>C56*G56</f>
        <v>0</v>
      </c>
      <c r="I56" s="12">
        <f t="shared" si="5"/>
        <v>0</v>
      </c>
      <c r="J56" s="12">
        <f t="shared" si="5"/>
        <v>0</v>
      </c>
      <c r="K56" s="3"/>
      <c r="L56" s="3"/>
    </row>
    <row r="57" spans="1:12">
      <c r="A57" s="23" t="s">
        <v>113</v>
      </c>
      <c r="B57" s="7" t="s">
        <v>88</v>
      </c>
      <c r="C57" s="12">
        <v>9</v>
      </c>
      <c r="D57" s="12"/>
      <c r="E57" s="12">
        <f>C57*D57</f>
        <v>0</v>
      </c>
      <c r="F57" s="7" t="s">
        <v>15</v>
      </c>
      <c r="G57" s="12"/>
      <c r="H57" s="12">
        <f>C57*G57</f>
        <v>0</v>
      </c>
      <c r="I57" s="12">
        <f t="shared" si="5"/>
        <v>0</v>
      </c>
      <c r="J57" s="12">
        <f t="shared" si="5"/>
        <v>0</v>
      </c>
      <c r="K57" s="3"/>
      <c r="L57" s="3"/>
    </row>
    <row r="58" spans="1:12">
      <c r="A58" s="23" t="s">
        <v>90</v>
      </c>
      <c r="B58" s="7" t="s">
        <v>88</v>
      </c>
      <c r="C58" s="12">
        <v>9</v>
      </c>
      <c r="D58" s="12"/>
      <c r="E58" s="12">
        <f>C58*D58</f>
        <v>0</v>
      </c>
      <c r="F58" s="7" t="s">
        <v>15</v>
      </c>
      <c r="G58" s="12"/>
      <c r="H58" s="12">
        <f>C58*G58</f>
        <v>0</v>
      </c>
      <c r="I58" s="12">
        <f t="shared" si="5"/>
        <v>0</v>
      </c>
      <c r="J58" s="12">
        <f t="shared" si="5"/>
        <v>0</v>
      </c>
      <c r="K58" s="3"/>
      <c r="L58" s="3"/>
    </row>
    <row r="59" spans="1:12">
      <c r="A59" s="5" t="s">
        <v>114</v>
      </c>
      <c r="B59" s="6" t="s">
        <v>15</v>
      </c>
      <c r="C59" s="14"/>
      <c r="D59" s="14"/>
      <c r="E59" s="14"/>
      <c r="F59" s="6" t="s">
        <v>15</v>
      </c>
      <c r="G59" s="14"/>
      <c r="H59" s="14"/>
      <c r="I59" s="14">
        <f t="shared" si="5"/>
        <v>0</v>
      </c>
      <c r="J59" s="14">
        <f t="shared" si="5"/>
        <v>0</v>
      </c>
      <c r="K59" s="3"/>
      <c r="L59" s="3"/>
    </row>
    <row r="60" spans="1:12">
      <c r="A60" s="25" t="s">
        <v>115</v>
      </c>
      <c r="B60" s="15" t="s">
        <v>15</v>
      </c>
      <c r="C60" s="16"/>
      <c r="D60" s="16"/>
      <c r="E60" s="16"/>
      <c r="F60" s="15" t="s">
        <v>15</v>
      </c>
      <c r="G60" s="16"/>
      <c r="H60" s="16"/>
      <c r="I60" s="16"/>
      <c r="J60" s="16"/>
      <c r="K60" s="3"/>
      <c r="L60" s="3"/>
    </row>
    <row r="61" spans="1:12">
      <c r="A61" s="23" t="s">
        <v>66</v>
      </c>
      <c r="B61" s="7" t="s">
        <v>64</v>
      </c>
      <c r="C61" s="12">
        <v>1</v>
      </c>
      <c r="D61" s="12"/>
      <c r="E61" s="12">
        <f>C61*D61</f>
        <v>0</v>
      </c>
      <c r="F61" s="7" t="s">
        <v>15</v>
      </c>
      <c r="G61" s="12"/>
      <c r="H61" s="12">
        <f>C61*G61</f>
        <v>0</v>
      </c>
      <c r="I61" s="12">
        <f>D61+G61</f>
        <v>0</v>
      </c>
      <c r="J61" s="12">
        <f>E61+H61</f>
        <v>0</v>
      </c>
      <c r="K61" s="3"/>
      <c r="L61" s="3"/>
    </row>
    <row r="62" spans="1:12">
      <c r="A62" s="25" t="s">
        <v>71</v>
      </c>
      <c r="B62" s="15" t="s">
        <v>15</v>
      </c>
      <c r="C62" s="16"/>
      <c r="D62" s="16"/>
      <c r="E62" s="16"/>
      <c r="F62" s="15" t="s">
        <v>15</v>
      </c>
      <c r="G62" s="16"/>
      <c r="H62" s="16"/>
      <c r="I62" s="16"/>
      <c r="J62" s="16"/>
      <c r="K62" s="3"/>
      <c r="L62" s="3"/>
    </row>
    <row r="63" spans="1:12">
      <c r="A63" s="23" t="s">
        <v>72</v>
      </c>
      <c r="B63" s="7" t="s">
        <v>64</v>
      </c>
      <c r="C63" s="12">
        <v>60</v>
      </c>
      <c r="D63" s="12"/>
      <c r="E63" s="12">
        <f>C63*D63</f>
        <v>0</v>
      </c>
      <c r="F63" s="7" t="s">
        <v>15</v>
      </c>
      <c r="G63" s="12"/>
      <c r="H63" s="12">
        <f>C63*G63</f>
        <v>0</v>
      </c>
      <c r="I63" s="12">
        <f>D63+G63</f>
        <v>0</v>
      </c>
      <c r="J63" s="12">
        <f>E63+H63</f>
        <v>0</v>
      </c>
      <c r="K63" s="3"/>
      <c r="L63" s="3"/>
    </row>
    <row r="64" spans="1:12">
      <c r="A64" s="23" t="s">
        <v>116</v>
      </c>
      <c r="B64" s="7" t="s">
        <v>64</v>
      </c>
      <c r="C64" s="12">
        <v>12</v>
      </c>
      <c r="D64" s="12"/>
      <c r="E64" s="12">
        <f>C64*D64</f>
        <v>0</v>
      </c>
      <c r="F64" s="7" t="s">
        <v>15</v>
      </c>
      <c r="G64" s="12"/>
      <c r="H64" s="12">
        <f>C64*G64</f>
        <v>0</v>
      </c>
      <c r="I64" s="12">
        <f>D64+G64</f>
        <v>0</v>
      </c>
      <c r="J64" s="12">
        <f>E64+H64</f>
        <v>0</v>
      </c>
      <c r="K64" s="3"/>
      <c r="L64" s="3"/>
    </row>
    <row r="65" spans="1:12">
      <c r="A65" s="25" t="s">
        <v>117</v>
      </c>
      <c r="B65" s="15" t="s">
        <v>15</v>
      </c>
      <c r="C65" s="16"/>
      <c r="D65" s="16"/>
      <c r="E65" s="16"/>
      <c r="F65" s="15" t="s">
        <v>15</v>
      </c>
      <c r="G65" s="16"/>
      <c r="H65" s="16"/>
      <c r="I65" s="16"/>
      <c r="J65" s="16"/>
      <c r="K65" s="3"/>
      <c r="L65" s="3"/>
    </row>
    <row r="66" spans="1:12">
      <c r="A66" s="23" t="s">
        <v>118</v>
      </c>
      <c r="B66" s="7" t="s">
        <v>64</v>
      </c>
      <c r="C66" s="12">
        <v>2</v>
      </c>
      <c r="D66" s="12"/>
      <c r="E66" s="12">
        <f t="shared" ref="E66:E78" si="6">C66*D66</f>
        <v>0</v>
      </c>
      <c r="F66" s="7" t="s">
        <v>15</v>
      </c>
      <c r="G66" s="12"/>
      <c r="H66" s="12">
        <f t="shared" ref="H66:H78" si="7">C66*G66</f>
        <v>0</v>
      </c>
      <c r="I66" s="12">
        <f t="shared" ref="I66:I80" si="8">D66+G66</f>
        <v>0</v>
      </c>
      <c r="J66" s="12">
        <f t="shared" ref="J66:J80" si="9">E66+H66</f>
        <v>0</v>
      </c>
      <c r="K66" s="3"/>
      <c r="L66" s="3"/>
    </row>
    <row r="67" spans="1:12">
      <c r="A67" s="23" t="s">
        <v>119</v>
      </c>
      <c r="B67" s="7" t="s">
        <v>64</v>
      </c>
      <c r="C67" s="12">
        <v>18</v>
      </c>
      <c r="D67" s="12"/>
      <c r="E67" s="12">
        <f t="shared" si="6"/>
        <v>0</v>
      </c>
      <c r="F67" s="7" t="s">
        <v>15</v>
      </c>
      <c r="G67" s="12"/>
      <c r="H67" s="12">
        <f t="shared" si="7"/>
        <v>0</v>
      </c>
      <c r="I67" s="12">
        <f t="shared" si="8"/>
        <v>0</v>
      </c>
      <c r="J67" s="12">
        <f t="shared" si="9"/>
        <v>0</v>
      </c>
      <c r="K67" s="3"/>
      <c r="L67" s="3"/>
    </row>
    <row r="68" spans="1:12">
      <c r="A68" s="23" t="s">
        <v>120</v>
      </c>
      <c r="B68" s="7" t="s">
        <v>64</v>
      </c>
      <c r="C68" s="12">
        <v>21</v>
      </c>
      <c r="D68" s="12"/>
      <c r="E68" s="12">
        <f t="shared" si="6"/>
        <v>0</v>
      </c>
      <c r="F68" s="7" t="s">
        <v>15</v>
      </c>
      <c r="G68" s="12"/>
      <c r="H68" s="12">
        <f t="shared" si="7"/>
        <v>0</v>
      </c>
      <c r="I68" s="12">
        <f t="shared" si="8"/>
        <v>0</v>
      </c>
      <c r="J68" s="12">
        <f t="shared" si="9"/>
        <v>0</v>
      </c>
      <c r="K68" s="3"/>
      <c r="L68" s="3"/>
    </row>
    <row r="69" spans="1:12">
      <c r="A69" s="23" t="s">
        <v>121</v>
      </c>
      <c r="B69" s="7" t="s">
        <v>64</v>
      </c>
      <c r="C69" s="12">
        <v>5</v>
      </c>
      <c r="D69" s="12"/>
      <c r="E69" s="12">
        <f t="shared" si="6"/>
        <v>0</v>
      </c>
      <c r="F69" s="7" t="s">
        <v>15</v>
      </c>
      <c r="G69" s="12"/>
      <c r="H69" s="12">
        <f t="shared" si="7"/>
        <v>0</v>
      </c>
      <c r="I69" s="12">
        <f t="shared" si="8"/>
        <v>0</v>
      </c>
      <c r="J69" s="12">
        <f t="shared" si="9"/>
        <v>0</v>
      </c>
      <c r="K69" s="3"/>
      <c r="L69" s="3"/>
    </row>
    <row r="70" spans="1:12">
      <c r="A70" s="23" t="s">
        <v>122</v>
      </c>
      <c r="B70" s="7" t="s">
        <v>64</v>
      </c>
      <c r="C70" s="12">
        <v>4</v>
      </c>
      <c r="D70" s="12"/>
      <c r="E70" s="12">
        <f t="shared" si="6"/>
        <v>0</v>
      </c>
      <c r="F70" s="7" t="s">
        <v>15</v>
      </c>
      <c r="G70" s="12"/>
      <c r="H70" s="12">
        <f t="shared" si="7"/>
        <v>0</v>
      </c>
      <c r="I70" s="12">
        <f t="shared" si="8"/>
        <v>0</v>
      </c>
      <c r="J70" s="12">
        <f t="shared" si="9"/>
        <v>0</v>
      </c>
      <c r="K70" s="3"/>
      <c r="L70" s="3"/>
    </row>
    <row r="71" spans="1:12">
      <c r="A71" s="23" t="s">
        <v>123</v>
      </c>
      <c r="B71" s="7" t="s">
        <v>64</v>
      </c>
      <c r="C71" s="12">
        <v>3</v>
      </c>
      <c r="D71" s="12"/>
      <c r="E71" s="12">
        <f t="shared" si="6"/>
        <v>0</v>
      </c>
      <c r="F71" s="7" t="s">
        <v>15</v>
      </c>
      <c r="G71" s="12"/>
      <c r="H71" s="12">
        <f t="shared" si="7"/>
        <v>0</v>
      </c>
      <c r="I71" s="12">
        <f t="shared" si="8"/>
        <v>0</v>
      </c>
      <c r="J71" s="12">
        <f t="shared" si="9"/>
        <v>0</v>
      </c>
      <c r="K71" s="3"/>
      <c r="L71" s="3"/>
    </row>
    <row r="72" spans="1:12">
      <c r="A72" s="23" t="s">
        <v>124</v>
      </c>
      <c r="B72" s="7" t="s">
        <v>64</v>
      </c>
      <c r="C72" s="12">
        <v>2</v>
      </c>
      <c r="D72" s="12"/>
      <c r="E72" s="12">
        <f t="shared" si="6"/>
        <v>0</v>
      </c>
      <c r="F72" s="7" t="s">
        <v>15</v>
      </c>
      <c r="G72" s="12"/>
      <c r="H72" s="12">
        <f t="shared" si="7"/>
        <v>0</v>
      </c>
      <c r="I72" s="12">
        <f t="shared" si="8"/>
        <v>0</v>
      </c>
      <c r="J72" s="12">
        <f t="shared" si="9"/>
        <v>0</v>
      </c>
      <c r="K72" s="3"/>
      <c r="L72" s="3"/>
    </row>
    <row r="73" spans="1:12">
      <c r="A73" s="23" t="s">
        <v>125</v>
      </c>
      <c r="B73" s="7" t="s">
        <v>64</v>
      </c>
      <c r="C73" s="12">
        <v>1</v>
      </c>
      <c r="D73" s="12"/>
      <c r="E73" s="12">
        <f t="shared" si="6"/>
        <v>0</v>
      </c>
      <c r="F73" s="7" t="s">
        <v>15</v>
      </c>
      <c r="G73" s="12"/>
      <c r="H73" s="12">
        <f t="shared" si="7"/>
        <v>0</v>
      </c>
      <c r="I73" s="12">
        <f t="shared" si="8"/>
        <v>0</v>
      </c>
      <c r="J73" s="12">
        <f t="shared" si="9"/>
        <v>0</v>
      </c>
      <c r="K73" s="3"/>
      <c r="L73" s="3"/>
    </row>
    <row r="74" spans="1:12">
      <c r="A74" s="23" t="s">
        <v>126</v>
      </c>
      <c r="B74" s="7" t="s">
        <v>64</v>
      </c>
      <c r="C74" s="12">
        <v>1</v>
      </c>
      <c r="D74" s="12"/>
      <c r="E74" s="12">
        <f t="shared" si="6"/>
        <v>0</v>
      </c>
      <c r="F74" s="7" t="s">
        <v>15</v>
      </c>
      <c r="G74" s="12"/>
      <c r="H74" s="12">
        <f t="shared" si="7"/>
        <v>0</v>
      </c>
      <c r="I74" s="12">
        <f t="shared" si="8"/>
        <v>0</v>
      </c>
      <c r="J74" s="12">
        <f t="shared" si="9"/>
        <v>0</v>
      </c>
      <c r="K74" s="3"/>
      <c r="L74" s="3"/>
    </row>
    <row r="75" spans="1:12">
      <c r="A75" s="23" t="s">
        <v>127</v>
      </c>
      <c r="B75" s="7" t="s">
        <v>64</v>
      </c>
      <c r="C75" s="12">
        <v>1</v>
      </c>
      <c r="D75" s="12"/>
      <c r="E75" s="12">
        <f t="shared" si="6"/>
        <v>0</v>
      </c>
      <c r="F75" s="7" t="s">
        <v>15</v>
      </c>
      <c r="G75" s="12"/>
      <c r="H75" s="12">
        <f t="shared" si="7"/>
        <v>0</v>
      </c>
      <c r="I75" s="12">
        <f t="shared" si="8"/>
        <v>0</v>
      </c>
      <c r="J75" s="12">
        <f t="shared" si="9"/>
        <v>0</v>
      </c>
      <c r="K75" s="3"/>
      <c r="L75" s="3"/>
    </row>
    <row r="76" spans="1:12">
      <c r="A76" s="23" t="s">
        <v>128</v>
      </c>
      <c r="B76" s="7" t="s">
        <v>64</v>
      </c>
      <c r="C76" s="12">
        <v>3</v>
      </c>
      <c r="D76" s="12"/>
      <c r="E76" s="12">
        <f t="shared" si="6"/>
        <v>0</v>
      </c>
      <c r="F76" s="7" t="s">
        <v>15</v>
      </c>
      <c r="G76" s="12"/>
      <c r="H76" s="12">
        <f t="shared" si="7"/>
        <v>0</v>
      </c>
      <c r="I76" s="12">
        <f t="shared" si="8"/>
        <v>0</v>
      </c>
      <c r="J76" s="12">
        <f t="shared" si="9"/>
        <v>0</v>
      </c>
      <c r="K76" s="3"/>
      <c r="L76" s="3"/>
    </row>
    <row r="77" spans="1:12">
      <c r="A77" s="23" t="s">
        <v>129</v>
      </c>
      <c r="B77" s="7" t="s">
        <v>64</v>
      </c>
      <c r="C77" s="12">
        <v>1</v>
      </c>
      <c r="D77" s="12"/>
      <c r="E77" s="12">
        <f t="shared" si="6"/>
        <v>0</v>
      </c>
      <c r="F77" s="7" t="s">
        <v>15</v>
      </c>
      <c r="G77" s="12"/>
      <c r="H77" s="12">
        <f t="shared" si="7"/>
        <v>0</v>
      </c>
      <c r="I77" s="12">
        <f t="shared" si="8"/>
        <v>0</v>
      </c>
      <c r="J77" s="12">
        <f t="shared" si="9"/>
        <v>0</v>
      </c>
      <c r="K77" s="3"/>
      <c r="L77" s="3"/>
    </row>
    <row r="78" spans="1:12">
      <c r="A78" s="23" t="s">
        <v>130</v>
      </c>
      <c r="B78" s="7" t="s">
        <v>64</v>
      </c>
      <c r="C78" s="12">
        <v>1</v>
      </c>
      <c r="D78" s="12"/>
      <c r="E78" s="12">
        <f t="shared" si="6"/>
        <v>0</v>
      </c>
      <c r="F78" s="7" t="s">
        <v>15</v>
      </c>
      <c r="G78" s="12"/>
      <c r="H78" s="12">
        <f t="shared" si="7"/>
        <v>0</v>
      </c>
      <c r="I78" s="12">
        <f t="shared" si="8"/>
        <v>0</v>
      </c>
      <c r="J78" s="12">
        <f t="shared" si="9"/>
        <v>0</v>
      </c>
      <c r="K78" s="3"/>
      <c r="L78" s="3"/>
    </row>
    <row r="79" spans="1:12">
      <c r="A79" s="25" t="s">
        <v>103</v>
      </c>
      <c r="B79" s="15" t="s">
        <v>15</v>
      </c>
      <c r="C79" s="16"/>
      <c r="D79" s="16"/>
      <c r="E79" s="16"/>
      <c r="F79" s="15" t="s">
        <v>15</v>
      </c>
      <c r="G79" s="16"/>
      <c r="H79" s="16"/>
      <c r="I79" s="16">
        <f t="shared" si="8"/>
        <v>0</v>
      </c>
      <c r="J79" s="16">
        <f t="shared" si="9"/>
        <v>0</v>
      </c>
      <c r="K79" s="3"/>
      <c r="L79" s="3"/>
    </row>
    <row r="80" spans="1:12">
      <c r="A80" s="23" t="s">
        <v>131</v>
      </c>
      <c r="B80" s="7" t="s">
        <v>64</v>
      </c>
      <c r="C80" s="12">
        <v>1</v>
      </c>
      <c r="D80" s="12"/>
      <c r="E80" s="12">
        <f>C80*D80</f>
        <v>0</v>
      </c>
      <c r="F80" s="7" t="s">
        <v>15</v>
      </c>
      <c r="G80" s="12"/>
      <c r="H80" s="12">
        <f>C80*G80</f>
        <v>0</v>
      </c>
      <c r="I80" s="12">
        <f t="shared" si="8"/>
        <v>0</v>
      </c>
      <c r="J80" s="12">
        <f t="shared" si="9"/>
        <v>0</v>
      </c>
      <c r="K80" s="3"/>
      <c r="L80" s="3"/>
    </row>
    <row r="81" spans="1:12">
      <c r="A81" s="25" t="s">
        <v>132</v>
      </c>
      <c r="B81" s="15" t="s">
        <v>15</v>
      </c>
      <c r="C81" s="16"/>
      <c r="D81" s="16"/>
      <c r="E81" s="16"/>
      <c r="F81" s="15" t="s">
        <v>15</v>
      </c>
      <c r="G81" s="16"/>
      <c r="H81" s="16"/>
      <c r="I81" s="16"/>
      <c r="J81" s="16"/>
      <c r="K81" s="3"/>
      <c r="L81" s="3"/>
    </row>
    <row r="82" spans="1:12" ht="24.75">
      <c r="A82" s="28" t="s">
        <v>133</v>
      </c>
      <c r="B82" s="29" t="s">
        <v>64</v>
      </c>
      <c r="C82" s="30">
        <v>1</v>
      </c>
      <c r="D82" s="30"/>
      <c r="E82" s="30">
        <f>C82*D82</f>
        <v>0</v>
      </c>
      <c r="F82" s="29" t="s">
        <v>15</v>
      </c>
      <c r="G82" s="30"/>
      <c r="H82" s="30">
        <f>C82*G82</f>
        <v>0</v>
      </c>
      <c r="I82" s="30">
        <f>D82+G82</f>
        <v>0</v>
      </c>
      <c r="J82" s="30">
        <f>E82+H82</f>
        <v>0</v>
      </c>
      <c r="K82" s="3"/>
      <c r="L82" s="3"/>
    </row>
    <row r="83" spans="1:12">
      <c r="A83" s="24" t="s">
        <v>134</v>
      </c>
      <c r="B83" s="4" t="s">
        <v>15</v>
      </c>
      <c r="C83" s="13"/>
      <c r="D83" s="13"/>
      <c r="E83" s="13">
        <f>SUM(E4:E82)</f>
        <v>0</v>
      </c>
      <c r="F83" s="4" t="s">
        <v>15</v>
      </c>
      <c r="G83" s="13"/>
      <c r="H83" s="13">
        <f>SUM(H4:H82)</f>
        <v>0</v>
      </c>
      <c r="I83" s="13"/>
      <c r="J83" s="13">
        <f>SUM(J4:J82)</f>
        <v>0</v>
      </c>
      <c r="K83" s="3"/>
      <c r="L83" s="3"/>
    </row>
    <row r="84" spans="1:12">
      <c r="A84" s="23" t="s">
        <v>15</v>
      </c>
      <c r="B84" s="7" t="s">
        <v>15</v>
      </c>
      <c r="C84" s="12"/>
      <c r="D84" s="12"/>
      <c r="E84" s="12"/>
      <c r="F84" s="7" t="s">
        <v>15</v>
      </c>
      <c r="G84" s="12"/>
      <c r="H84" s="12"/>
      <c r="I84" s="12">
        <f>D84+G84</f>
        <v>0</v>
      </c>
      <c r="J84" s="12">
        <f>E84+H84</f>
        <v>0</v>
      </c>
      <c r="K84" s="3"/>
      <c r="L84" s="3"/>
    </row>
    <row r="85" spans="1:12">
      <c r="A85" s="24" t="s">
        <v>135</v>
      </c>
      <c r="B85" s="4" t="s">
        <v>15</v>
      </c>
      <c r="C85" s="13"/>
      <c r="D85" s="13"/>
      <c r="E85" s="13"/>
      <c r="F85" s="4" t="s">
        <v>15</v>
      </c>
      <c r="G85" s="13"/>
      <c r="H85" s="13"/>
      <c r="I85" s="13"/>
      <c r="J85" s="13"/>
      <c r="K85" s="3"/>
      <c r="L85" s="3"/>
    </row>
    <row r="86" spans="1:12">
      <c r="A86" s="25" t="s">
        <v>136</v>
      </c>
      <c r="B86" s="15" t="s">
        <v>15</v>
      </c>
      <c r="C86" s="16"/>
      <c r="D86" s="16"/>
      <c r="E86" s="16"/>
      <c r="F86" s="15" t="s">
        <v>15</v>
      </c>
      <c r="G86" s="16"/>
      <c r="H86" s="16"/>
      <c r="I86" s="16">
        <f t="shared" ref="I86:I95" si="10">D86+G86</f>
        <v>0</v>
      </c>
      <c r="J86" s="16">
        <f t="shared" ref="J86:J95" si="11">E86+H86</f>
        <v>0</v>
      </c>
      <c r="K86" s="3"/>
      <c r="L86" s="3"/>
    </row>
    <row r="87" spans="1:12">
      <c r="A87" s="23" t="s">
        <v>137</v>
      </c>
      <c r="B87" s="7" t="s">
        <v>88</v>
      </c>
      <c r="C87" s="12">
        <v>1</v>
      </c>
      <c r="D87" s="12"/>
      <c r="E87" s="12">
        <f t="shared" ref="E87:E95" si="12">C87*D87</f>
        <v>0</v>
      </c>
      <c r="F87" s="7" t="s">
        <v>15</v>
      </c>
      <c r="G87" s="12"/>
      <c r="H87" s="12">
        <f t="shared" ref="H87:H95" si="13">C87*G87</f>
        <v>0</v>
      </c>
      <c r="I87" s="12">
        <f t="shared" si="10"/>
        <v>0</v>
      </c>
      <c r="J87" s="12">
        <f t="shared" si="11"/>
        <v>0</v>
      </c>
      <c r="K87" s="3"/>
      <c r="L87" s="3"/>
    </row>
    <row r="88" spans="1:12">
      <c r="A88" s="23" t="s">
        <v>138</v>
      </c>
      <c r="B88" s="7" t="s">
        <v>88</v>
      </c>
      <c r="C88" s="12">
        <v>11</v>
      </c>
      <c r="D88" s="12"/>
      <c r="E88" s="12">
        <f t="shared" si="12"/>
        <v>0</v>
      </c>
      <c r="F88" s="7" t="s">
        <v>15</v>
      </c>
      <c r="G88" s="12"/>
      <c r="H88" s="12">
        <f t="shared" si="13"/>
        <v>0</v>
      </c>
      <c r="I88" s="12">
        <f t="shared" si="10"/>
        <v>0</v>
      </c>
      <c r="J88" s="12">
        <f t="shared" si="11"/>
        <v>0</v>
      </c>
      <c r="K88" s="3"/>
      <c r="L88" s="3"/>
    </row>
    <row r="89" spans="1:12">
      <c r="A89" s="23" t="s">
        <v>139</v>
      </c>
      <c r="B89" s="7" t="s">
        <v>88</v>
      </c>
      <c r="C89" s="12">
        <v>1</v>
      </c>
      <c r="D89" s="12"/>
      <c r="E89" s="12">
        <f t="shared" si="12"/>
        <v>0</v>
      </c>
      <c r="F89" s="7" t="s">
        <v>15</v>
      </c>
      <c r="G89" s="12"/>
      <c r="H89" s="12">
        <f t="shared" si="13"/>
        <v>0</v>
      </c>
      <c r="I89" s="12">
        <f t="shared" si="10"/>
        <v>0</v>
      </c>
      <c r="J89" s="12">
        <f t="shared" si="11"/>
        <v>0</v>
      </c>
      <c r="K89" s="3"/>
      <c r="L89" s="3"/>
    </row>
    <row r="90" spans="1:12">
      <c r="A90" s="23" t="s">
        <v>140</v>
      </c>
      <c r="B90" s="7" t="s">
        <v>88</v>
      </c>
      <c r="C90" s="12">
        <v>2</v>
      </c>
      <c r="D90" s="12"/>
      <c r="E90" s="12">
        <f t="shared" si="12"/>
        <v>0</v>
      </c>
      <c r="F90" s="7" t="s">
        <v>15</v>
      </c>
      <c r="G90" s="12"/>
      <c r="H90" s="12">
        <f t="shared" si="13"/>
        <v>0</v>
      </c>
      <c r="I90" s="12">
        <f t="shared" si="10"/>
        <v>0</v>
      </c>
      <c r="J90" s="12">
        <f t="shared" si="11"/>
        <v>0</v>
      </c>
      <c r="K90" s="3"/>
      <c r="L90" s="3"/>
    </row>
    <row r="91" spans="1:12">
      <c r="A91" s="23" t="s">
        <v>141</v>
      </c>
      <c r="B91" s="7" t="s">
        <v>88</v>
      </c>
      <c r="C91" s="12">
        <v>1</v>
      </c>
      <c r="D91" s="12"/>
      <c r="E91" s="12">
        <f t="shared" si="12"/>
        <v>0</v>
      </c>
      <c r="F91" s="7" t="s">
        <v>15</v>
      </c>
      <c r="G91" s="12"/>
      <c r="H91" s="12">
        <f t="shared" si="13"/>
        <v>0</v>
      </c>
      <c r="I91" s="12">
        <f t="shared" si="10"/>
        <v>0</v>
      </c>
      <c r="J91" s="12">
        <f t="shared" si="11"/>
        <v>0</v>
      </c>
      <c r="K91" s="3"/>
      <c r="L91" s="3"/>
    </row>
    <row r="92" spans="1:12">
      <c r="A92" s="23" t="s">
        <v>142</v>
      </c>
      <c r="B92" s="7" t="s">
        <v>88</v>
      </c>
      <c r="C92" s="12">
        <v>7</v>
      </c>
      <c r="D92" s="12"/>
      <c r="E92" s="12">
        <f t="shared" si="12"/>
        <v>0</v>
      </c>
      <c r="F92" s="7" t="s">
        <v>15</v>
      </c>
      <c r="G92" s="12"/>
      <c r="H92" s="12">
        <f t="shared" si="13"/>
        <v>0</v>
      </c>
      <c r="I92" s="12">
        <f t="shared" si="10"/>
        <v>0</v>
      </c>
      <c r="J92" s="12">
        <f t="shared" si="11"/>
        <v>0</v>
      </c>
      <c r="K92" s="3"/>
      <c r="L92" s="3"/>
    </row>
    <row r="93" spans="1:12">
      <c r="A93" s="23" t="s">
        <v>143</v>
      </c>
      <c r="B93" s="7" t="s">
        <v>88</v>
      </c>
      <c r="C93" s="12">
        <v>2</v>
      </c>
      <c r="D93" s="12"/>
      <c r="E93" s="12">
        <f t="shared" si="12"/>
        <v>0</v>
      </c>
      <c r="F93" s="7" t="s">
        <v>15</v>
      </c>
      <c r="G93" s="12"/>
      <c r="H93" s="12">
        <f t="shared" si="13"/>
        <v>0</v>
      </c>
      <c r="I93" s="12">
        <f t="shared" si="10"/>
        <v>0</v>
      </c>
      <c r="J93" s="12">
        <f t="shared" si="11"/>
        <v>0</v>
      </c>
      <c r="K93" s="3"/>
      <c r="L93" s="3"/>
    </row>
    <row r="94" spans="1:12">
      <c r="A94" s="23" t="s">
        <v>144</v>
      </c>
      <c r="B94" s="7" t="s">
        <v>88</v>
      </c>
      <c r="C94" s="12">
        <v>2</v>
      </c>
      <c r="D94" s="12"/>
      <c r="E94" s="12">
        <f t="shared" si="12"/>
        <v>0</v>
      </c>
      <c r="F94" s="7" t="s">
        <v>15</v>
      </c>
      <c r="G94" s="12"/>
      <c r="H94" s="12">
        <f t="shared" si="13"/>
        <v>0</v>
      </c>
      <c r="I94" s="12">
        <f t="shared" si="10"/>
        <v>0</v>
      </c>
      <c r="J94" s="12">
        <f t="shared" si="11"/>
        <v>0</v>
      </c>
      <c r="K94" s="3"/>
      <c r="L94" s="3"/>
    </row>
    <row r="95" spans="1:12">
      <c r="A95" s="23" t="s">
        <v>145</v>
      </c>
      <c r="B95" s="7" t="s">
        <v>88</v>
      </c>
      <c r="C95" s="12">
        <v>2</v>
      </c>
      <c r="D95" s="12"/>
      <c r="E95" s="12">
        <f t="shared" si="12"/>
        <v>0</v>
      </c>
      <c r="F95" s="7" t="s">
        <v>15</v>
      </c>
      <c r="G95" s="12"/>
      <c r="H95" s="12">
        <f t="shared" si="13"/>
        <v>0</v>
      </c>
      <c r="I95" s="12">
        <f t="shared" si="10"/>
        <v>0</v>
      </c>
      <c r="J95" s="12">
        <f t="shared" si="11"/>
        <v>0</v>
      </c>
      <c r="K95" s="3"/>
      <c r="L95" s="3"/>
    </row>
    <row r="96" spans="1:12">
      <c r="A96" s="25" t="s">
        <v>71</v>
      </c>
      <c r="B96" s="15" t="s">
        <v>15</v>
      </c>
      <c r="C96" s="16"/>
      <c r="D96" s="16"/>
      <c r="E96" s="16"/>
      <c r="F96" s="15" t="s">
        <v>15</v>
      </c>
      <c r="G96" s="16"/>
      <c r="H96" s="16"/>
      <c r="I96" s="16"/>
      <c r="J96" s="16"/>
      <c r="K96" s="3"/>
      <c r="L96" s="3"/>
    </row>
    <row r="97" spans="1:12">
      <c r="A97" s="23" t="s">
        <v>72</v>
      </c>
      <c r="B97" s="7" t="s">
        <v>64</v>
      </c>
      <c r="C97" s="12">
        <v>67</v>
      </c>
      <c r="D97" s="12"/>
      <c r="E97" s="12">
        <f>C97*D97</f>
        <v>0</v>
      </c>
      <c r="F97" s="7" t="s">
        <v>15</v>
      </c>
      <c r="G97" s="12"/>
      <c r="H97" s="12">
        <f>C97*G97</f>
        <v>0</v>
      </c>
      <c r="I97" s="12">
        <f>D97+G97</f>
        <v>0</v>
      </c>
      <c r="J97" s="12">
        <f>E97+H97</f>
        <v>0</v>
      </c>
      <c r="K97" s="3"/>
      <c r="L97" s="3"/>
    </row>
    <row r="98" spans="1:12">
      <c r="A98" s="23" t="s">
        <v>146</v>
      </c>
      <c r="B98" s="7" t="s">
        <v>64</v>
      </c>
      <c r="C98" s="12">
        <v>3</v>
      </c>
      <c r="D98" s="12"/>
      <c r="E98" s="12">
        <f>C98*D98</f>
        <v>0</v>
      </c>
      <c r="F98" s="7" t="s">
        <v>15</v>
      </c>
      <c r="G98" s="12"/>
      <c r="H98" s="12">
        <f>C98*G98</f>
        <v>0</v>
      </c>
      <c r="I98" s="12">
        <f>D98+G98</f>
        <v>0</v>
      </c>
      <c r="J98" s="12">
        <f>E98+H98</f>
        <v>0</v>
      </c>
      <c r="K98" s="3"/>
      <c r="L98" s="3"/>
    </row>
    <row r="99" spans="1:12">
      <c r="A99" s="25" t="s">
        <v>117</v>
      </c>
      <c r="B99" s="15" t="s">
        <v>15</v>
      </c>
      <c r="C99" s="16"/>
      <c r="D99" s="16"/>
      <c r="E99" s="16"/>
      <c r="F99" s="15" t="s">
        <v>15</v>
      </c>
      <c r="G99" s="16"/>
      <c r="H99" s="16"/>
      <c r="I99" s="16"/>
      <c r="J99" s="16"/>
      <c r="K99" s="3"/>
      <c r="L99" s="3"/>
    </row>
    <row r="100" spans="1:12">
      <c r="A100" s="23" t="s">
        <v>118</v>
      </c>
      <c r="B100" s="7" t="s">
        <v>64</v>
      </c>
      <c r="C100" s="12">
        <v>1</v>
      </c>
      <c r="D100" s="12"/>
      <c r="E100" s="12">
        <f t="shared" ref="E100:E111" si="14">C100*D100</f>
        <v>0</v>
      </c>
      <c r="F100" s="7" t="s">
        <v>15</v>
      </c>
      <c r="G100" s="12"/>
      <c r="H100" s="12">
        <f t="shared" ref="H100:H111" si="15">C100*G100</f>
        <v>0</v>
      </c>
      <c r="I100" s="12">
        <f t="shared" ref="I100:I113" si="16">D100+G100</f>
        <v>0</v>
      </c>
      <c r="J100" s="12">
        <f t="shared" ref="J100:J113" si="17">E100+H100</f>
        <v>0</v>
      </c>
      <c r="K100" s="3"/>
      <c r="L100" s="3"/>
    </row>
    <row r="101" spans="1:12">
      <c r="A101" s="23" t="s">
        <v>119</v>
      </c>
      <c r="B101" s="7" t="s">
        <v>64</v>
      </c>
      <c r="C101" s="12">
        <v>12</v>
      </c>
      <c r="D101" s="12"/>
      <c r="E101" s="12">
        <f t="shared" si="14"/>
        <v>0</v>
      </c>
      <c r="F101" s="7" t="s">
        <v>15</v>
      </c>
      <c r="G101" s="12"/>
      <c r="H101" s="12">
        <f t="shared" si="15"/>
        <v>0</v>
      </c>
      <c r="I101" s="12">
        <f t="shared" si="16"/>
        <v>0</v>
      </c>
      <c r="J101" s="12">
        <f t="shared" si="17"/>
        <v>0</v>
      </c>
      <c r="K101" s="3"/>
      <c r="L101" s="3"/>
    </row>
    <row r="102" spans="1:12">
      <c r="A102" s="23" t="s">
        <v>120</v>
      </c>
      <c r="B102" s="7" t="s">
        <v>64</v>
      </c>
      <c r="C102" s="12">
        <v>24</v>
      </c>
      <c r="D102" s="12"/>
      <c r="E102" s="12">
        <f t="shared" si="14"/>
        <v>0</v>
      </c>
      <c r="F102" s="7" t="s">
        <v>15</v>
      </c>
      <c r="G102" s="12"/>
      <c r="H102" s="12">
        <f t="shared" si="15"/>
        <v>0</v>
      </c>
      <c r="I102" s="12">
        <f t="shared" si="16"/>
        <v>0</v>
      </c>
      <c r="J102" s="12">
        <f t="shared" si="17"/>
        <v>0</v>
      </c>
      <c r="K102" s="3"/>
      <c r="L102" s="3"/>
    </row>
    <row r="103" spans="1:12">
      <c r="A103" s="23" t="s">
        <v>121</v>
      </c>
      <c r="B103" s="7" t="s">
        <v>64</v>
      </c>
      <c r="C103" s="12">
        <v>1</v>
      </c>
      <c r="D103" s="12"/>
      <c r="E103" s="12">
        <f t="shared" si="14"/>
        <v>0</v>
      </c>
      <c r="F103" s="7" t="s">
        <v>15</v>
      </c>
      <c r="G103" s="12"/>
      <c r="H103" s="12">
        <f t="shared" si="15"/>
        <v>0</v>
      </c>
      <c r="I103" s="12">
        <f t="shared" si="16"/>
        <v>0</v>
      </c>
      <c r="J103" s="12">
        <f t="shared" si="17"/>
        <v>0</v>
      </c>
      <c r="K103" s="3"/>
      <c r="L103" s="3"/>
    </row>
    <row r="104" spans="1:12">
      <c r="A104" s="23" t="s">
        <v>123</v>
      </c>
      <c r="B104" s="7" t="s">
        <v>64</v>
      </c>
      <c r="C104" s="12">
        <v>5</v>
      </c>
      <c r="D104" s="12"/>
      <c r="E104" s="12">
        <f t="shared" si="14"/>
        <v>0</v>
      </c>
      <c r="F104" s="7" t="s">
        <v>15</v>
      </c>
      <c r="G104" s="12"/>
      <c r="H104" s="12">
        <f t="shared" si="15"/>
        <v>0</v>
      </c>
      <c r="I104" s="12">
        <f t="shared" si="16"/>
        <v>0</v>
      </c>
      <c r="J104" s="12">
        <f t="shared" si="17"/>
        <v>0</v>
      </c>
      <c r="K104" s="3"/>
      <c r="L104" s="3"/>
    </row>
    <row r="105" spans="1:12">
      <c r="A105" s="23" t="s">
        <v>124</v>
      </c>
      <c r="B105" s="7" t="s">
        <v>64</v>
      </c>
      <c r="C105" s="12">
        <v>3</v>
      </c>
      <c r="D105" s="12"/>
      <c r="E105" s="12">
        <f t="shared" si="14"/>
        <v>0</v>
      </c>
      <c r="F105" s="7" t="s">
        <v>15</v>
      </c>
      <c r="G105" s="12"/>
      <c r="H105" s="12">
        <f t="shared" si="15"/>
        <v>0</v>
      </c>
      <c r="I105" s="12">
        <f t="shared" si="16"/>
        <v>0</v>
      </c>
      <c r="J105" s="12">
        <f t="shared" si="17"/>
        <v>0</v>
      </c>
      <c r="K105" s="3"/>
      <c r="L105" s="3"/>
    </row>
    <row r="106" spans="1:12">
      <c r="A106" s="23" t="s">
        <v>147</v>
      </c>
      <c r="B106" s="7" t="s">
        <v>64</v>
      </c>
      <c r="C106" s="12">
        <v>4</v>
      </c>
      <c r="D106" s="12"/>
      <c r="E106" s="12">
        <f t="shared" si="14"/>
        <v>0</v>
      </c>
      <c r="F106" s="7" t="s">
        <v>15</v>
      </c>
      <c r="G106" s="12"/>
      <c r="H106" s="12">
        <f t="shared" si="15"/>
        <v>0</v>
      </c>
      <c r="I106" s="12">
        <f t="shared" si="16"/>
        <v>0</v>
      </c>
      <c r="J106" s="12">
        <f t="shared" si="17"/>
        <v>0</v>
      </c>
      <c r="K106" s="3"/>
      <c r="L106" s="3"/>
    </row>
    <row r="107" spans="1:12">
      <c r="A107" s="23" t="s">
        <v>128</v>
      </c>
      <c r="B107" s="7" t="s">
        <v>64</v>
      </c>
      <c r="C107" s="12">
        <v>1</v>
      </c>
      <c r="D107" s="12"/>
      <c r="E107" s="12">
        <f t="shared" si="14"/>
        <v>0</v>
      </c>
      <c r="F107" s="7" t="s">
        <v>15</v>
      </c>
      <c r="G107" s="12"/>
      <c r="H107" s="12">
        <f t="shared" si="15"/>
        <v>0</v>
      </c>
      <c r="I107" s="12">
        <f t="shared" si="16"/>
        <v>0</v>
      </c>
      <c r="J107" s="12">
        <f t="shared" si="17"/>
        <v>0</v>
      </c>
      <c r="K107" s="3"/>
      <c r="L107" s="3"/>
    </row>
    <row r="108" spans="1:12">
      <c r="A108" s="23" t="s">
        <v>148</v>
      </c>
      <c r="B108" s="7" t="s">
        <v>64</v>
      </c>
      <c r="C108" s="12">
        <v>1</v>
      </c>
      <c r="D108" s="12"/>
      <c r="E108" s="12">
        <f t="shared" si="14"/>
        <v>0</v>
      </c>
      <c r="F108" s="7" t="s">
        <v>15</v>
      </c>
      <c r="G108" s="12"/>
      <c r="H108" s="12">
        <f t="shared" si="15"/>
        <v>0</v>
      </c>
      <c r="I108" s="12">
        <f t="shared" si="16"/>
        <v>0</v>
      </c>
      <c r="J108" s="12">
        <f t="shared" si="17"/>
        <v>0</v>
      </c>
      <c r="K108" s="3"/>
      <c r="L108" s="3"/>
    </row>
    <row r="109" spans="1:12">
      <c r="A109" s="23" t="s">
        <v>149</v>
      </c>
      <c r="B109" s="7" t="s">
        <v>64</v>
      </c>
      <c r="C109" s="12">
        <v>1</v>
      </c>
      <c r="D109" s="12"/>
      <c r="E109" s="12">
        <f t="shared" si="14"/>
        <v>0</v>
      </c>
      <c r="F109" s="7" t="s">
        <v>15</v>
      </c>
      <c r="G109" s="12"/>
      <c r="H109" s="12">
        <f t="shared" si="15"/>
        <v>0</v>
      </c>
      <c r="I109" s="12">
        <f t="shared" si="16"/>
        <v>0</v>
      </c>
      <c r="J109" s="12">
        <f t="shared" si="17"/>
        <v>0</v>
      </c>
      <c r="K109" s="3"/>
      <c r="L109" s="3"/>
    </row>
    <row r="110" spans="1:12">
      <c r="A110" s="23" t="s">
        <v>150</v>
      </c>
      <c r="B110" s="7" t="s">
        <v>64</v>
      </c>
      <c r="C110" s="12">
        <v>1</v>
      </c>
      <c r="D110" s="12"/>
      <c r="E110" s="12">
        <f t="shared" si="14"/>
        <v>0</v>
      </c>
      <c r="F110" s="7" t="s">
        <v>15</v>
      </c>
      <c r="G110" s="12"/>
      <c r="H110" s="12">
        <f t="shared" si="15"/>
        <v>0</v>
      </c>
      <c r="I110" s="12">
        <f t="shared" si="16"/>
        <v>0</v>
      </c>
      <c r="J110" s="12">
        <f t="shared" si="17"/>
        <v>0</v>
      </c>
      <c r="K110" s="3"/>
      <c r="L110" s="3"/>
    </row>
    <row r="111" spans="1:12">
      <c r="A111" s="23" t="s">
        <v>129</v>
      </c>
      <c r="B111" s="7" t="s">
        <v>64</v>
      </c>
      <c r="C111" s="12">
        <v>1</v>
      </c>
      <c r="D111" s="12"/>
      <c r="E111" s="12">
        <f t="shared" si="14"/>
        <v>0</v>
      </c>
      <c r="F111" s="7" t="s">
        <v>15</v>
      </c>
      <c r="G111" s="12"/>
      <c r="H111" s="12">
        <f t="shared" si="15"/>
        <v>0</v>
      </c>
      <c r="I111" s="12">
        <f t="shared" si="16"/>
        <v>0</v>
      </c>
      <c r="J111" s="12">
        <f t="shared" si="17"/>
        <v>0</v>
      </c>
      <c r="K111" s="3"/>
      <c r="L111" s="3"/>
    </row>
    <row r="112" spans="1:12">
      <c r="A112" s="25" t="s">
        <v>151</v>
      </c>
      <c r="B112" s="15" t="s">
        <v>15</v>
      </c>
      <c r="C112" s="16"/>
      <c r="D112" s="16"/>
      <c r="E112" s="16"/>
      <c r="F112" s="15" t="s">
        <v>15</v>
      </c>
      <c r="G112" s="16"/>
      <c r="H112" s="16"/>
      <c r="I112" s="16">
        <f t="shared" si="16"/>
        <v>0</v>
      </c>
      <c r="J112" s="16">
        <f t="shared" si="17"/>
        <v>0</v>
      </c>
      <c r="K112" s="3"/>
      <c r="L112" s="3"/>
    </row>
    <row r="113" spans="1:12">
      <c r="A113" s="28" t="s">
        <v>152</v>
      </c>
      <c r="B113" s="29" t="s">
        <v>64</v>
      </c>
      <c r="C113" s="30">
        <v>3</v>
      </c>
      <c r="D113" s="30"/>
      <c r="E113" s="30">
        <f>C113*D113</f>
        <v>0</v>
      </c>
      <c r="F113" s="29" t="s">
        <v>15</v>
      </c>
      <c r="G113" s="30"/>
      <c r="H113" s="30">
        <f>C113*G113</f>
        <v>0</v>
      </c>
      <c r="I113" s="30">
        <f t="shared" si="16"/>
        <v>0</v>
      </c>
      <c r="J113" s="30">
        <f t="shared" si="17"/>
        <v>0</v>
      </c>
      <c r="K113" s="3"/>
      <c r="L113" s="3"/>
    </row>
    <row r="114" spans="1:12">
      <c r="A114" s="25" t="s">
        <v>82</v>
      </c>
      <c r="B114" s="15" t="s">
        <v>15</v>
      </c>
      <c r="C114" s="16"/>
      <c r="D114" s="16"/>
      <c r="E114" s="16"/>
      <c r="F114" s="15" t="s">
        <v>15</v>
      </c>
      <c r="G114" s="16"/>
      <c r="H114" s="16"/>
      <c r="I114" s="16"/>
      <c r="J114" s="16"/>
      <c r="K114" s="3"/>
      <c r="L114" s="3"/>
    </row>
    <row r="115" spans="1:12" ht="24.75">
      <c r="A115" s="23" t="s">
        <v>84</v>
      </c>
      <c r="B115" s="7" t="s">
        <v>64</v>
      </c>
      <c r="C115" s="12">
        <v>2</v>
      </c>
      <c r="D115" s="12"/>
      <c r="E115" s="12">
        <f>C115*D115</f>
        <v>0</v>
      </c>
      <c r="F115" s="7" t="s">
        <v>15</v>
      </c>
      <c r="G115" s="12"/>
      <c r="H115" s="12">
        <f>C115*G115</f>
        <v>0</v>
      </c>
      <c r="I115" s="12">
        <f t="shared" ref="I115:J122" si="18">D115+G115</f>
        <v>0</v>
      </c>
      <c r="J115" s="12">
        <f t="shared" si="18"/>
        <v>0</v>
      </c>
      <c r="K115" s="3"/>
      <c r="L115" s="3"/>
    </row>
    <row r="116" spans="1:12" ht="24.75">
      <c r="A116" s="23" t="s">
        <v>153</v>
      </c>
      <c r="B116" s="7" t="s">
        <v>64</v>
      </c>
      <c r="C116" s="12">
        <v>1</v>
      </c>
      <c r="D116" s="12"/>
      <c r="E116" s="12">
        <f>C116*D116</f>
        <v>0</v>
      </c>
      <c r="F116" s="7" t="s">
        <v>15</v>
      </c>
      <c r="G116" s="12"/>
      <c r="H116" s="12">
        <f>C116*G116</f>
        <v>0</v>
      </c>
      <c r="I116" s="12">
        <f t="shared" si="18"/>
        <v>0</v>
      </c>
      <c r="J116" s="12">
        <f t="shared" si="18"/>
        <v>0</v>
      </c>
      <c r="K116" s="3"/>
      <c r="L116" s="3"/>
    </row>
    <row r="117" spans="1:12">
      <c r="A117" s="25" t="s">
        <v>86</v>
      </c>
      <c r="B117" s="15" t="s">
        <v>15</v>
      </c>
      <c r="C117" s="16"/>
      <c r="D117" s="16"/>
      <c r="E117" s="16"/>
      <c r="F117" s="15" t="s">
        <v>15</v>
      </c>
      <c r="G117" s="16"/>
      <c r="H117" s="16"/>
      <c r="I117" s="16">
        <f t="shared" si="18"/>
        <v>0</v>
      </c>
      <c r="J117" s="16">
        <f t="shared" si="18"/>
        <v>0</v>
      </c>
      <c r="K117" s="3"/>
      <c r="L117" s="3"/>
    </row>
    <row r="118" spans="1:12">
      <c r="A118" s="23" t="s">
        <v>154</v>
      </c>
      <c r="B118" s="7" t="s">
        <v>88</v>
      </c>
      <c r="C118" s="12">
        <v>6</v>
      </c>
      <c r="D118" s="12"/>
      <c r="E118" s="12">
        <f>C118*D118</f>
        <v>0</v>
      </c>
      <c r="F118" s="7" t="s">
        <v>15</v>
      </c>
      <c r="G118" s="12"/>
      <c r="H118" s="12">
        <f>C118*G118</f>
        <v>0</v>
      </c>
      <c r="I118" s="12">
        <f t="shared" si="18"/>
        <v>0</v>
      </c>
      <c r="J118" s="12">
        <f t="shared" si="18"/>
        <v>0</v>
      </c>
      <c r="K118" s="3"/>
      <c r="L118" s="3"/>
    </row>
    <row r="119" spans="1:12">
      <c r="A119" s="23" t="s">
        <v>155</v>
      </c>
      <c r="B119" s="7" t="s">
        <v>88</v>
      </c>
      <c r="C119" s="12">
        <v>3</v>
      </c>
      <c r="D119" s="12"/>
      <c r="E119" s="12">
        <f>C119*D119</f>
        <v>0</v>
      </c>
      <c r="F119" s="7" t="s">
        <v>15</v>
      </c>
      <c r="G119" s="12"/>
      <c r="H119" s="12">
        <f>C119*G119</f>
        <v>0</v>
      </c>
      <c r="I119" s="12">
        <f t="shared" si="18"/>
        <v>0</v>
      </c>
      <c r="J119" s="12">
        <f t="shared" si="18"/>
        <v>0</v>
      </c>
      <c r="K119" s="3"/>
      <c r="L119" s="3"/>
    </row>
    <row r="120" spans="1:12">
      <c r="A120" s="25" t="s">
        <v>103</v>
      </c>
      <c r="B120" s="15" t="s">
        <v>15</v>
      </c>
      <c r="C120" s="16"/>
      <c r="D120" s="16"/>
      <c r="E120" s="16"/>
      <c r="F120" s="15" t="s">
        <v>15</v>
      </c>
      <c r="G120" s="16"/>
      <c r="H120" s="16"/>
      <c r="I120" s="16">
        <f t="shared" si="18"/>
        <v>0</v>
      </c>
      <c r="J120" s="16">
        <f t="shared" si="18"/>
        <v>0</v>
      </c>
      <c r="K120" s="3"/>
      <c r="L120" s="3"/>
    </row>
    <row r="121" spans="1:12">
      <c r="A121" s="23" t="s">
        <v>156</v>
      </c>
      <c r="B121" s="7" t="s">
        <v>64</v>
      </c>
      <c r="C121" s="12">
        <v>4</v>
      </c>
      <c r="D121" s="12"/>
      <c r="E121" s="12">
        <f>C121*D121</f>
        <v>0</v>
      </c>
      <c r="F121" s="7" t="s">
        <v>15</v>
      </c>
      <c r="G121" s="12"/>
      <c r="H121" s="12">
        <f>C121*G121</f>
        <v>0</v>
      </c>
      <c r="I121" s="12">
        <f t="shared" si="18"/>
        <v>0</v>
      </c>
      <c r="J121" s="12">
        <f t="shared" si="18"/>
        <v>0</v>
      </c>
      <c r="K121" s="3"/>
      <c r="L121" s="3"/>
    </row>
    <row r="122" spans="1:12">
      <c r="A122" s="23" t="s">
        <v>157</v>
      </c>
      <c r="B122" s="7" t="s">
        <v>64</v>
      </c>
      <c r="C122" s="12">
        <v>4</v>
      </c>
      <c r="D122" s="12"/>
      <c r="E122" s="12">
        <f>C122*D122</f>
        <v>0</v>
      </c>
      <c r="F122" s="7" t="s">
        <v>15</v>
      </c>
      <c r="G122" s="12"/>
      <c r="H122" s="12">
        <f>C122*G122</f>
        <v>0</v>
      </c>
      <c r="I122" s="12">
        <f t="shared" si="18"/>
        <v>0</v>
      </c>
      <c r="J122" s="12">
        <f t="shared" si="18"/>
        <v>0</v>
      </c>
      <c r="K122" s="3"/>
      <c r="L122" s="3"/>
    </row>
    <row r="123" spans="1:12">
      <c r="A123" s="25" t="s">
        <v>132</v>
      </c>
      <c r="B123" s="15" t="s">
        <v>15</v>
      </c>
      <c r="C123" s="16"/>
      <c r="D123" s="16"/>
      <c r="E123" s="16"/>
      <c r="F123" s="15" t="s">
        <v>15</v>
      </c>
      <c r="G123" s="16"/>
      <c r="H123" s="16"/>
      <c r="I123" s="16"/>
      <c r="J123" s="16"/>
      <c r="K123" s="3"/>
      <c r="L123" s="3"/>
    </row>
    <row r="124" spans="1:12" ht="24.75">
      <c r="A124" s="28" t="s">
        <v>158</v>
      </c>
      <c r="B124" s="29" t="s">
        <v>64</v>
      </c>
      <c r="C124" s="30">
        <v>1</v>
      </c>
      <c r="D124" s="30"/>
      <c r="E124" s="30">
        <f>C124*D124</f>
        <v>0</v>
      </c>
      <c r="F124" s="29" t="s">
        <v>15</v>
      </c>
      <c r="G124" s="30"/>
      <c r="H124" s="30">
        <f>C124*G124</f>
        <v>0</v>
      </c>
      <c r="I124" s="30">
        <f>D124+G124</f>
        <v>0</v>
      </c>
      <c r="J124" s="30">
        <f>E124+H124</f>
        <v>0</v>
      </c>
      <c r="K124" s="3"/>
      <c r="L124" s="3"/>
    </row>
    <row r="125" spans="1:12" ht="30">
      <c r="A125" s="24" t="s">
        <v>159</v>
      </c>
      <c r="B125" s="4" t="s">
        <v>15</v>
      </c>
      <c r="C125" s="13"/>
      <c r="D125" s="13"/>
      <c r="E125" s="13">
        <f>SUM(E86:E124)</f>
        <v>0</v>
      </c>
      <c r="F125" s="4" t="s">
        <v>15</v>
      </c>
      <c r="G125" s="13"/>
      <c r="H125" s="13">
        <f>SUM(H86:H124)</f>
        <v>0</v>
      </c>
      <c r="I125" s="13"/>
      <c r="J125" s="13">
        <f>SUM(J86:J124)</f>
        <v>0</v>
      </c>
      <c r="K125" s="3"/>
      <c r="L125" s="3"/>
    </row>
    <row r="126" spans="1:12">
      <c r="A126" s="23" t="s">
        <v>15</v>
      </c>
      <c r="B126" s="7" t="s">
        <v>15</v>
      </c>
      <c r="C126" s="12"/>
      <c r="D126" s="12"/>
      <c r="E126" s="12"/>
      <c r="F126" s="7" t="s">
        <v>15</v>
      </c>
      <c r="G126" s="12"/>
      <c r="H126" s="12"/>
      <c r="I126" s="12">
        <f>D126+G126</f>
        <v>0</v>
      </c>
      <c r="J126" s="12">
        <f>E126+H126</f>
        <v>0</v>
      </c>
      <c r="K126" s="3"/>
      <c r="L126" s="3"/>
    </row>
    <row r="127" spans="1:12">
      <c r="A127" s="24" t="s">
        <v>160</v>
      </c>
      <c r="B127" s="4" t="s">
        <v>15</v>
      </c>
      <c r="C127" s="13"/>
      <c r="D127" s="13"/>
      <c r="E127" s="13"/>
      <c r="F127" s="4" t="s">
        <v>15</v>
      </c>
      <c r="G127" s="13"/>
      <c r="H127" s="13"/>
      <c r="I127" s="13"/>
      <c r="J127" s="13"/>
      <c r="K127" s="3"/>
      <c r="L127" s="3"/>
    </row>
    <row r="128" spans="1:12">
      <c r="A128" s="25" t="s">
        <v>161</v>
      </c>
      <c r="B128" s="15" t="s">
        <v>15</v>
      </c>
      <c r="C128" s="16"/>
      <c r="D128" s="16"/>
      <c r="E128" s="16"/>
      <c r="F128" s="15" t="s">
        <v>15</v>
      </c>
      <c r="G128" s="16"/>
      <c r="H128" s="16"/>
      <c r="I128" s="16"/>
      <c r="J128" s="16"/>
      <c r="K128" s="3"/>
      <c r="L128" s="3"/>
    </row>
    <row r="129" spans="1:12">
      <c r="A129" s="23" t="s">
        <v>162</v>
      </c>
      <c r="B129" s="7" t="s">
        <v>64</v>
      </c>
      <c r="C129" s="12">
        <v>3</v>
      </c>
      <c r="D129" s="12"/>
      <c r="E129" s="12">
        <f>C129*D129</f>
        <v>0</v>
      </c>
      <c r="F129" s="7" t="s">
        <v>15</v>
      </c>
      <c r="G129" s="12"/>
      <c r="H129" s="12">
        <f>C129*G129</f>
        <v>0</v>
      </c>
      <c r="I129" s="12">
        <f t="shared" ref="I129:J133" si="19">D129+G129</f>
        <v>0</v>
      </c>
      <c r="J129" s="12">
        <f t="shared" si="19"/>
        <v>0</v>
      </c>
      <c r="K129" s="3"/>
      <c r="L129" s="3"/>
    </row>
    <row r="130" spans="1:12">
      <c r="A130" s="25" t="s">
        <v>163</v>
      </c>
      <c r="B130" s="15" t="s">
        <v>15</v>
      </c>
      <c r="C130" s="16"/>
      <c r="D130" s="16"/>
      <c r="E130" s="16"/>
      <c r="F130" s="15" t="s">
        <v>15</v>
      </c>
      <c r="G130" s="16"/>
      <c r="H130" s="16"/>
      <c r="I130" s="16">
        <f t="shared" si="19"/>
        <v>0</v>
      </c>
      <c r="J130" s="16">
        <f t="shared" si="19"/>
        <v>0</v>
      </c>
      <c r="K130" s="3"/>
      <c r="L130" s="3"/>
    </row>
    <row r="131" spans="1:12">
      <c r="A131" s="23" t="s">
        <v>164</v>
      </c>
      <c r="B131" s="7" t="s">
        <v>64</v>
      </c>
      <c r="C131" s="12">
        <v>2</v>
      </c>
      <c r="D131" s="12"/>
      <c r="E131" s="12">
        <f>C131*D131</f>
        <v>0</v>
      </c>
      <c r="F131" s="7" t="s">
        <v>15</v>
      </c>
      <c r="G131" s="12"/>
      <c r="H131" s="12">
        <f>C131*G131</f>
        <v>0</v>
      </c>
      <c r="I131" s="12">
        <f t="shared" si="19"/>
        <v>0</v>
      </c>
      <c r="J131" s="12">
        <f t="shared" si="19"/>
        <v>0</v>
      </c>
      <c r="K131" s="3"/>
      <c r="L131" s="3"/>
    </row>
    <row r="132" spans="1:12">
      <c r="A132" s="25" t="s">
        <v>165</v>
      </c>
      <c r="B132" s="15" t="s">
        <v>15</v>
      </c>
      <c r="C132" s="16"/>
      <c r="D132" s="16"/>
      <c r="E132" s="16"/>
      <c r="F132" s="15" t="s">
        <v>15</v>
      </c>
      <c r="G132" s="16"/>
      <c r="H132" s="16"/>
      <c r="I132" s="16">
        <f t="shared" si="19"/>
        <v>0</v>
      </c>
      <c r="J132" s="16">
        <f t="shared" si="19"/>
        <v>0</v>
      </c>
      <c r="K132" s="3"/>
      <c r="L132" s="3"/>
    </row>
    <row r="133" spans="1:12">
      <c r="A133" s="23" t="s">
        <v>166</v>
      </c>
      <c r="B133" s="7" t="s">
        <v>64</v>
      </c>
      <c r="C133" s="12">
        <v>1</v>
      </c>
      <c r="D133" s="12"/>
      <c r="E133" s="12">
        <f>C133*D133</f>
        <v>0</v>
      </c>
      <c r="F133" s="7" t="s">
        <v>15</v>
      </c>
      <c r="G133" s="12"/>
      <c r="H133" s="12">
        <f>C133*G133</f>
        <v>0</v>
      </c>
      <c r="I133" s="12">
        <f t="shared" si="19"/>
        <v>0</v>
      </c>
      <c r="J133" s="12">
        <f t="shared" si="19"/>
        <v>0</v>
      </c>
      <c r="K133" s="3"/>
      <c r="L133" s="3"/>
    </row>
    <row r="134" spans="1:12">
      <c r="A134" s="24" t="s">
        <v>167</v>
      </c>
      <c r="B134" s="4" t="s">
        <v>15</v>
      </c>
      <c r="C134" s="13"/>
      <c r="D134" s="13"/>
      <c r="E134" s="13">
        <f>SUM(E128:E133)</f>
        <v>0</v>
      </c>
      <c r="F134" s="4" t="s">
        <v>15</v>
      </c>
      <c r="G134" s="13"/>
      <c r="H134" s="13">
        <f>SUM(H128:H133)</f>
        <v>0</v>
      </c>
      <c r="I134" s="13"/>
      <c r="J134" s="13">
        <f>SUM(J128:J133)</f>
        <v>0</v>
      </c>
      <c r="K134" s="3"/>
      <c r="L134" s="3"/>
    </row>
    <row r="135" spans="1:12">
      <c r="A135" s="23" t="s">
        <v>15</v>
      </c>
      <c r="B135" s="7" t="s">
        <v>15</v>
      </c>
      <c r="C135" s="12"/>
      <c r="D135" s="12"/>
      <c r="E135" s="12"/>
      <c r="F135" s="7" t="s">
        <v>15</v>
      </c>
      <c r="G135" s="12"/>
      <c r="H135" s="12"/>
      <c r="I135" s="12">
        <f>D135+G135</f>
        <v>0</v>
      </c>
      <c r="J135" s="12">
        <f>E135+H135</f>
        <v>0</v>
      </c>
      <c r="K135" s="3"/>
      <c r="L135" s="3"/>
    </row>
    <row r="136" spans="1:12">
      <c r="A136" s="24" t="s">
        <v>168</v>
      </c>
      <c r="B136" s="4" t="s">
        <v>15</v>
      </c>
      <c r="C136" s="13"/>
      <c r="D136" s="13"/>
      <c r="E136" s="13"/>
      <c r="F136" s="4" t="s">
        <v>15</v>
      </c>
      <c r="G136" s="13"/>
      <c r="H136" s="13"/>
      <c r="I136" s="13"/>
      <c r="J136" s="13"/>
      <c r="K136" s="3"/>
      <c r="L136" s="3"/>
    </row>
    <row r="137" spans="1:12">
      <c r="A137" s="25" t="s">
        <v>169</v>
      </c>
      <c r="B137" s="15" t="s">
        <v>15</v>
      </c>
      <c r="C137" s="16"/>
      <c r="D137" s="16"/>
      <c r="E137" s="16"/>
      <c r="F137" s="15" t="s">
        <v>15</v>
      </c>
      <c r="G137" s="16"/>
      <c r="H137" s="16"/>
      <c r="I137" s="16">
        <f t="shared" ref="I137:J141" si="20">D137+G137</f>
        <v>0</v>
      </c>
      <c r="J137" s="16">
        <f t="shared" si="20"/>
        <v>0</v>
      </c>
      <c r="K137" s="3"/>
      <c r="L137" s="3"/>
    </row>
    <row r="138" spans="1:12" ht="24.75">
      <c r="A138" s="23" t="s">
        <v>170</v>
      </c>
      <c r="B138" s="7" t="s">
        <v>88</v>
      </c>
      <c r="C138" s="12">
        <v>1</v>
      </c>
      <c r="D138" s="12"/>
      <c r="E138" s="12">
        <f>C138*D138</f>
        <v>0</v>
      </c>
      <c r="F138" s="7" t="s">
        <v>15</v>
      </c>
      <c r="G138" s="12"/>
      <c r="H138" s="12">
        <f>C138*G138</f>
        <v>0</v>
      </c>
      <c r="I138" s="12">
        <f t="shared" si="20"/>
        <v>0</v>
      </c>
      <c r="J138" s="12">
        <f t="shared" si="20"/>
        <v>0</v>
      </c>
      <c r="K138" s="3"/>
      <c r="L138" s="3"/>
    </row>
    <row r="139" spans="1:12">
      <c r="A139" s="23" t="s">
        <v>171</v>
      </c>
      <c r="B139" s="7" t="s">
        <v>88</v>
      </c>
      <c r="C139" s="12">
        <v>1</v>
      </c>
      <c r="D139" s="12"/>
      <c r="E139" s="12">
        <f>C139*D139</f>
        <v>0</v>
      </c>
      <c r="F139" s="7" t="s">
        <v>15</v>
      </c>
      <c r="G139" s="12"/>
      <c r="H139" s="12">
        <f>C139*G139</f>
        <v>0</v>
      </c>
      <c r="I139" s="12">
        <f t="shared" si="20"/>
        <v>0</v>
      </c>
      <c r="J139" s="12">
        <f t="shared" si="20"/>
        <v>0</v>
      </c>
      <c r="K139" s="3"/>
      <c r="L139" s="3"/>
    </row>
    <row r="140" spans="1:12">
      <c r="A140" s="23" t="s">
        <v>172</v>
      </c>
      <c r="B140" s="7" t="s">
        <v>88</v>
      </c>
      <c r="C140" s="12">
        <v>2</v>
      </c>
      <c r="D140" s="12"/>
      <c r="E140" s="12">
        <f>C140*D140</f>
        <v>0</v>
      </c>
      <c r="F140" s="7" t="s">
        <v>15</v>
      </c>
      <c r="G140" s="12"/>
      <c r="H140" s="12">
        <f>C140*G140</f>
        <v>0</v>
      </c>
      <c r="I140" s="12">
        <f t="shared" si="20"/>
        <v>0</v>
      </c>
      <c r="J140" s="12">
        <f t="shared" si="20"/>
        <v>0</v>
      </c>
      <c r="K140" s="3"/>
      <c r="L140" s="3"/>
    </row>
    <row r="141" spans="1:12">
      <c r="A141" s="23" t="s">
        <v>173</v>
      </c>
      <c r="B141" s="7" t="s">
        <v>88</v>
      </c>
      <c r="C141" s="12">
        <v>1</v>
      </c>
      <c r="D141" s="12"/>
      <c r="E141" s="12">
        <f>C141*D141</f>
        <v>0</v>
      </c>
      <c r="F141" s="7" t="s">
        <v>15</v>
      </c>
      <c r="G141" s="12"/>
      <c r="H141" s="12">
        <f>C141*G141</f>
        <v>0</v>
      </c>
      <c r="I141" s="12">
        <f t="shared" si="20"/>
        <v>0</v>
      </c>
      <c r="J141" s="12">
        <f t="shared" si="20"/>
        <v>0</v>
      </c>
      <c r="K141" s="3"/>
      <c r="L141" s="3"/>
    </row>
    <row r="142" spans="1:12">
      <c r="A142" s="25" t="s">
        <v>71</v>
      </c>
      <c r="B142" s="15" t="s">
        <v>15</v>
      </c>
      <c r="C142" s="16"/>
      <c r="D142" s="16"/>
      <c r="E142" s="16"/>
      <c r="F142" s="15" t="s">
        <v>15</v>
      </c>
      <c r="G142" s="16"/>
      <c r="H142" s="16"/>
      <c r="I142" s="16"/>
      <c r="J142" s="16"/>
      <c r="K142" s="3"/>
      <c r="L142" s="3"/>
    </row>
    <row r="143" spans="1:12">
      <c r="A143" s="23" t="s">
        <v>72</v>
      </c>
      <c r="B143" s="7" t="s">
        <v>64</v>
      </c>
      <c r="C143" s="12">
        <v>55</v>
      </c>
      <c r="D143" s="12"/>
      <c r="E143" s="12">
        <f>C143*D143</f>
        <v>0</v>
      </c>
      <c r="F143" s="7" t="s">
        <v>15</v>
      </c>
      <c r="G143" s="12"/>
      <c r="H143" s="12">
        <f>C143*G143</f>
        <v>0</v>
      </c>
      <c r="I143" s="12">
        <f t="shared" ref="I143:J146" si="21">D143+G143</f>
        <v>0</v>
      </c>
      <c r="J143" s="12">
        <f t="shared" si="21"/>
        <v>0</v>
      </c>
      <c r="K143" s="3"/>
      <c r="L143" s="3"/>
    </row>
    <row r="144" spans="1:12">
      <c r="A144" s="23" t="s">
        <v>116</v>
      </c>
      <c r="B144" s="7" t="s">
        <v>64</v>
      </c>
      <c r="C144" s="12">
        <v>1</v>
      </c>
      <c r="D144" s="12"/>
      <c r="E144" s="12">
        <f>C144*D144</f>
        <v>0</v>
      </c>
      <c r="F144" s="7" t="s">
        <v>15</v>
      </c>
      <c r="G144" s="12"/>
      <c r="H144" s="12">
        <f>C144*G144</f>
        <v>0</v>
      </c>
      <c r="I144" s="12">
        <f t="shared" si="21"/>
        <v>0</v>
      </c>
      <c r="J144" s="12">
        <f t="shared" si="21"/>
        <v>0</v>
      </c>
      <c r="K144" s="3"/>
      <c r="L144" s="3"/>
    </row>
    <row r="145" spans="1:12">
      <c r="A145" s="23" t="s">
        <v>174</v>
      </c>
      <c r="B145" s="7" t="s">
        <v>64</v>
      </c>
      <c r="C145" s="12">
        <v>3</v>
      </c>
      <c r="D145" s="12"/>
      <c r="E145" s="12">
        <f>C145*D145</f>
        <v>0</v>
      </c>
      <c r="F145" s="7" t="s">
        <v>15</v>
      </c>
      <c r="G145" s="12"/>
      <c r="H145" s="12">
        <f>C145*G145</f>
        <v>0</v>
      </c>
      <c r="I145" s="12">
        <f t="shared" si="21"/>
        <v>0</v>
      </c>
      <c r="J145" s="12">
        <f t="shared" si="21"/>
        <v>0</v>
      </c>
      <c r="K145" s="3"/>
      <c r="L145" s="3"/>
    </row>
    <row r="146" spans="1:12">
      <c r="A146" s="23" t="s">
        <v>146</v>
      </c>
      <c r="B146" s="7" t="s">
        <v>64</v>
      </c>
      <c r="C146" s="12">
        <v>3</v>
      </c>
      <c r="D146" s="12"/>
      <c r="E146" s="12">
        <f>C146*D146</f>
        <v>0</v>
      </c>
      <c r="F146" s="7" t="s">
        <v>15</v>
      </c>
      <c r="G146" s="12"/>
      <c r="H146" s="12">
        <f>C146*G146</f>
        <v>0</v>
      </c>
      <c r="I146" s="12">
        <f t="shared" si="21"/>
        <v>0</v>
      </c>
      <c r="J146" s="12">
        <f t="shared" si="21"/>
        <v>0</v>
      </c>
      <c r="K146" s="3"/>
      <c r="L146" s="3"/>
    </row>
    <row r="147" spans="1:12">
      <c r="A147" s="25" t="s">
        <v>117</v>
      </c>
      <c r="B147" s="15" t="s">
        <v>15</v>
      </c>
      <c r="C147" s="16"/>
      <c r="D147" s="16"/>
      <c r="E147" s="16"/>
      <c r="F147" s="15" t="s">
        <v>15</v>
      </c>
      <c r="G147" s="16"/>
      <c r="H147" s="16"/>
      <c r="I147" s="16"/>
      <c r="J147" s="16"/>
      <c r="K147" s="3"/>
      <c r="L147" s="3"/>
    </row>
    <row r="148" spans="1:12">
      <c r="A148" s="23" t="s">
        <v>118</v>
      </c>
      <c r="B148" s="7" t="s">
        <v>64</v>
      </c>
      <c r="C148" s="12">
        <v>1</v>
      </c>
      <c r="D148" s="12"/>
      <c r="E148" s="12">
        <f t="shared" ref="E148:E158" si="22">C148*D148</f>
        <v>0</v>
      </c>
      <c r="F148" s="7" t="s">
        <v>15</v>
      </c>
      <c r="G148" s="12"/>
      <c r="H148" s="12">
        <f t="shared" ref="H148:H158" si="23">C148*G148</f>
        <v>0</v>
      </c>
      <c r="I148" s="12">
        <f t="shared" ref="I148:I160" si="24">D148+G148</f>
        <v>0</v>
      </c>
      <c r="J148" s="12">
        <f t="shared" ref="J148:J160" si="25">E148+H148</f>
        <v>0</v>
      </c>
      <c r="K148" s="3"/>
      <c r="L148" s="3"/>
    </row>
    <row r="149" spans="1:12">
      <c r="A149" s="23" t="s">
        <v>119</v>
      </c>
      <c r="B149" s="7" t="s">
        <v>64</v>
      </c>
      <c r="C149" s="12">
        <v>12</v>
      </c>
      <c r="D149" s="12"/>
      <c r="E149" s="12">
        <f t="shared" si="22"/>
        <v>0</v>
      </c>
      <c r="F149" s="7" t="s">
        <v>15</v>
      </c>
      <c r="G149" s="12"/>
      <c r="H149" s="12">
        <f t="shared" si="23"/>
        <v>0</v>
      </c>
      <c r="I149" s="12">
        <f t="shared" si="24"/>
        <v>0</v>
      </c>
      <c r="J149" s="12">
        <f t="shared" si="25"/>
        <v>0</v>
      </c>
      <c r="K149" s="3"/>
      <c r="L149" s="3"/>
    </row>
    <row r="150" spans="1:12">
      <c r="A150" s="23" t="s">
        <v>120</v>
      </c>
      <c r="B150" s="7" t="s">
        <v>64</v>
      </c>
      <c r="C150" s="12">
        <v>34</v>
      </c>
      <c r="D150" s="12"/>
      <c r="E150" s="12">
        <f t="shared" si="22"/>
        <v>0</v>
      </c>
      <c r="F150" s="7" t="s">
        <v>15</v>
      </c>
      <c r="G150" s="12"/>
      <c r="H150" s="12">
        <f t="shared" si="23"/>
        <v>0</v>
      </c>
      <c r="I150" s="12">
        <f t="shared" si="24"/>
        <v>0</v>
      </c>
      <c r="J150" s="12">
        <f t="shared" si="25"/>
        <v>0</v>
      </c>
      <c r="K150" s="3"/>
      <c r="L150" s="3"/>
    </row>
    <row r="151" spans="1:12">
      <c r="A151" s="23" t="s">
        <v>175</v>
      </c>
      <c r="B151" s="7" t="s">
        <v>64</v>
      </c>
      <c r="C151" s="12">
        <v>1</v>
      </c>
      <c r="D151" s="12"/>
      <c r="E151" s="12">
        <f t="shared" si="22"/>
        <v>0</v>
      </c>
      <c r="F151" s="7" t="s">
        <v>15</v>
      </c>
      <c r="G151" s="12"/>
      <c r="H151" s="12">
        <f t="shared" si="23"/>
        <v>0</v>
      </c>
      <c r="I151" s="12">
        <f t="shared" si="24"/>
        <v>0</v>
      </c>
      <c r="J151" s="12">
        <f t="shared" si="25"/>
        <v>0</v>
      </c>
      <c r="K151" s="3"/>
      <c r="L151" s="3"/>
    </row>
    <row r="152" spans="1:12">
      <c r="A152" s="23" t="s">
        <v>123</v>
      </c>
      <c r="B152" s="7" t="s">
        <v>64</v>
      </c>
      <c r="C152" s="12">
        <v>2</v>
      </c>
      <c r="D152" s="12"/>
      <c r="E152" s="12">
        <f t="shared" si="22"/>
        <v>0</v>
      </c>
      <c r="F152" s="7" t="s">
        <v>15</v>
      </c>
      <c r="G152" s="12"/>
      <c r="H152" s="12">
        <f t="shared" si="23"/>
        <v>0</v>
      </c>
      <c r="I152" s="12">
        <f t="shared" si="24"/>
        <v>0</v>
      </c>
      <c r="J152" s="12">
        <f t="shared" si="25"/>
        <v>0</v>
      </c>
      <c r="K152" s="3"/>
      <c r="L152" s="3"/>
    </row>
    <row r="153" spans="1:12">
      <c r="A153" s="23" t="s">
        <v>176</v>
      </c>
      <c r="B153" s="7" t="s">
        <v>64</v>
      </c>
      <c r="C153" s="12">
        <v>1</v>
      </c>
      <c r="D153" s="12"/>
      <c r="E153" s="12">
        <f t="shared" si="22"/>
        <v>0</v>
      </c>
      <c r="F153" s="7" t="s">
        <v>15</v>
      </c>
      <c r="G153" s="12"/>
      <c r="H153" s="12">
        <f t="shared" si="23"/>
        <v>0</v>
      </c>
      <c r="I153" s="12">
        <f t="shared" si="24"/>
        <v>0</v>
      </c>
      <c r="J153" s="12">
        <f t="shared" si="25"/>
        <v>0</v>
      </c>
      <c r="K153" s="3"/>
      <c r="L153" s="3"/>
    </row>
    <row r="154" spans="1:12">
      <c r="A154" s="23" t="s">
        <v>124</v>
      </c>
      <c r="B154" s="7" t="s">
        <v>64</v>
      </c>
      <c r="C154" s="12">
        <v>1</v>
      </c>
      <c r="D154" s="12"/>
      <c r="E154" s="12">
        <f t="shared" si="22"/>
        <v>0</v>
      </c>
      <c r="F154" s="7" t="s">
        <v>15</v>
      </c>
      <c r="G154" s="12"/>
      <c r="H154" s="12">
        <f t="shared" si="23"/>
        <v>0</v>
      </c>
      <c r="I154" s="12">
        <f t="shared" si="24"/>
        <v>0</v>
      </c>
      <c r="J154" s="12">
        <f t="shared" si="25"/>
        <v>0</v>
      </c>
      <c r="K154" s="3"/>
      <c r="L154" s="3"/>
    </row>
    <row r="155" spans="1:12">
      <c r="A155" s="23" t="s">
        <v>177</v>
      </c>
      <c r="B155" s="7" t="s">
        <v>64</v>
      </c>
      <c r="C155" s="12">
        <v>3</v>
      </c>
      <c r="D155" s="12"/>
      <c r="E155" s="12">
        <f t="shared" si="22"/>
        <v>0</v>
      </c>
      <c r="F155" s="7" t="s">
        <v>15</v>
      </c>
      <c r="G155" s="12"/>
      <c r="H155" s="12">
        <f t="shared" si="23"/>
        <v>0</v>
      </c>
      <c r="I155" s="12">
        <f t="shared" si="24"/>
        <v>0</v>
      </c>
      <c r="J155" s="12">
        <f t="shared" si="25"/>
        <v>0</v>
      </c>
      <c r="K155" s="3"/>
      <c r="L155" s="3"/>
    </row>
    <row r="156" spans="1:12">
      <c r="A156" s="23" t="s">
        <v>178</v>
      </c>
      <c r="B156" s="7" t="s">
        <v>64</v>
      </c>
      <c r="C156" s="12">
        <v>1</v>
      </c>
      <c r="D156" s="12"/>
      <c r="E156" s="12">
        <f t="shared" si="22"/>
        <v>0</v>
      </c>
      <c r="F156" s="7" t="s">
        <v>15</v>
      </c>
      <c r="G156" s="12"/>
      <c r="H156" s="12">
        <f t="shared" si="23"/>
        <v>0</v>
      </c>
      <c r="I156" s="12">
        <f t="shared" si="24"/>
        <v>0</v>
      </c>
      <c r="J156" s="12">
        <f t="shared" si="25"/>
        <v>0</v>
      </c>
      <c r="K156" s="3"/>
      <c r="L156" s="3"/>
    </row>
    <row r="157" spans="1:12">
      <c r="A157" s="23" t="s">
        <v>179</v>
      </c>
      <c r="B157" s="7" t="s">
        <v>64</v>
      </c>
      <c r="C157" s="12">
        <v>3</v>
      </c>
      <c r="D157" s="12"/>
      <c r="E157" s="12">
        <f t="shared" si="22"/>
        <v>0</v>
      </c>
      <c r="F157" s="7" t="s">
        <v>15</v>
      </c>
      <c r="G157" s="12"/>
      <c r="H157" s="12">
        <f t="shared" si="23"/>
        <v>0</v>
      </c>
      <c r="I157" s="12">
        <f t="shared" si="24"/>
        <v>0</v>
      </c>
      <c r="J157" s="12">
        <f t="shared" si="25"/>
        <v>0</v>
      </c>
      <c r="K157" s="3"/>
      <c r="L157" s="3"/>
    </row>
    <row r="158" spans="1:12">
      <c r="A158" s="23" t="s">
        <v>150</v>
      </c>
      <c r="B158" s="7" t="s">
        <v>64</v>
      </c>
      <c r="C158" s="12">
        <v>1</v>
      </c>
      <c r="D158" s="12"/>
      <c r="E158" s="12">
        <f t="shared" si="22"/>
        <v>0</v>
      </c>
      <c r="F158" s="7" t="s">
        <v>15</v>
      </c>
      <c r="G158" s="12"/>
      <c r="H158" s="12">
        <f t="shared" si="23"/>
        <v>0</v>
      </c>
      <c r="I158" s="12">
        <f t="shared" si="24"/>
        <v>0</v>
      </c>
      <c r="J158" s="12">
        <f t="shared" si="25"/>
        <v>0</v>
      </c>
      <c r="K158" s="3"/>
      <c r="L158" s="3"/>
    </row>
    <row r="159" spans="1:12">
      <c r="A159" s="31" t="s">
        <v>151</v>
      </c>
      <c r="B159" s="32" t="s">
        <v>15</v>
      </c>
      <c r="C159" s="33"/>
      <c r="D159" s="33"/>
      <c r="E159" s="33"/>
      <c r="F159" s="32" t="s">
        <v>15</v>
      </c>
      <c r="G159" s="33"/>
      <c r="H159" s="33"/>
      <c r="I159" s="33">
        <f t="shared" si="24"/>
        <v>0</v>
      </c>
      <c r="J159" s="33">
        <f t="shared" si="25"/>
        <v>0</v>
      </c>
      <c r="K159" s="3"/>
      <c r="L159" s="3"/>
    </row>
    <row r="160" spans="1:12">
      <c r="A160" s="28" t="s">
        <v>180</v>
      </c>
      <c r="B160" s="29" t="s">
        <v>64</v>
      </c>
      <c r="C160" s="30">
        <v>2</v>
      </c>
      <c r="D160" s="30"/>
      <c r="E160" s="30">
        <f>C160*D160</f>
        <v>0</v>
      </c>
      <c r="F160" s="29" t="s">
        <v>15</v>
      </c>
      <c r="G160" s="30"/>
      <c r="H160" s="30">
        <f>C160*G160</f>
        <v>0</v>
      </c>
      <c r="I160" s="30">
        <f t="shared" si="24"/>
        <v>0</v>
      </c>
      <c r="J160" s="30">
        <f t="shared" si="25"/>
        <v>0</v>
      </c>
      <c r="K160" s="3"/>
      <c r="L160" s="3"/>
    </row>
    <row r="161" spans="1:12">
      <c r="A161" s="31" t="s">
        <v>132</v>
      </c>
      <c r="B161" s="32" t="s">
        <v>15</v>
      </c>
      <c r="C161" s="33"/>
      <c r="D161" s="33"/>
      <c r="E161" s="33"/>
      <c r="F161" s="32" t="s">
        <v>15</v>
      </c>
      <c r="G161" s="33"/>
      <c r="H161" s="33"/>
      <c r="I161" s="33"/>
      <c r="J161" s="33"/>
      <c r="K161" s="3"/>
      <c r="L161" s="3"/>
    </row>
    <row r="162" spans="1:12" ht="24.75">
      <c r="A162" s="28" t="s">
        <v>181</v>
      </c>
      <c r="B162" s="29" t="s">
        <v>64</v>
      </c>
      <c r="C162" s="30">
        <v>1</v>
      </c>
      <c r="D162" s="30"/>
      <c r="E162" s="30">
        <f>C162*D162</f>
        <v>0</v>
      </c>
      <c r="F162" s="29" t="s">
        <v>15</v>
      </c>
      <c r="G162" s="30"/>
      <c r="H162" s="30">
        <f>C162*G162</f>
        <v>0</v>
      </c>
      <c r="I162" s="30">
        <f>D162+G162</f>
        <v>0</v>
      </c>
      <c r="J162" s="30">
        <f>E162+H162</f>
        <v>0</v>
      </c>
      <c r="K162" s="3"/>
      <c r="L162" s="3"/>
    </row>
    <row r="163" spans="1:12">
      <c r="A163" s="24" t="s">
        <v>182</v>
      </c>
      <c r="B163" s="4" t="s">
        <v>15</v>
      </c>
      <c r="C163" s="13"/>
      <c r="D163" s="13"/>
      <c r="E163" s="13">
        <f>SUM(E137:E162)</f>
        <v>0</v>
      </c>
      <c r="F163" s="4" t="s">
        <v>15</v>
      </c>
      <c r="G163" s="13"/>
      <c r="H163" s="13">
        <f>SUM(H137:H162)</f>
        <v>0</v>
      </c>
      <c r="I163" s="13"/>
      <c r="J163" s="13">
        <f>SUM(J137:J162)</f>
        <v>0</v>
      </c>
      <c r="K163" s="3"/>
      <c r="L163" s="3"/>
    </row>
    <row r="164" spans="1:12">
      <c r="A164" s="23" t="s">
        <v>15</v>
      </c>
      <c r="B164" s="7" t="s">
        <v>15</v>
      </c>
      <c r="C164" s="12"/>
      <c r="D164" s="12"/>
      <c r="E164" s="12"/>
      <c r="F164" s="7" t="s">
        <v>15</v>
      </c>
      <c r="G164" s="12"/>
      <c r="H164" s="12"/>
      <c r="I164" s="12">
        <f>D164+G164</f>
        <v>0</v>
      </c>
      <c r="J164" s="12">
        <f>E164+H164</f>
        <v>0</v>
      </c>
      <c r="K164" s="3"/>
      <c r="L164" s="3"/>
    </row>
    <row r="165" spans="1:12">
      <c r="A165" s="24" t="s">
        <v>183</v>
      </c>
      <c r="B165" s="4" t="s">
        <v>15</v>
      </c>
      <c r="C165" s="13"/>
      <c r="D165" s="13"/>
      <c r="E165" s="13"/>
      <c r="F165" s="4" t="s">
        <v>15</v>
      </c>
      <c r="G165" s="13"/>
      <c r="H165" s="13"/>
      <c r="I165" s="13"/>
      <c r="J165" s="13"/>
      <c r="K165" s="3"/>
      <c r="L165" s="3"/>
    </row>
    <row r="166" spans="1:12" ht="24.75">
      <c r="A166" s="26" t="s">
        <v>184</v>
      </c>
      <c r="B166" s="8" t="s">
        <v>15</v>
      </c>
      <c r="C166" s="17"/>
      <c r="D166" s="17"/>
      <c r="E166" s="17"/>
      <c r="F166" s="8" t="s">
        <v>15</v>
      </c>
      <c r="G166" s="17"/>
      <c r="H166" s="17"/>
      <c r="I166" s="17">
        <f>D166+G166</f>
        <v>0</v>
      </c>
      <c r="J166" s="17">
        <f>E166+H166</f>
        <v>0</v>
      </c>
      <c r="K166" s="3"/>
      <c r="L166" s="3"/>
    </row>
    <row r="167" spans="1:12">
      <c r="A167" s="25" t="s">
        <v>185</v>
      </c>
      <c r="B167" s="15" t="s">
        <v>15</v>
      </c>
      <c r="C167" s="16"/>
      <c r="D167" s="16"/>
      <c r="E167" s="16"/>
      <c r="F167" s="15" t="s">
        <v>15</v>
      </c>
      <c r="G167" s="16"/>
      <c r="H167" s="16"/>
      <c r="I167" s="16"/>
      <c r="J167" s="16"/>
      <c r="K167" s="3"/>
      <c r="L167" s="3"/>
    </row>
    <row r="168" spans="1:12" ht="24.75">
      <c r="A168" s="23" t="s">
        <v>186</v>
      </c>
      <c r="B168" s="7" t="s">
        <v>64</v>
      </c>
      <c r="C168" s="12">
        <v>1</v>
      </c>
      <c r="D168" s="12"/>
      <c r="E168" s="12">
        <f>C168*D168</f>
        <v>0</v>
      </c>
      <c r="F168" s="7" t="s">
        <v>15</v>
      </c>
      <c r="G168" s="12"/>
      <c r="H168" s="12">
        <f>C168*G168</f>
        <v>0</v>
      </c>
      <c r="I168" s="12">
        <f t="shared" ref="I168:J171" si="26">D168+G168</f>
        <v>0</v>
      </c>
      <c r="J168" s="12">
        <f t="shared" si="26"/>
        <v>0</v>
      </c>
      <c r="K168" s="3"/>
      <c r="L168" s="3"/>
    </row>
    <row r="169" spans="1:12">
      <c r="A169" s="25" t="s">
        <v>187</v>
      </c>
      <c r="B169" s="15" t="s">
        <v>15</v>
      </c>
      <c r="C169" s="16"/>
      <c r="D169" s="16"/>
      <c r="E169" s="16"/>
      <c r="F169" s="15" t="s">
        <v>15</v>
      </c>
      <c r="G169" s="16"/>
      <c r="H169" s="16"/>
      <c r="I169" s="16">
        <f t="shared" si="26"/>
        <v>0</v>
      </c>
      <c r="J169" s="16">
        <f t="shared" si="26"/>
        <v>0</v>
      </c>
      <c r="K169" s="3"/>
      <c r="L169" s="3"/>
    </row>
    <row r="170" spans="1:12">
      <c r="A170" s="23" t="s">
        <v>188</v>
      </c>
      <c r="B170" s="7" t="s">
        <v>88</v>
      </c>
      <c r="C170" s="12">
        <v>1</v>
      </c>
      <c r="D170" s="12"/>
      <c r="E170" s="12">
        <f>C170*D170</f>
        <v>0</v>
      </c>
      <c r="F170" s="7" t="s">
        <v>15</v>
      </c>
      <c r="G170" s="12"/>
      <c r="H170" s="12">
        <f>C170*G170</f>
        <v>0</v>
      </c>
      <c r="I170" s="12">
        <f t="shared" si="26"/>
        <v>0</v>
      </c>
      <c r="J170" s="12">
        <f t="shared" si="26"/>
        <v>0</v>
      </c>
      <c r="K170" s="3"/>
      <c r="L170" s="3"/>
    </row>
    <row r="171" spans="1:12" ht="24.75">
      <c r="A171" s="23" t="s">
        <v>189</v>
      </c>
      <c r="B171" s="7" t="s">
        <v>88</v>
      </c>
      <c r="C171" s="12">
        <v>1</v>
      </c>
      <c r="D171" s="12"/>
      <c r="E171" s="12">
        <f>C171*D171</f>
        <v>0</v>
      </c>
      <c r="F171" s="7" t="s">
        <v>15</v>
      </c>
      <c r="G171" s="12"/>
      <c r="H171" s="12">
        <f>C171*G171</f>
        <v>0</v>
      </c>
      <c r="I171" s="12">
        <f t="shared" si="26"/>
        <v>0</v>
      </c>
      <c r="J171" s="12">
        <f t="shared" si="26"/>
        <v>0</v>
      </c>
      <c r="K171" s="3"/>
      <c r="L171" s="3"/>
    </row>
    <row r="172" spans="1:12">
      <c r="A172" s="25" t="s">
        <v>99</v>
      </c>
      <c r="B172" s="15" t="s">
        <v>15</v>
      </c>
      <c r="C172" s="16"/>
      <c r="D172" s="16"/>
      <c r="E172" s="16"/>
      <c r="F172" s="15" t="s">
        <v>15</v>
      </c>
      <c r="G172" s="16"/>
      <c r="H172" s="16"/>
      <c r="I172" s="16"/>
      <c r="J172" s="16"/>
      <c r="K172" s="3"/>
      <c r="L172" s="3"/>
    </row>
    <row r="173" spans="1:12">
      <c r="A173" s="23" t="s">
        <v>102</v>
      </c>
      <c r="B173" s="7" t="s">
        <v>64</v>
      </c>
      <c r="C173" s="12">
        <v>3</v>
      </c>
      <c r="D173" s="12"/>
      <c r="E173" s="12">
        <f>C173*D173</f>
        <v>0</v>
      </c>
      <c r="F173" s="7" t="s">
        <v>15</v>
      </c>
      <c r="G173" s="12"/>
      <c r="H173" s="12">
        <f>C173*G173</f>
        <v>0</v>
      </c>
      <c r="I173" s="12">
        <f>D173+G173</f>
        <v>0</v>
      </c>
      <c r="J173" s="12">
        <f>E173+H173</f>
        <v>0</v>
      </c>
      <c r="K173" s="3"/>
      <c r="L173" s="3"/>
    </row>
    <row r="174" spans="1:12">
      <c r="A174" s="25" t="s">
        <v>108</v>
      </c>
      <c r="B174" s="15" t="s">
        <v>15</v>
      </c>
      <c r="C174" s="16"/>
      <c r="D174" s="16"/>
      <c r="E174" s="16"/>
      <c r="F174" s="15" t="s">
        <v>15</v>
      </c>
      <c r="G174" s="16"/>
      <c r="H174" s="16"/>
      <c r="I174" s="16"/>
      <c r="J174" s="16"/>
      <c r="K174" s="3"/>
      <c r="L174" s="3"/>
    </row>
    <row r="175" spans="1:12">
      <c r="A175" s="23" t="s">
        <v>109</v>
      </c>
      <c r="B175" s="7" t="s">
        <v>64</v>
      </c>
      <c r="C175" s="12">
        <v>3</v>
      </c>
      <c r="D175" s="12"/>
      <c r="E175" s="12">
        <f>C175*D175</f>
        <v>0</v>
      </c>
      <c r="F175" s="7" t="s">
        <v>15</v>
      </c>
      <c r="G175" s="12"/>
      <c r="H175" s="12">
        <f>C175*G175</f>
        <v>0</v>
      </c>
      <c r="I175" s="12">
        <f>D175+G175</f>
        <v>0</v>
      </c>
      <c r="J175" s="12">
        <f>E175+H175</f>
        <v>0</v>
      </c>
      <c r="K175" s="3"/>
      <c r="L175" s="3"/>
    </row>
    <row r="176" spans="1:12">
      <c r="A176" s="31" t="s">
        <v>132</v>
      </c>
      <c r="B176" s="32" t="s">
        <v>15</v>
      </c>
      <c r="C176" s="33"/>
      <c r="D176" s="33"/>
      <c r="E176" s="33"/>
      <c r="F176" s="32" t="s">
        <v>15</v>
      </c>
      <c r="G176" s="33"/>
      <c r="H176" s="33"/>
      <c r="I176" s="33"/>
      <c r="J176" s="33"/>
      <c r="K176" s="3"/>
      <c r="L176" s="3"/>
    </row>
    <row r="177" spans="1:12">
      <c r="A177" s="28" t="s">
        <v>190</v>
      </c>
      <c r="B177" s="29" t="s">
        <v>64</v>
      </c>
      <c r="C177" s="30">
        <v>1</v>
      </c>
      <c r="D177" s="30"/>
      <c r="E177" s="30">
        <f>C177*D177</f>
        <v>0</v>
      </c>
      <c r="F177" s="29" t="s">
        <v>15</v>
      </c>
      <c r="G177" s="30"/>
      <c r="H177" s="30">
        <f>C177*G177</f>
        <v>0</v>
      </c>
      <c r="I177" s="30">
        <f>D177+G177</f>
        <v>0</v>
      </c>
      <c r="J177" s="30">
        <f>E177+H177</f>
        <v>0</v>
      </c>
      <c r="K177" s="3"/>
      <c r="L177" s="3"/>
    </row>
    <row r="178" spans="1:12">
      <c r="A178" s="24" t="s">
        <v>191</v>
      </c>
      <c r="B178" s="4" t="s">
        <v>15</v>
      </c>
      <c r="C178" s="13"/>
      <c r="D178" s="13"/>
      <c r="E178" s="13">
        <f>SUM(E166:E177)</f>
        <v>0</v>
      </c>
      <c r="F178" s="4" t="s">
        <v>15</v>
      </c>
      <c r="G178" s="13"/>
      <c r="H178" s="13">
        <f>SUM(H166:H177)</f>
        <v>0</v>
      </c>
      <c r="I178" s="13"/>
      <c r="J178" s="13">
        <f>SUM(J166:J177)</f>
        <v>0</v>
      </c>
      <c r="K178" s="3"/>
      <c r="L178" s="3"/>
    </row>
    <row r="179" spans="1:12">
      <c r="A179" s="23" t="s">
        <v>15</v>
      </c>
      <c r="B179" s="7" t="s">
        <v>15</v>
      </c>
      <c r="C179" s="12"/>
      <c r="D179" s="12"/>
      <c r="E179" s="12"/>
      <c r="F179" s="7" t="s">
        <v>15</v>
      </c>
      <c r="G179" s="12"/>
      <c r="H179" s="12"/>
      <c r="I179" s="12">
        <f>D179+G179</f>
        <v>0</v>
      </c>
      <c r="J179" s="12">
        <f>E179+H179</f>
        <v>0</v>
      </c>
      <c r="K179" s="3"/>
      <c r="L179" s="3"/>
    </row>
    <row r="180" spans="1:12">
      <c r="A180" s="24" t="s">
        <v>192</v>
      </c>
      <c r="B180" s="4" t="s">
        <v>15</v>
      </c>
      <c r="C180" s="13"/>
      <c r="D180" s="13"/>
      <c r="E180" s="13"/>
      <c r="F180" s="4" t="s">
        <v>15</v>
      </c>
      <c r="G180" s="13"/>
      <c r="H180" s="13"/>
      <c r="I180" s="13"/>
      <c r="J180" s="13"/>
      <c r="K180" s="3"/>
      <c r="L180" s="3"/>
    </row>
    <row r="181" spans="1:12" ht="26.25">
      <c r="A181" s="25" t="s">
        <v>193</v>
      </c>
      <c r="B181" s="15" t="s">
        <v>15</v>
      </c>
      <c r="C181" s="16"/>
      <c r="D181" s="16"/>
      <c r="E181" s="16"/>
      <c r="F181" s="15" t="s">
        <v>15</v>
      </c>
      <c r="G181" s="16"/>
      <c r="H181" s="16"/>
      <c r="I181" s="16"/>
      <c r="J181" s="16"/>
      <c r="K181" s="3"/>
      <c r="L181" s="3"/>
    </row>
    <row r="182" spans="1:12" ht="24.75">
      <c r="A182" s="28" t="s">
        <v>194</v>
      </c>
      <c r="B182" s="29" t="s">
        <v>64</v>
      </c>
      <c r="C182" s="30">
        <v>1</v>
      </c>
      <c r="D182" s="30"/>
      <c r="E182" s="30">
        <f>C182*D182</f>
        <v>0</v>
      </c>
      <c r="F182" s="29" t="s">
        <v>15</v>
      </c>
      <c r="G182" s="30"/>
      <c r="H182" s="30">
        <f>C182*G182</f>
        <v>0</v>
      </c>
      <c r="I182" s="30">
        <f>D182+G182</f>
        <v>0</v>
      </c>
      <c r="J182" s="30">
        <f>E182+H182</f>
        <v>0</v>
      </c>
      <c r="K182" s="34"/>
      <c r="L182" s="3"/>
    </row>
    <row r="183" spans="1:12">
      <c r="A183" s="24" t="s">
        <v>195</v>
      </c>
      <c r="B183" s="4" t="s">
        <v>15</v>
      </c>
      <c r="C183" s="13"/>
      <c r="D183" s="13"/>
      <c r="E183" s="13">
        <f>SUM(E181:E182)</f>
        <v>0</v>
      </c>
      <c r="F183" s="4" t="s">
        <v>15</v>
      </c>
      <c r="G183" s="13"/>
      <c r="H183" s="13">
        <f>SUM(H181:H182)</f>
        <v>0</v>
      </c>
      <c r="I183" s="13"/>
      <c r="J183" s="13">
        <f>SUM(J181:J182)</f>
        <v>0</v>
      </c>
      <c r="K183" s="3"/>
      <c r="L183" s="3"/>
    </row>
    <row r="184" spans="1:12">
      <c r="A184" s="23" t="s">
        <v>15</v>
      </c>
      <c r="B184" s="7" t="s">
        <v>15</v>
      </c>
      <c r="C184" s="12"/>
      <c r="D184" s="12"/>
      <c r="E184" s="12"/>
      <c r="F184" s="7" t="s">
        <v>15</v>
      </c>
      <c r="G184" s="12"/>
      <c r="H184" s="12"/>
      <c r="I184" s="12">
        <f>D184+G184</f>
        <v>0</v>
      </c>
      <c r="J184" s="12">
        <f>E184+H184</f>
        <v>0</v>
      </c>
      <c r="K184" s="3"/>
      <c r="L184" s="3"/>
    </row>
    <row r="185" spans="1:12">
      <c r="A185" s="24" t="s">
        <v>196</v>
      </c>
      <c r="B185" s="4" t="s">
        <v>15</v>
      </c>
      <c r="C185" s="13"/>
      <c r="D185" s="13"/>
      <c r="E185" s="13"/>
      <c r="F185" s="4" t="s">
        <v>15</v>
      </c>
      <c r="G185" s="13"/>
      <c r="H185" s="13"/>
      <c r="I185" s="13"/>
      <c r="J185" s="13"/>
      <c r="K185" s="3"/>
      <c r="L185" s="3"/>
    </row>
    <row r="186" spans="1:12" ht="24.75">
      <c r="A186" s="23" t="s">
        <v>197</v>
      </c>
      <c r="B186" s="7" t="s">
        <v>15</v>
      </c>
      <c r="C186" s="12"/>
      <c r="D186" s="12"/>
      <c r="E186" s="12"/>
      <c r="F186" s="7" t="s">
        <v>15</v>
      </c>
      <c r="G186" s="12"/>
      <c r="H186" s="12"/>
      <c r="I186" s="12">
        <f>D186+G186</f>
        <v>0</v>
      </c>
      <c r="J186" s="12">
        <f>E186+H186</f>
        <v>0</v>
      </c>
      <c r="K186" s="3"/>
      <c r="L186" s="3"/>
    </row>
    <row r="187" spans="1:12">
      <c r="A187" s="23" t="s">
        <v>178</v>
      </c>
      <c r="B187" s="7" t="s">
        <v>64</v>
      </c>
      <c r="C187" s="12">
        <v>4</v>
      </c>
      <c r="D187" s="12"/>
      <c r="E187" s="12">
        <f>C187*D187</f>
        <v>0</v>
      </c>
      <c r="F187" s="7" t="s">
        <v>15</v>
      </c>
      <c r="G187" s="12"/>
      <c r="H187" s="12">
        <f>C187*G187</f>
        <v>0</v>
      </c>
      <c r="I187" s="12">
        <f>D187+G187</f>
        <v>0</v>
      </c>
      <c r="J187" s="12">
        <f>E187+H187</f>
        <v>0</v>
      </c>
      <c r="K187" s="3"/>
      <c r="L187" s="3"/>
    </row>
    <row r="188" spans="1:12">
      <c r="A188" s="24" t="s">
        <v>198</v>
      </c>
      <c r="B188" s="4" t="s">
        <v>15</v>
      </c>
      <c r="C188" s="13"/>
      <c r="D188" s="13"/>
      <c r="E188" s="13">
        <f>SUM(E186:E187)</f>
        <v>0</v>
      </c>
      <c r="F188" s="4" t="s">
        <v>15</v>
      </c>
      <c r="G188" s="13"/>
      <c r="H188" s="13">
        <f>SUM(H186:H187)</f>
        <v>0</v>
      </c>
      <c r="I188" s="13"/>
      <c r="J188" s="13">
        <f>SUM(J186:J187)</f>
        <v>0</v>
      </c>
      <c r="K188" s="3"/>
      <c r="L188" s="3"/>
    </row>
    <row r="189" spans="1:12">
      <c r="A189" s="23" t="s">
        <v>15</v>
      </c>
      <c r="B189" s="7" t="s">
        <v>15</v>
      </c>
      <c r="C189" s="18"/>
      <c r="D189" s="18"/>
      <c r="E189" s="18"/>
      <c r="F189" s="7" t="s">
        <v>15</v>
      </c>
      <c r="G189" s="18"/>
      <c r="H189" s="18"/>
      <c r="I189" s="18">
        <f>D189+G189</f>
        <v>0</v>
      </c>
      <c r="J189" s="18">
        <f>E189+H189</f>
        <v>0</v>
      </c>
      <c r="K189" s="3"/>
      <c r="L189" s="3"/>
    </row>
    <row r="190" spans="1:12">
      <c r="A190" s="24" t="s">
        <v>199</v>
      </c>
      <c r="B190" s="4" t="s">
        <v>15</v>
      </c>
      <c r="C190" s="19"/>
      <c r="D190" s="19"/>
      <c r="E190" s="19"/>
      <c r="F190" s="4" t="s">
        <v>15</v>
      </c>
      <c r="G190" s="19"/>
      <c r="H190" s="19"/>
      <c r="I190" s="19"/>
      <c r="J190" s="19"/>
      <c r="K190" s="3"/>
      <c r="L190" s="3"/>
    </row>
    <row r="191" spans="1:12">
      <c r="A191" s="25" t="s">
        <v>200</v>
      </c>
      <c r="B191" s="15" t="s">
        <v>15</v>
      </c>
      <c r="C191" s="20"/>
      <c r="D191" s="20"/>
      <c r="E191" s="20"/>
      <c r="F191" s="15" t="s">
        <v>15</v>
      </c>
      <c r="G191" s="20"/>
      <c r="H191" s="20"/>
      <c r="I191" s="20"/>
      <c r="J191" s="20"/>
      <c r="K191" s="3"/>
      <c r="L191" s="3"/>
    </row>
    <row r="192" spans="1:12">
      <c r="A192" s="25" t="s">
        <v>201</v>
      </c>
      <c r="B192" s="15" t="s">
        <v>15</v>
      </c>
      <c r="C192" s="20"/>
      <c r="D192" s="20"/>
      <c r="E192" s="20"/>
      <c r="F192" s="15" t="s">
        <v>15</v>
      </c>
      <c r="G192" s="20"/>
      <c r="H192" s="20"/>
      <c r="I192" s="20"/>
      <c r="J192" s="20"/>
      <c r="K192" s="3"/>
      <c r="L192" s="3"/>
    </row>
    <row r="193" spans="1:12">
      <c r="A193" s="25" t="s">
        <v>202</v>
      </c>
      <c r="B193" s="15" t="s">
        <v>15</v>
      </c>
      <c r="C193" s="20"/>
      <c r="D193" s="20"/>
      <c r="E193" s="20"/>
      <c r="F193" s="15" t="s">
        <v>15</v>
      </c>
      <c r="G193" s="20"/>
      <c r="H193" s="20"/>
      <c r="I193" s="20"/>
      <c r="J193" s="20"/>
      <c r="K193" s="3"/>
      <c r="L193" s="3"/>
    </row>
    <row r="194" spans="1:12">
      <c r="A194" s="28" t="s">
        <v>203</v>
      </c>
      <c r="B194" s="29" t="s">
        <v>64</v>
      </c>
      <c r="C194" s="30">
        <v>1</v>
      </c>
      <c r="D194" s="30"/>
      <c r="E194" s="30">
        <f>C194*D194</f>
        <v>0</v>
      </c>
      <c r="F194" s="29" t="s">
        <v>15</v>
      </c>
      <c r="G194" s="30"/>
      <c r="H194" s="30">
        <f>C194*G194</f>
        <v>0</v>
      </c>
      <c r="I194" s="30">
        <f>D194+G194</f>
        <v>0</v>
      </c>
      <c r="J194" s="30">
        <f>E194+H194</f>
        <v>0</v>
      </c>
      <c r="K194" s="34"/>
      <c r="L194" s="3"/>
    </row>
    <row r="195" spans="1:12">
      <c r="A195" s="24" t="s">
        <v>204</v>
      </c>
      <c r="B195" s="4" t="s">
        <v>15</v>
      </c>
      <c r="C195" s="19"/>
      <c r="D195" s="19"/>
      <c r="E195" s="13">
        <f>SUM(E191:E194)</f>
        <v>0</v>
      </c>
      <c r="F195" s="4" t="s">
        <v>15</v>
      </c>
      <c r="G195" s="19"/>
      <c r="H195" s="13">
        <f>SUM(H191:H194)</f>
        <v>0</v>
      </c>
      <c r="I195" s="19"/>
      <c r="J195" s="13">
        <f>SUM(J191:J194)</f>
        <v>0</v>
      </c>
      <c r="K195" s="3"/>
      <c r="L195" s="3"/>
    </row>
    <row r="196" spans="1:12">
      <c r="A196" s="23" t="s">
        <v>15</v>
      </c>
      <c r="B196" s="7" t="s">
        <v>15</v>
      </c>
      <c r="C196" s="12"/>
      <c r="D196" s="12"/>
      <c r="E196" s="12"/>
      <c r="F196" s="7" t="s">
        <v>15</v>
      </c>
      <c r="G196" s="12"/>
      <c r="H196" s="12"/>
      <c r="I196" s="12">
        <f>D196+G196</f>
        <v>0</v>
      </c>
      <c r="J196" s="12">
        <f>E196+H196</f>
        <v>0</v>
      </c>
      <c r="K196" s="3"/>
      <c r="L196" s="3"/>
    </row>
    <row r="197" spans="1:12">
      <c r="A197" s="24" t="s">
        <v>205</v>
      </c>
      <c r="B197" s="4" t="s">
        <v>15</v>
      </c>
      <c r="C197" s="13"/>
      <c r="D197" s="13"/>
      <c r="E197" s="13"/>
      <c r="F197" s="4" t="s">
        <v>15</v>
      </c>
      <c r="G197" s="13"/>
      <c r="H197" s="13"/>
      <c r="I197" s="13"/>
      <c r="J197" s="13"/>
      <c r="K197" s="3"/>
      <c r="L197" s="3"/>
    </row>
    <row r="198" spans="1:12">
      <c r="A198" s="23" t="s">
        <v>60</v>
      </c>
      <c r="B198" s="7" t="s">
        <v>64</v>
      </c>
      <c r="C198" s="12">
        <v>1</v>
      </c>
      <c r="D198" s="12"/>
      <c r="E198" s="12">
        <f t="shared" ref="E198:E205" si="27">C198*D198</f>
        <v>0</v>
      </c>
      <c r="F198" s="7" t="s">
        <v>15</v>
      </c>
      <c r="G198" s="12"/>
      <c r="H198" s="12">
        <f t="shared" ref="H198:H205" si="28">C198*G198</f>
        <v>0</v>
      </c>
      <c r="I198" s="12">
        <f t="shared" ref="I198:J205" si="29">D198+G198</f>
        <v>0</v>
      </c>
      <c r="J198" s="12">
        <f t="shared" si="29"/>
        <v>0</v>
      </c>
      <c r="K198" s="3"/>
      <c r="L198" s="3"/>
    </row>
    <row r="199" spans="1:12">
      <c r="A199" s="23" t="s">
        <v>135</v>
      </c>
      <c r="B199" s="7" t="s">
        <v>64</v>
      </c>
      <c r="C199" s="12">
        <v>6</v>
      </c>
      <c r="D199" s="12"/>
      <c r="E199" s="12">
        <f t="shared" si="27"/>
        <v>0</v>
      </c>
      <c r="F199" s="7" t="s">
        <v>15</v>
      </c>
      <c r="G199" s="12"/>
      <c r="H199" s="12">
        <f t="shared" si="28"/>
        <v>0</v>
      </c>
      <c r="I199" s="12">
        <f t="shared" si="29"/>
        <v>0</v>
      </c>
      <c r="J199" s="12">
        <f t="shared" si="29"/>
        <v>0</v>
      </c>
      <c r="K199" s="3"/>
      <c r="L199" s="3"/>
    </row>
    <row r="200" spans="1:12">
      <c r="A200" s="23" t="s">
        <v>160</v>
      </c>
      <c r="B200" s="7" t="s">
        <v>64</v>
      </c>
      <c r="C200" s="12">
        <v>1</v>
      </c>
      <c r="D200" s="12"/>
      <c r="E200" s="12">
        <f t="shared" si="27"/>
        <v>0</v>
      </c>
      <c r="F200" s="7" t="s">
        <v>15</v>
      </c>
      <c r="G200" s="12"/>
      <c r="H200" s="12">
        <f t="shared" si="28"/>
        <v>0</v>
      </c>
      <c r="I200" s="12">
        <f t="shared" si="29"/>
        <v>0</v>
      </c>
      <c r="J200" s="12">
        <f t="shared" si="29"/>
        <v>0</v>
      </c>
      <c r="K200" s="3"/>
      <c r="L200" s="3"/>
    </row>
    <row r="201" spans="1:12">
      <c r="A201" s="23" t="s">
        <v>168</v>
      </c>
      <c r="B201" s="7" t="s">
        <v>64</v>
      </c>
      <c r="C201" s="12">
        <v>2</v>
      </c>
      <c r="D201" s="12"/>
      <c r="E201" s="12">
        <f t="shared" si="27"/>
        <v>0</v>
      </c>
      <c r="F201" s="7" t="s">
        <v>15</v>
      </c>
      <c r="G201" s="12"/>
      <c r="H201" s="12">
        <f t="shared" si="28"/>
        <v>0</v>
      </c>
      <c r="I201" s="12">
        <f t="shared" si="29"/>
        <v>0</v>
      </c>
      <c r="J201" s="12">
        <f t="shared" si="29"/>
        <v>0</v>
      </c>
      <c r="K201" s="3"/>
      <c r="L201" s="3"/>
    </row>
    <row r="202" spans="1:12">
      <c r="A202" s="23" t="s">
        <v>183</v>
      </c>
      <c r="B202" s="7" t="s">
        <v>64</v>
      </c>
      <c r="C202" s="12">
        <v>1</v>
      </c>
      <c r="D202" s="12"/>
      <c r="E202" s="12">
        <f t="shared" si="27"/>
        <v>0</v>
      </c>
      <c r="F202" s="7" t="s">
        <v>15</v>
      </c>
      <c r="G202" s="12"/>
      <c r="H202" s="12">
        <f t="shared" si="28"/>
        <v>0</v>
      </c>
      <c r="I202" s="12">
        <f t="shared" si="29"/>
        <v>0</v>
      </c>
      <c r="J202" s="12">
        <f t="shared" si="29"/>
        <v>0</v>
      </c>
      <c r="K202" s="3"/>
      <c r="L202" s="3"/>
    </row>
    <row r="203" spans="1:12">
      <c r="A203" s="23" t="s">
        <v>192</v>
      </c>
      <c r="B203" s="7" t="s">
        <v>64</v>
      </c>
      <c r="C203" s="12">
        <v>1</v>
      </c>
      <c r="D203" s="12"/>
      <c r="E203" s="12">
        <f t="shared" si="27"/>
        <v>0</v>
      </c>
      <c r="F203" s="7" t="s">
        <v>15</v>
      </c>
      <c r="G203" s="12"/>
      <c r="H203" s="12">
        <f t="shared" si="28"/>
        <v>0</v>
      </c>
      <c r="I203" s="12">
        <f t="shared" si="29"/>
        <v>0</v>
      </c>
      <c r="J203" s="12">
        <f t="shared" si="29"/>
        <v>0</v>
      </c>
      <c r="K203" s="3"/>
      <c r="L203" s="3"/>
    </row>
    <row r="204" spans="1:12">
      <c r="A204" s="23" t="s">
        <v>196</v>
      </c>
      <c r="B204" s="7" t="s">
        <v>64</v>
      </c>
      <c r="C204" s="12">
        <v>1</v>
      </c>
      <c r="D204" s="12"/>
      <c r="E204" s="12">
        <f t="shared" si="27"/>
        <v>0</v>
      </c>
      <c r="F204" s="7" t="s">
        <v>15</v>
      </c>
      <c r="G204" s="12"/>
      <c r="H204" s="12">
        <f t="shared" si="28"/>
        <v>0</v>
      </c>
      <c r="I204" s="12">
        <f t="shared" si="29"/>
        <v>0</v>
      </c>
      <c r="J204" s="12">
        <f t="shared" si="29"/>
        <v>0</v>
      </c>
      <c r="K204" s="3"/>
      <c r="L204" s="3"/>
    </row>
    <row r="205" spans="1:12">
      <c r="A205" s="23" t="s">
        <v>199</v>
      </c>
      <c r="B205" s="7" t="s">
        <v>64</v>
      </c>
      <c r="C205" s="12">
        <v>1</v>
      </c>
      <c r="D205" s="12"/>
      <c r="E205" s="12">
        <f t="shared" si="27"/>
        <v>0</v>
      </c>
      <c r="F205" s="7" t="s">
        <v>15</v>
      </c>
      <c r="G205" s="12"/>
      <c r="H205" s="18">
        <f t="shared" si="28"/>
        <v>0</v>
      </c>
      <c r="I205" s="12">
        <f t="shared" si="29"/>
        <v>0</v>
      </c>
      <c r="J205" s="12">
        <f t="shared" si="29"/>
        <v>0</v>
      </c>
      <c r="K205" s="3"/>
      <c r="L205" s="3"/>
    </row>
    <row r="206" spans="1:12">
      <c r="A206" s="24" t="s">
        <v>206</v>
      </c>
      <c r="B206" s="4" t="s">
        <v>15</v>
      </c>
      <c r="C206" s="13"/>
      <c r="D206" s="13"/>
      <c r="E206" s="13">
        <f>SUM(E198:E205)</f>
        <v>0</v>
      </c>
      <c r="F206" s="4" t="s">
        <v>15</v>
      </c>
      <c r="G206" s="13"/>
      <c r="H206" s="13">
        <f>SUM(H198:H205)</f>
        <v>0</v>
      </c>
      <c r="I206" s="13"/>
      <c r="J206" s="13">
        <f>SUM(J198:J205)</f>
        <v>0</v>
      </c>
      <c r="K206" s="3"/>
      <c r="L206" s="3"/>
    </row>
    <row r="207" spans="1:12">
      <c r="A207" s="23" t="s">
        <v>15</v>
      </c>
      <c r="B207" s="7" t="s">
        <v>15</v>
      </c>
      <c r="C207" s="12"/>
      <c r="D207" s="12"/>
      <c r="E207" s="12"/>
      <c r="F207" s="7" t="s">
        <v>15</v>
      </c>
      <c r="G207" s="12"/>
      <c r="H207" s="12"/>
      <c r="I207" s="12">
        <f>D207+G207</f>
        <v>0</v>
      </c>
      <c r="J207" s="12">
        <f>E207+H207</f>
        <v>0</v>
      </c>
      <c r="K207" s="3"/>
      <c r="L207" s="3"/>
    </row>
    <row r="208" spans="1:12">
      <c r="A208" s="24" t="s">
        <v>207</v>
      </c>
      <c r="B208" s="4" t="s">
        <v>15</v>
      </c>
      <c r="C208" s="13"/>
      <c r="D208" s="13"/>
      <c r="E208" s="13"/>
      <c r="F208" s="4" t="s">
        <v>15</v>
      </c>
      <c r="G208" s="13"/>
      <c r="H208" s="13"/>
      <c r="I208" s="13"/>
      <c r="J208" s="13"/>
      <c r="K208" s="3"/>
      <c r="L208" s="3"/>
    </row>
    <row r="209" spans="1:12">
      <c r="A209" s="23" t="s">
        <v>208</v>
      </c>
      <c r="B209" s="7" t="s">
        <v>15</v>
      </c>
      <c r="C209" s="12"/>
      <c r="D209" s="12"/>
      <c r="E209" s="12"/>
      <c r="F209" s="7" t="s">
        <v>59</v>
      </c>
      <c r="G209" s="12"/>
      <c r="H209" s="12"/>
      <c r="I209" s="12">
        <f>D209+G209</f>
        <v>0</v>
      </c>
      <c r="J209" s="12">
        <f>E209+H209</f>
        <v>0</v>
      </c>
      <c r="K209" s="3"/>
      <c r="L209" s="3"/>
    </row>
    <row r="210" spans="1:12">
      <c r="A210" s="5" t="s">
        <v>209</v>
      </c>
      <c r="B210" s="6" t="s">
        <v>15</v>
      </c>
      <c r="C210" s="14"/>
      <c r="D210" s="14"/>
      <c r="E210" s="14"/>
      <c r="F210" s="6" t="s">
        <v>15</v>
      </c>
      <c r="G210" s="14"/>
      <c r="H210" s="14"/>
      <c r="I210" s="14"/>
      <c r="J210" s="14"/>
      <c r="K210" s="3"/>
      <c r="L210" s="3"/>
    </row>
    <row r="211" spans="1:12">
      <c r="A211" s="25" t="s">
        <v>210</v>
      </c>
      <c r="B211" s="15" t="s">
        <v>15</v>
      </c>
      <c r="C211" s="16"/>
      <c r="D211" s="16"/>
      <c r="E211" s="16"/>
      <c r="F211" s="15" t="s">
        <v>15</v>
      </c>
      <c r="G211" s="16"/>
      <c r="H211" s="16"/>
      <c r="I211" s="16"/>
      <c r="J211" s="16"/>
      <c r="K211" s="3"/>
      <c r="L211" s="3"/>
    </row>
    <row r="212" spans="1:12">
      <c r="A212" s="23" t="s">
        <v>514</v>
      </c>
      <c r="B212" s="7" t="s">
        <v>64</v>
      </c>
      <c r="C212" s="12">
        <v>4</v>
      </c>
      <c r="D212" s="12"/>
      <c r="E212" s="12">
        <f>C212*D212</f>
        <v>0</v>
      </c>
      <c r="F212" s="7" t="s">
        <v>211</v>
      </c>
      <c r="G212" s="12"/>
      <c r="H212" s="12">
        <f>C212*G212</f>
        <v>0</v>
      </c>
      <c r="I212" s="12">
        <f>D212+G212</f>
        <v>0</v>
      </c>
      <c r="J212" s="12">
        <f>E212+H212</f>
        <v>0</v>
      </c>
      <c r="K212" s="3"/>
      <c r="L212" s="3"/>
    </row>
    <row r="213" spans="1:12">
      <c r="A213" s="23" t="s">
        <v>515</v>
      </c>
      <c r="B213" s="7" t="s">
        <v>64</v>
      </c>
      <c r="C213" s="12">
        <v>7</v>
      </c>
      <c r="D213" s="12"/>
      <c r="E213" s="12">
        <f>C213*D213</f>
        <v>0</v>
      </c>
      <c r="F213" s="7" t="s">
        <v>212</v>
      </c>
      <c r="G213" s="12"/>
      <c r="H213" s="12">
        <f>C213*G213</f>
        <v>0</v>
      </c>
      <c r="I213" s="12">
        <f>D213+G213</f>
        <v>0</v>
      </c>
      <c r="J213" s="12">
        <f>E213+H213</f>
        <v>0</v>
      </c>
      <c r="K213" s="3"/>
      <c r="L213" s="3"/>
    </row>
    <row r="214" spans="1:12" ht="26.25">
      <c r="A214" s="25" t="s">
        <v>213</v>
      </c>
      <c r="B214" s="15" t="s">
        <v>15</v>
      </c>
      <c r="C214" s="16"/>
      <c r="D214" s="16"/>
      <c r="E214" s="16"/>
      <c r="F214" s="15" t="s">
        <v>15</v>
      </c>
      <c r="G214" s="16"/>
      <c r="H214" s="16"/>
      <c r="I214" s="16"/>
      <c r="J214" s="16"/>
      <c r="K214" s="3"/>
      <c r="L214" s="3"/>
    </row>
    <row r="215" spans="1:12">
      <c r="A215" s="23" t="s">
        <v>516</v>
      </c>
      <c r="B215" s="7" t="s">
        <v>64</v>
      </c>
      <c r="C215" s="12">
        <v>3</v>
      </c>
      <c r="D215" s="12"/>
      <c r="E215" s="12">
        <f>C215*D215</f>
        <v>0</v>
      </c>
      <c r="F215" s="7" t="s">
        <v>214</v>
      </c>
      <c r="G215" s="12"/>
      <c r="H215" s="12">
        <f>C215*G215</f>
        <v>0</v>
      </c>
      <c r="I215" s="12">
        <f>D215+G215</f>
        <v>0</v>
      </c>
      <c r="J215" s="12">
        <f>E215+H215</f>
        <v>0</v>
      </c>
      <c r="K215" s="3"/>
      <c r="L215" s="3"/>
    </row>
    <row r="216" spans="1:12">
      <c r="A216" s="25" t="s">
        <v>215</v>
      </c>
      <c r="B216" s="15" t="s">
        <v>15</v>
      </c>
      <c r="C216" s="16"/>
      <c r="D216" s="16"/>
      <c r="E216" s="16"/>
      <c r="F216" s="15" t="s">
        <v>15</v>
      </c>
      <c r="G216" s="16"/>
      <c r="H216" s="16"/>
      <c r="I216" s="16"/>
      <c r="J216" s="16"/>
      <c r="K216" s="3"/>
      <c r="L216" s="3"/>
    </row>
    <row r="217" spans="1:12">
      <c r="A217" s="23" t="s">
        <v>216</v>
      </c>
      <c r="B217" s="7" t="s">
        <v>64</v>
      </c>
      <c r="C217" s="12">
        <v>1</v>
      </c>
      <c r="D217" s="12"/>
      <c r="E217" s="12">
        <f>C217*D217</f>
        <v>0</v>
      </c>
      <c r="F217" s="7" t="s">
        <v>217</v>
      </c>
      <c r="G217" s="12"/>
      <c r="H217" s="12">
        <f>C217*G217</f>
        <v>0</v>
      </c>
      <c r="I217" s="12">
        <f>D217+G217</f>
        <v>0</v>
      </c>
      <c r="J217" s="12">
        <f>E217+H217</f>
        <v>0</v>
      </c>
      <c r="K217" s="3"/>
      <c r="L217" s="3"/>
    </row>
    <row r="218" spans="1:12">
      <c r="A218" s="23" t="s">
        <v>218</v>
      </c>
      <c r="B218" s="7" t="s">
        <v>219</v>
      </c>
      <c r="C218" s="12">
        <v>4</v>
      </c>
      <c r="D218" s="12"/>
      <c r="E218" s="12">
        <f>C218*D218</f>
        <v>0</v>
      </c>
      <c r="F218" s="7" t="s">
        <v>15</v>
      </c>
      <c r="G218" s="12"/>
      <c r="H218" s="12">
        <f>C218*G218</f>
        <v>0</v>
      </c>
      <c r="I218" s="12">
        <f>D218+G218</f>
        <v>0</v>
      </c>
      <c r="J218" s="12">
        <f>E218+H218</f>
        <v>0</v>
      </c>
      <c r="K218" s="3"/>
      <c r="L218" s="3"/>
    </row>
    <row r="219" spans="1:12">
      <c r="A219" s="25" t="s">
        <v>220</v>
      </c>
      <c r="B219" s="15" t="s">
        <v>15</v>
      </c>
      <c r="C219" s="16"/>
      <c r="D219" s="16"/>
      <c r="E219" s="16"/>
      <c r="F219" s="15" t="s">
        <v>15</v>
      </c>
      <c r="G219" s="16"/>
      <c r="H219" s="16"/>
      <c r="I219" s="16"/>
      <c r="J219" s="16"/>
      <c r="K219" s="3"/>
      <c r="L219" s="3"/>
    </row>
    <row r="220" spans="1:12">
      <c r="A220" s="23" t="s">
        <v>221</v>
      </c>
      <c r="B220" s="7" t="s">
        <v>222</v>
      </c>
      <c r="C220" s="12">
        <v>30</v>
      </c>
      <c r="D220" s="12"/>
      <c r="E220" s="12">
        <f>C220*D220</f>
        <v>0</v>
      </c>
      <c r="F220" s="7" t="s">
        <v>15</v>
      </c>
      <c r="G220" s="12"/>
      <c r="H220" s="12">
        <f>C220*G220</f>
        <v>0</v>
      </c>
      <c r="I220" s="12">
        <f>D220+G220</f>
        <v>0</v>
      </c>
      <c r="J220" s="12">
        <f>E220+H220</f>
        <v>0</v>
      </c>
      <c r="K220" s="3"/>
      <c r="L220" s="3"/>
    </row>
    <row r="221" spans="1:12">
      <c r="A221" s="5" t="s">
        <v>223</v>
      </c>
      <c r="B221" s="6" t="s">
        <v>15</v>
      </c>
      <c r="C221" s="14"/>
      <c r="D221" s="14"/>
      <c r="E221" s="14">
        <f>SUM(E211:E220)</f>
        <v>0</v>
      </c>
      <c r="F221" s="6" t="s">
        <v>15</v>
      </c>
      <c r="G221" s="14"/>
      <c r="H221" s="14">
        <f>SUM(H211:H220)</f>
        <v>0</v>
      </c>
      <c r="I221" s="14"/>
      <c r="J221" s="14">
        <f>SUM(J211:J220)</f>
        <v>0</v>
      </c>
      <c r="K221" s="3"/>
      <c r="L221" s="3"/>
    </row>
    <row r="222" spans="1:12">
      <c r="A222" s="23" t="s">
        <v>15</v>
      </c>
      <c r="B222" s="7" t="s">
        <v>15</v>
      </c>
      <c r="C222" s="12"/>
      <c r="D222" s="12"/>
      <c r="E222" s="12"/>
      <c r="F222" s="7" t="s">
        <v>15</v>
      </c>
      <c r="G222" s="12"/>
      <c r="H222" s="12"/>
      <c r="I222" s="12">
        <f>D222+G222</f>
        <v>0</v>
      </c>
      <c r="J222" s="12">
        <f>E222+H222</f>
        <v>0</v>
      </c>
      <c r="K222" s="3"/>
      <c r="L222" s="3"/>
    </row>
    <row r="223" spans="1:12">
      <c r="A223" s="5" t="s">
        <v>224</v>
      </c>
      <c r="B223" s="6" t="s">
        <v>15</v>
      </c>
      <c r="C223" s="14"/>
      <c r="D223" s="14"/>
      <c r="E223" s="14"/>
      <c r="F223" s="6" t="s">
        <v>15</v>
      </c>
      <c r="G223" s="14"/>
      <c r="H223" s="14"/>
      <c r="I223" s="14"/>
      <c r="J223" s="14"/>
      <c r="K223" s="3"/>
      <c r="L223" s="3"/>
    </row>
    <row r="224" spans="1:12">
      <c r="A224" s="25" t="s">
        <v>225</v>
      </c>
      <c r="B224" s="15" t="s">
        <v>15</v>
      </c>
      <c r="C224" s="16"/>
      <c r="D224" s="16"/>
      <c r="E224" s="16"/>
      <c r="F224" s="15" t="s">
        <v>15</v>
      </c>
      <c r="G224" s="16"/>
      <c r="H224" s="16"/>
      <c r="I224" s="16"/>
      <c r="J224" s="16"/>
      <c r="K224" s="3"/>
      <c r="L224" s="3"/>
    </row>
    <row r="225" spans="1:12">
      <c r="A225" s="23" t="s">
        <v>226</v>
      </c>
      <c r="B225" s="7" t="s">
        <v>69</v>
      </c>
      <c r="C225" s="12">
        <v>400</v>
      </c>
      <c r="D225" s="12"/>
      <c r="E225" s="12">
        <f>C225*D225</f>
        <v>0</v>
      </c>
      <c r="F225" s="7" t="s">
        <v>227</v>
      </c>
      <c r="G225" s="12"/>
      <c r="H225" s="12">
        <f>C225*G225</f>
        <v>0</v>
      </c>
      <c r="I225" s="12">
        <f>D225+G225</f>
        <v>0</v>
      </c>
      <c r="J225" s="12">
        <f>E225+H225</f>
        <v>0</v>
      </c>
      <c r="K225" s="3"/>
      <c r="L225" s="3"/>
    </row>
    <row r="226" spans="1:12">
      <c r="A226" s="23" t="s">
        <v>228</v>
      </c>
      <c r="B226" s="7" t="s">
        <v>69</v>
      </c>
      <c r="C226" s="12">
        <v>200</v>
      </c>
      <c r="D226" s="12"/>
      <c r="E226" s="12">
        <f>C226*D226</f>
        <v>0</v>
      </c>
      <c r="F226" s="7" t="s">
        <v>229</v>
      </c>
      <c r="G226" s="12"/>
      <c r="H226" s="12">
        <f>C226*G226</f>
        <v>0</v>
      </c>
      <c r="I226" s="12">
        <f>D226+G226</f>
        <v>0</v>
      </c>
      <c r="J226" s="12">
        <f>E226+H226</f>
        <v>0</v>
      </c>
      <c r="K226" s="3"/>
      <c r="L226" s="3"/>
    </row>
    <row r="227" spans="1:12">
      <c r="A227" s="25" t="s">
        <v>230</v>
      </c>
      <c r="B227" s="15" t="s">
        <v>15</v>
      </c>
      <c r="C227" s="16"/>
      <c r="D227" s="16"/>
      <c r="E227" s="16"/>
      <c r="F227" s="15" t="s">
        <v>15</v>
      </c>
      <c r="G227" s="16"/>
      <c r="H227" s="16"/>
      <c r="I227" s="16"/>
      <c r="J227" s="16"/>
      <c r="K227" s="3"/>
      <c r="L227" s="3"/>
    </row>
    <row r="228" spans="1:12">
      <c r="A228" s="23" t="s">
        <v>231</v>
      </c>
      <c r="B228" s="7" t="s">
        <v>69</v>
      </c>
      <c r="C228" s="12">
        <v>180</v>
      </c>
      <c r="D228" s="12"/>
      <c r="E228" s="12">
        <f>C228*D228</f>
        <v>0</v>
      </c>
      <c r="F228" s="7" t="s">
        <v>232</v>
      </c>
      <c r="G228" s="12"/>
      <c r="H228" s="12">
        <f>C228*G228</f>
        <v>0</v>
      </c>
      <c r="I228" s="12">
        <f t="shared" ref="I228:J230" si="30">D228+G228</f>
        <v>0</v>
      </c>
      <c r="J228" s="12">
        <f t="shared" si="30"/>
        <v>0</v>
      </c>
      <c r="K228" s="3"/>
      <c r="L228" s="3"/>
    </row>
    <row r="229" spans="1:12">
      <c r="A229" s="23" t="s">
        <v>233</v>
      </c>
      <c r="B229" s="7" t="s">
        <v>69</v>
      </c>
      <c r="C229" s="12">
        <v>75</v>
      </c>
      <c r="D229" s="12"/>
      <c r="E229" s="12">
        <f>C229*D229</f>
        <v>0</v>
      </c>
      <c r="F229" s="7" t="s">
        <v>234</v>
      </c>
      <c r="G229" s="12"/>
      <c r="H229" s="12">
        <f>C229*G229</f>
        <v>0</v>
      </c>
      <c r="I229" s="12">
        <f t="shared" si="30"/>
        <v>0</v>
      </c>
      <c r="J229" s="12">
        <f t="shared" si="30"/>
        <v>0</v>
      </c>
      <c r="K229" s="3"/>
      <c r="L229" s="3"/>
    </row>
    <row r="230" spans="1:12">
      <c r="A230" s="23" t="s">
        <v>235</v>
      </c>
      <c r="B230" s="7" t="s">
        <v>69</v>
      </c>
      <c r="C230" s="12">
        <v>40</v>
      </c>
      <c r="D230" s="12"/>
      <c r="E230" s="12">
        <f>C230*D230</f>
        <v>0</v>
      </c>
      <c r="F230" s="7" t="s">
        <v>236</v>
      </c>
      <c r="G230" s="12"/>
      <c r="H230" s="12">
        <f>C230*G230</f>
        <v>0</v>
      </c>
      <c r="I230" s="12">
        <f t="shared" si="30"/>
        <v>0</v>
      </c>
      <c r="J230" s="12">
        <f t="shared" si="30"/>
        <v>0</v>
      </c>
      <c r="K230" s="3"/>
      <c r="L230" s="3"/>
    </row>
    <row r="231" spans="1:12">
      <c r="A231" s="25" t="s">
        <v>237</v>
      </c>
      <c r="B231" s="15" t="s">
        <v>15</v>
      </c>
      <c r="C231" s="16"/>
      <c r="D231" s="16"/>
      <c r="E231" s="16"/>
      <c r="F231" s="15" t="s">
        <v>15</v>
      </c>
      <c r="G231" s="16"/>
      <c r="H231" s="16"/>
      <c r="I231" s="16"/>
      <c r="J231" s="16"/>
      <c r="K231" s="3"/>
      <c r="L231" s="3"/>
    </row>
    <row r="232" spans="1:12">
      <c r="A232" s="23" t="s">
        <v>238</v>
      </c>
      <c r="B232" s="7" t="s">
        <v>64</v>
      </c>
      <c r="C232" s="12">
        <v>230</v>
      </c>
      <c r="D232" s="12"/>
      <c r="E232" s="12">
        <f>C232*D232</f>
        <v>0</v>
      </c>
      <c r="F232" s="7" t="s">
        <v>239</v>
      </c>
      <c r="G232" s="12"/>
      <c r="H232" s="12">
        <f>C232*G232</f>
        <v>0</v>
      </c>
      <c r="I232" s="12">
        <f t="shared" ref="I232:J236" si="31">D232+G232</f>
        <v>0</v>
      </c>
      <c r="J232" s="12">
        <f t="shared" si="31"/>
        <v>0</v>
      </c>
      <c r="K232" s="3"/>
      <c r="L232" s="3"/>
    </row>
    <row r="233" spans="1:12">
      <c r="A233" s="23" t="s">
        <v>240</v>
      </c>
      <c r="B233" s="7" t="s">
        <v>64</v>
      </c>
      <c r="C233" s="12">
        <v>25</v>
      </c>
      <c r="D233" s="12"/>
      <c r="E233" s="12">
        <f>C233*D233</f>
        <v>0</v>
      </c>
      <c r="F233" s="7" t="s">
        <v>241</v>
      </c>
      <c r="G233" s="12"/>
      <c r="H233" s="12">
        <f>C233*G233</f>
        <v>0</v>
      </c>
      <c r="I233" s="12">
        <f t="shared" si="31"/>
        <v>0</v>
      </c>
      <c r="J233" s="12">
        <f t="shared" si="31"/>
        <v>0</v>
      </c>
      <c r="K233" s="3"/>
      <c r="L233" s="3"/>
    </row>
    <row r="234" spans="1:12">
      <c r="A234" s="23" t="s">
        <v>242</v>
      </c>
      <c r="B234" s="7" t="s">
        <v>64</v>
      </c>
      <c r="C234" s="12">
        <v>2</v>
      </c>
      <c r="D234" s="12"/>
      <c r="E234" s="12">
        <f>C234*D234</f>
        <v>0</v>
      </c>
      <c r="F234" s="7" t="s">
        <v>15</v>
      </c>
      <c r="G234" s="12"/>
      <c r="H234" s="12">
        <f>C234*G234</f>
        <v>0</v>
      </c>
      <c r="I234" s="12">
        <f t="shared" si="31"/>
        <v>0</v>
      </c>
      <c r="J234" s="12">
        <f t="shared" si="31"/>
        <v>0</v>
      </c>
      <c r="K234" s="3"/>
      <c r="L234" s="3"/>
    </row>
    <row r="235" spans="1:12">
      <c r="A235" s="23" t="s">
        <v>243</v>
      </c>
      <c r="B235" s="7" t="s">
        <v>64</v>
      </c>
      <c r="C235" s="12">
        <v>150</v>
      </c>
      <c r="D235" s="12"/>
      <c r="E235" s="12">
        <f>C235*D235</f>
        <v>0</v>
      </c>
      <c r="F235" s="7" t="s">
        <v>244</v>
      </c>
      <c r="G235" s="12"/>
      <c r="H235" s="12">
        <f>C235*G235</f>
        <v>0</v>
      </c>
      <c r="I235" s="12">
        <f t="shared" si="31"/>
        <v>0</v>
      </c>
      <c r="J235" s="12">
        <f t="shared" si="31"/>
        <v>0</v>
      </c>
      <c r="K235" s="3"/>
      <c r="L235" s="3"/>
    </row>
    <row r="236" spans="1:12">
      <c r="A236" s="23" t="s">
        <v>245</v>
      </c>
      <c r="B236" s="7" t="s">
        <v>64</v>
      </c>
      <c r="C236" s="12">
        <v>40</v>
      </c>
      <c r="D236" s="12"/>
      <c r="E236" s="12">
        <f>C236*D236</f>
        <v>0</v>
      </c>
      <c r="F236" s="7" t="s">
        <v>246</v>
      </c>
      <c r="G236" s="12"/>
      <c r="H236" s="12">
        <f>C236*G236</f>
        <v>0</v>
      </c>
      <c r="I236" s="12">
        <f t="shared" si="31"/>
        <v>0</v>
      </c>
      <c r="J236" s="12">
        <f t="shared" si="31"/>
        <v>0</v>
      </c>
      <c r="K236" s="3"/>
      <c r="L236" s="3"/>
    </row>
    <row r="237" spans="1:12">
      <c r="A237" s="25" t="s">
        <v>247</v>
      </c>
      <c r="B237" s="15" t="s">
        <v>15</v>
      </c>
      <c r="C237" s="16"/>
      <c r="D237" s="16"/>
      <c r="E237" s="16"/>
      <c r="F237" s="15" t="s">
        <v>15</v>
      </c>
      <c r="G237" s="16"/>
      <c r="H237" s="16"/>
      <c r="I237" s="16"/>
      <c r="J237" s="16"/>
      <c r="K237" s="3"/>
      <c r="L237" s="3"/>
    </row>
    <row r="238" spans="1:12">
      <c r="A238" s="23" t="s">
        <v>248</v>
      </c>
      <c r="B238" s="7" t="s">
        <v>64</v>
      </c>
      <c r="C238" s="12">
        <v>20</v>
      </c>
      <c r="D238" s="12"/>
      <c r="E238" s="12">
        <f>C238*D238</f>
        <v>0</v>
      </c>
      <c r="F238" s="7" t="s">
        <v>249</v>
      </c>
      <c r="G238" s="12"/>
      <c r="H238" s="12">
        <f>C238*G238</f>
        <v>0</v>
      </c>
      <c r="I238" s="12">
        <f>D238+G238</f>
        <v>0</v>
      </c>
      <c r="J238" s="12">
        <f>E238+H238</f>
        <v>0</v>
      </c>
      <c r="K238" s="3"/>
      <c r="L238" s="3"/>
    </row>
    <row r="239" spans="1:12">
      <c r="A239" s="23" t="s">
        <v>250</v>
      </c>
      <c r="B239" s="7" t="s">
        <v>64</v>
      </c>
      <c r="C239" s="12">
        <v>20</v>
      </c>
      <c r="D239" s="12"/>
      <c r="E239" s="12">
        <f>C239*D239</f>
        <v>0</v>
      </c>
      <c r="F239" s="7" t="s">
        <v>249</v>
      </c>
      <c r="G239" s="12"/>
      <c r="H239" s="12">
        <f>C239*G239</f>
        <v>0</v>
      </c>
      <c r="I239" s="12">
        <f>D239+G239</f>
        <v>0</v>
      </c>
      <c r="J239" s="12">
        <f>E239+H239</f>
        <v>0</v>
      </c>
      <c r="K239" s="3"/>
      <c r="L239" s="3"/>
    </row>
    <row r="240" spans="1:12">
      <c r="A240" s="25" t="s">
        <v>251</v>
      </c>
      <c r="B240" s="15" t="s">
        <v>15</v>
      </c>
      <c r="C240" s="16"/>
      <c r="D240" s="16"/>
      <c r="E240" s="16"/>
      <c r="F240" s="15" t="s">
        <v>15</v>
      </c>
      <c r="G240" s="16"/>
      <c r="H240" s="16"/>
      <c r="I240" s="16"/>
      <c r="J240" s="16"/>
      <c r="K240" s="3"/>
      <c r="L240" s="3"/>
    </row>
    <row r="241" spans="1:12">
      <c r="A241" s="23" t="s">
        <v>252</v>
      </c>
      <c r="B241" s="7" t="s">
        <v>64</v>
      </c>
      <c r="C241" s="12">
        <v>200</v>
      </c>
      <c r="D241" s="12"/>
      <c r="E241" s="12">
        <f>C241*D241</f>
        <v>0</v>
      </c>
      <c r="F241" s="7" t="s">
        <v>253</v>
      </c>
      <c r="G241" s="12"/>
      <c r="H241" s="12">
        <f>C241*G241</f>
        <v>0</v>
      </c>
      <c r="I241" s="12">
        <f t="shared" ref="I241:J244" si="32">D241+G241</f>
        <v>0</v>
      </c>
      <c r="J241" s="12">
        <f t="shared" si="32"/>
        <v>0</v>
      </c>
      <c r="K241" s="3"/>
      <c r="L241" s="3"/>
    </row>
    <row r="242" spans="1:12">
      <c r="A242" s="23" t="s">
        <v>254</v>
      </c>
      <c r="B242" s="7" t="s">
        <v>64</v>
      </c>
      <c r="C242" s="12">
        <v>80</v>
      </c>
      <c r="D242" s="12"/>
      <c r="E242" s="12">
        <f>C242*D242</f>
        <v>0</v>
      </c>
      <c r="F242" s="7" t="s">
        <v>255</v>
      </c>
      <c r="G242" s="12"/>
      <c r="H242" s="12">
        <f>C242*G242</f>
        <v>0</v>
      </c>
      <c r="I242" s="12">
        <f t="shared" si="32"/>
        <v>0</v>
      </c>
      <c r="J242" s="12">
        <f t="shared" si="32"/>
        <v>0</v>
      </c>
      <c r="K242" s="3"/>
      <c r="L242" s="3"/>
    </row>
    <row r="243" spans="1:12">
      <c r="A243" s="23" t="s">
        <v>256</v>
      </c>
      <c r="B243" s="7" t="s">
        <v>64</v>
      </c>
      <c r="C243" s="12">
        <v>140</v>
      </c>
      <c r="D243" s="12"/>
      <c r="E243" s="12">
        <f>C243*D243</f>
        <v>0</v>
      </c>
      <c r="F243" s="7" t="s">
        <v>257</v>
      </c>
      <c r="G243" s="12"/>
      <c r="H243" s="12">
        <f>C243*G243</f>
        <v>0</v>
      </c>
      <c r="I243" s="12">
        <f t="shared" si="32"/>
        <v>0</v>
      </c>
      <c r="J243" s="12">
        <f t="shared" si="32"/>
        <v>0</v>
      </c>
      <c r="K243" s="3"/>
      <c r="L243" s="3"/>
    </row>
    <row r="244" spans="1:12">
      <c r="A244" s="23" t="s">
        <v>258</v>
      </c>
      <c r="B244" s="7" t="s">
        <v>64</v>
      </c>
      <c r="C244" s="12">
        <v>150</v>
      </c>
      <c r="D244" s="12"/>
      <c r="E244" s="12">
        <f>C244*D244</f>
        <v>0</v>
      </c>
      <c r="F244" s="7" t="s">
        <v>253</v>
      </c>
      <c r="G244" s="12"/>
      <c r="H244" s="12">
        <f>C244*G244</f>
        <v>0</v>
      </c>
      <c r="I244" s="12">
        <f t="shared" si="32"/>
        <v>0</v>
      </c>
      <c r="J244" s="12">
        <f t="shared" si="32"/>
        <v>0</v>
      </c>
      <c r="K244" s="3"/>
      <c r="L244" s="3"/>
    </row>
    <row r="245" spans="1:12">
      <c r="A245" s="25" t="s">
        <v>259</v>
      </c>
      <c r="B245" s="15" t="s">
        <v>15</v>
      </c>
      <c r="C245" s="16"/>
      <c r="D245" s="16"/>
      <c r="E245" s="16"/>
      <c r="F245" s="15" t="s">
        <v>15</v>
      </c>
      <c r="G245" s="16"/>
      <c r="H245" s="16"/>
      <c r="I245" s="16"/>
      <c r="J245" s="16"/>
      <c r="K245" s="3"/>
      <c r="L245" s="3"/>
    </row>
    <row r="246" spans="1:12">
      <c r="A246" s="23" t="s">
        <v>260</v>
      </c>
      <c r="B246" s="7" t="s">
        <v>64</v>
      </c>
      <c r="C246" s="12">
        <v>500</v>
      </c>
      <c r="D246" s="12"/>
      <c r="E246" s="12">
        <f>C246*D246</f>
        <v>0</v>
      </c>
      <c r="F246" s="7" t="s">
        <v>261</v>
      </c>
      <c r="G246" s="12"/>
      <c r="H246" s="12">
        <f>C246*G246</f>
        <v>0</v>
      </c>
      <c r="I246" s="12">
        <f>D246+G246</f>
        <v>0</v>
      </c>
      <c r="J246" s="12">
        <f>E246+H246</f>
        <v>0</v>
      </c>
      <c r="K246" s="3"/>
      <c r="L246" s="3"/>
    </row>
    <row r="247" spans="1:12">
      <c r="A247" s="23" t="s">
        <v>262</v>
      </c>
      <c r="B247" s="7" t="s">
        <v>64</v>
      </c>
      <c r="C247" s="12">
        <v>120</v>
      </c>
      <c r="D247" s="12"/>
      <c r="E247" s="12">
        <f>C247*D247</f>
        <v>0</v>
      </c>
      <c r="F247" s="7" t="s">
        <v>263</v>
      </c>
      <c r="G247" s="12"/>
      <c r="H247" s="12">
        <f>C247*G247</f>
        <v>0</v>
      </c>
      <c r="I247" s="12">
        <f>D247+G247</f>
        <v>0</v>
      </c>
      <c r="J247" s="12">
        <f>E247+H247</f>
        <v>0</v>
      </c>
      <c r="K247" s="3"/>
      <c r="L247" s="3"/>
    </row>
    <row r="248" spans="1:12">
      <c r="A248" s="25" t="s">
        <v>264</v>
      </c>
      <c r="B248" s="15" t="s">
        <v>15</v>
      </c>
      <c r="C248" s="16"/>
      <c r="D248" s="16"/>
      <c r="E248" s="16"/>
      <c r="F248" s="15" t="s">
        <v>15</v>
      </c>
      <c r="G248" s="16"/>
      <c r="H248" s="16"/>
      <c r="I248" s="16"/>
      <c r="J248" s="16"/>
      <c r="K248" s="3"/>
      <c r="L248" s="3"/>
    </row>
    <row r="249" spans="1:12">
      <c r="A249" s="23" t="s">
        <v>265</v>
      </c>
      <c r="B249" s="7" t="s">
        <v>64</v>
      </c>
      <c r="C249" s="12">
        <v>1000</v>
      </c>
      <c r="D249" s="12"/>
      <c r="E249" s="12">
        <f>C249*D249</f>
        <v>0</v>
      </c>
      <c r="F249" s="7" t="s">
        <v>266</v>
      </c>
      <c r="G249" s="12"/>
      <c r="H249" s="12">
        <f>C249*G249</f>
        <v>0</v>
      </c>
      <c r="I249" s="12">
        <f>D249+G249</f>
        <v>0</v>
      </c>
      <c r="J249" s="12">
        <f>E249+H249</f>
        <v>0</v>
      </c>
      <c r="K249" s="3"/>
      <c r="L249" s="3"/>
    </row>
    <row r="250" spans="1:12">
      <c r="A250" s="23" t="s">
        <v>267</v>
      </c>
      <c r="B250" s="7" t="s">
        <v>64</v>
      </c>
      <c r="C250" s="12">
        <v>70</v>
      </c>
      <c r="D250" s="12"/>
      <c r="E250" s="12">
        <f>C250*D250</f>
        <v>0</v>
      </c>
      <c r="F250" s="7" t="s">
        <v>266</v>
      </c>
      <c r="G250" s="12"/>
      <c r="H250" s="12">
        <f>C250*G250</f>
        <v>0</v>
      </c>
      <c r="I250" s="12">
        <f>D250+G250</f>
        <v>0</v>
      </c>
      <c r="J250" s="12">
        <f>E250+H250</f>
        <v>0</v>
      </c>
      <c r="K250" s="3"/>
      <c r="L250" s="3"/>
    </row>
    <row r="251" spans="1:12">
      <c r="A251" s="5" t="s">
        <v>268</v>
      </c>
      <c r="B251" s="6" t="s">
        <v>15</v>
      </c>
      <c r="C251" s="14"/>
      <c r="D251" s="14"/>
      <c r="E251" s="14">
        <f>SUM(E224:E250)</f>
        <v>0</v>
      </c>
      <c r="F251" s="6" t="s">
        <v>15</v>
      </c>
      <c r="G251" s="14"/>
      <c r="H251" s="14">
        <f>SUM(H224:H250)</f>
        <v>0</v>
      </c>
      <c r="I251" s="14"/>
      <c r="J251" s="14">
        <f>SUM(J224:J250)</f>
        <v>0</v>
      </c>
      <c r="K251" s="3"/>
      <c r="L251" s="3"/>
    </row>
    <row r="252" spans="1:12">
      <c r="A252" s="23" t="s">
        <v>15</v>
      </c>
      <c r="B252" s="7" t="s">
        <v>15</v>
      </c>
      <c r="C252" s="12"/>
      <c r="D252" s="12"/>
      <c r="E252" s="12"/>
      <c r="F252" s="7" t="s">
        <v>15</v>
      </c>
      <c r="G252" s="12"/>
      <c r="H252" s="12"/>
      <c r="I252" s="12">
        <f>D252+G252</f>
        <v>0</v>
      </c>
      <c r="J252" s="12">
        <f>E252+H252</f>
        <v>0</v>
      </c>
      <c r="K252" s="3"/>
      <c r="L252" s="3"/>
    </row>
    <row r="253" spans="1:12">
      <c r="A253" s="5" t="s">
        <v>269</v>
      </c>
      <c r="B253" s="6" t="s">
        <v>15</v>
      </c>
      <c r="C253" s="14"/>
      <c r="D253" s="14"/>
      <c r="E253" s="14"/>
      <c r="F253" s="6" t="s">
        <v>15</v>
      </c>
      <c r="G253" s="14"/>
      <c r="H253" s="14"/>
      <c r="I253" s="14"/>
      <c r="J253" s="14"/>
      <c r="K253" s="3"/>
      <c r="L253" s="3"/>
    </row>
    <row r="254" spans="1:12">
      <c r="A254" s="26" t="s">
        <v>270</v>
      </c>
      <c r="B254" s="8" t="s">
        <v>15</v>
      </c>
      <c r="C254" s="17"/>
      <c r="D254" s="17"/>
      <c r="E254" s="17"/>
      <c r="F254" s="8" t="s">
        <v>15</v>
      </c>
      <c r="G254" s="17"/>
      <c r="H254" s="17"/>
      <c r="I254" s="17">
        <f>D254+G254</f>
        <v>0</v>
      </c>
      <c r="J254" s="17">
        <f>E254+H254</f>
        <v>0</v>
      </c>
      <c r="K254" s="3"/>
      <c r="L254" s="3"/>
    </row>
    <row r="255" spans="1:12">
      <c r="A255" s="25" t="s">
        <v>271</v>
      </c>
      <c r="B255" s="15" t="s">
        <v>15</v>
      </c>
      <c r="C255" s="16"/>
      <c r="D255" s="16"/>
      <c r="E255" s="16"/>
      <c r="F255" s="15" t="s">
        <v>15</v>
      </c>
      <c r="G255" s="16"/>
      <c r="H255" s="16"/>
      <c r="I255" s="16"/>
      <c r="J255" s="16"/>
      <c r="K255" s="3"/>
      <c r="L255" s="3"/>
    </row>
    <row r="256" spans="1:12">
      <c r="A256" s="23" t="s">
        <v>272</v>
      </c>
      <c r="B256" s="7" t="s">
        <v>69</v>
      </c>
      <c r="C256" s="12">
        <v>55</v>
      </c>
      <c r="D256" s="12"/>
      <c r="E256" s="12">
        <f>C256*D256</f>
        <v>0</v>
      </c>
      <c r="F256" s="7" t="s">
        <v>273</v>
      </c>
      <c r="G256" s="12"/>
      <c r="H256" s="12">
        <f>C256*G256</f>
        <v>0</v>
      </c>
      <c r="I256" s="12">
        <f t="shared" ref="I256:J261" si="33">D256+G256</f>
        <v>0</v>
      </c>
      <c r="J256" s="12">
        <f t="shared" si="33"/>
        <v>0</v>
      </c>
      <c r="K256" s="3"/>
      <c r="L256" s="3"/>
    </row>
    <row r="257" spans="1:12">
      <c r="A257" s="25" t="s">
        <v>274</v>
      </c>
      <c r="B257" s="15" t="s">
        <v>15</v>
      </c>
      <c r="C257" s="16"/>
      <c r="D257" s="16"/>
      <c r="E257" s="16"/>
      <c r="F257" s="15" t="s">
        <v>15</v>
      </c>
      <c r="G257" s="16"/>
      <c r="H257" s="16"/>
      <c r="I257" s="16">
        <f t="shared" si="33"/>
        <v>0</v>
      </c>
      <c r="J257" s="16">
        <f t="shared" si="33"/>
        <v>0</v>
      </c>
      <c r="K257" s="3"/>
      <c r="L257" s="3"/>
    </row>
    <row r="258" spans="1:12">
      <c r="A258" s="23" t="s">
        <v>275</v>
      </c>
      <c r="B258" s="7" t="s">
        <v>64</v>
      </c>
      <c r="C258" s="12">
        <v>180</v>
      </c>
      <c r="D258" s="12"/>
      <c r="E258" s="12">
        <f>C258*D258</f>
        <v>0</v>
      </c>
      <c r="F258" s="7" t="s">
        <v>276</v>
      </c>
      <c r="G258" s="12"/>
      <c r="H258" s="12">
        <f>C258*G258</f>
        <v>0</v>
      </c>
      <c r="I258" s="12">
        <f t="shared" si="33"/>
        <v>0</v>
      </c>
      <c r="J258" s="12">
        <f t="shared" si="33"/>
        <v>0</v>
      </c>
      <c r="K258" s="3"/>
      <c r="L258" s="3"/>
    </row>
    <row r="259" spans="1:12">
      <c r="A259" s="23" t="s">
        <v>277</v>
      </c>
      <c r="B259" s="7" t="s">
        <v>64</v>
      </c>
      <c r="C259" s="12">
        <v>950</v>
      </c>
      <c r="D259" s="12"/>
      <c r="E259" s="12">
        <f>C259*D259</f>
        <v>0</v>
      </c>
      <c r="F259" s="7" t="s">
        <v>276</v>
      </c>
      <c r="G259" s="12"/>
      <c r="H259" s="12">
        <f>C259*G259</f>
        <v>0</v>
      </c>
      <c r="I259" s="12">
        <f t="shared" si="33"/>
        <v>0</v>
      </c>
      <c r="J259" s="12">
        <f t="shared" si="33"/>
        <v>0</v>
      </c>
      <c r="K259" s="3"/>
      <c r="L259" s="3"/>
    </row>
    <row r="260" spans="1:12">
      <c r="A260" s="25" t="s">
        <v>278</v>
      </c>
      <c r="B260" s="15" t="s">
        <v>15</v>
      </c>
      <c r="C260" s="16"/>
      <c r="D260" s="16"/>
      <c r="E260" s="16"/>
      <c r="F260" s="15" t="s">
        <v>15</v>
      </c>
      <c r="G260" s="16"/>
      <c r="H260" s="16"/>
      <c r="I260" s="16">
        <f t="shared" si="33"/>
        <v>0</v>
      </c>
      <c r="J260" s="16">
        <f t="shared" si="33"/>
        <v>0</v>
      </c>
      <c r="K260" s="3"/>
      <c r="L260" s="3"/>
    </row>
    <row r="261" spans="1:12">
      <c r="A261" s="23" t="s">
        <v>279</v>
      </c>
      <c r="B261" s="7" t="s">
        <v>64</v>
      </c>
      <c r="C261" s="12">
        <v>95</v>
      </c>
      <c r="D261" s="12"/>
      <c r="E261" s="12">
        <f>C261*D261</f>
        <v>0</v>
      </c>
      <c r="F261" s="7" t="s">
        <v>280</v>
      </c>
      <c r="G261" s="12"/>
      <c r="H261" s="12">
        <f>C261*G261</f>
        <v>0</v>
      </c>
      <c r="I261" s="12">
        <f t="shared" si="33"/>
        <v>0</v>
      </c>
      <c r="J261" s="12">
        <f t="shared" si="33"/>
        <v>0</v>
      </c>
      <c r="K261" s="3"/>
      <c r="L261" s="3"/>
    </row>
    <row r="262" spans="1:12">
      <c r="A262" s="25" t="s">
        <v>281</v>
      </c>
      <c r="B262" s="15" t="s">
        <v>15</v>
      </c>
      <c r="C262" s="16"/>
      <c r="D262" s="16"/>
      <c r="E262" s="16"/>
      <c r="F262" s="15" t="s">
        <v>15</v>
      </c>
      <c r="G262" s="16"/>
      <c r="H262" s="16"/>
      <c r="I262" s="16"/>
      <c r="J262" s="16"/>
      <c r="K262" s="3"/>
      <c r="L262" s="3"/>
    </row>
    <row r="263" spans="1:12">
      <c r="A263" s="23" t="s">
        <v>282</v>
      </c>
      <c r="B263" s="7" t="s">
        <v>69</v>
      </c>
      <c r="C263" s="12">
        <v>8</v>
      </c>
      <c r="D263" s="12"/>
      <c r="E263" s="12">
        <f>C263*D263</f>
        <v>0</v>
      </c>
      <c r="F263" s="7" t="s">
        <v>283</v>
      </c>
      <c r="G263" s="12"/>
      <c r="H263" s="12">
        <f>C263*G263</f>
        <v>0</v>
      </c>
      <c r="I263" s="12">
        <f>D263+G263</f>
        <v>0</v>
      </c>
      <c r="J263" s="12">
        <f>E263+H263</f>
        <v>0</v>
      </c>
      <c r="K263" s="3"/>
      <c r="L263" s="3"/>
    </row>
    <row r="264" spans="1:12">
      <c r="A264" s="23" t="s">
        <v>284</v>
      </c>
      <c r="B264" s="7" t="s">
        <v>64</v>
      </c>
      <c r="C264" s="12">
        <v>16</v>
      </c>
      <c r="D264" s="12"/>
      <c r="E264" s="12">
        <f>C264*D264</f>
        <v>0</v>
      </c>
      <c r="F264" s="7" t="s">
        <v>280</v>
      </c>
      <c r="G264" s="12"/>
      <c r="H264" s="12">
        <f>C264*G264</f>
        <v>0</v>
      </c>
      <c r="I264" s="12">
        <f>D264+G264</f>
        <v>0</v>
      </c>
      <c r="J264" s="12">
        <f>E264+H264</f>
        <v>0</v>
      </c>
      <c r="K264" s="3"/>
      <c r="L264" s="3"/>
    </row>
    <row r="265" spans="1:12">
      <c r="A265" s="25" t="s">
        <v>285</v>
      </c>
      <c r="B265" s="15" t="s">
        <v>15</v>
      </c>
      <c r="C265" s="16"/>
      <c r="D265" s="16"/>
      <c r="E265" s="16"/>
      <c r="F265" s="15" t="s">
        <v>15</v>
      </c>
      <c r="G265" s="16"/>
      <c r="H265" s="16"/>
      <c r="I265" s="16"/>
      <c r="J265" s="16"/>
      <c r="K265" s="3"/>
      <c r="L265" s="3"/>
    </row>
    <row r="266" spans="1:12">
      <c r="A266" s="23" t="s">
        <v>286</v>
      </c>
      <c r="B266" s="7" t="s">
        <v>287</v>
      </c>
      <c r="C266" s="12">
        <v>150</v>
      </c>
      <c r="D266" s="12"/>
      <c r="E266" s="12">
        <f>C266*D266</f>
        <v>0</v>
      </c>
      <c r="F266" s="7" t="s">
        <v>288</v>
      </c>
      <c r="G266" s="12"/>
      <c r="H266" s="12">
        <f>C266*G266</f>
        <v>0</v>
      </c>
      <c r="I266" s="12">
        <f>D266+G266</f>
        <v>0</v>
      </c>
      <c r="J266" s="12">
        <f>E266+H266</f>
        <v>0</v>
      </c>
      <c r="K266" s="3"/>
      <c r="L266" s="3"/>
    </row>
    <row r="267" spans="1:12">
      <c r="A267" s="25" t="s">
        <v>289</v>
      </c>
      <c r="B267" s="15" t="s">
        <v>15</v>
      </c>
      <c r="C267" s="16"/>
      <c r="D267" s="16"/>
      <c r="E267" s="16"/>
      <c r="F267" s="15" t="s">
        <v>15</v>
      </c>
      <c r="G267" s="16"/>
      <c r="H267" s="16"/>
      <c r="I267" s="16"/>
      <c r="J267" s="16"/>
      <c r="K267" s="3"/>
      <c r="L267" s="3"/>
    </row>
    <row r="268" spans="1:12">
      <c r="A268" s="23" t="s">
        <v>290</v>
      </c>
      <c r="B268" s="7" t="s">
        <v>64</v>
      </c>
      <c r="C268" s="12">
        <v>200</v>
      </c>
      <c r="D268" s="12"/>
      <c r="E268" s="12">
        <f>C268*D268</f>
        <v>0</v>
      </c>
      <c r="F268" s="7" t="s">
        <v>15</v>
      </c>
      <c r="G268" s="12"/>
      <c r="H268" s="12">
        <f>C268*G268</f>
        <v>0</v>
      </c>
      <c r="I268" s="12">
        <f>D268+G268</f>
        <v>0</v>
      </c>
      <c r="J268" s="12">
        <f>E268+H268</f>
        <v>0</v>
      </c>
      <c r="K268" s="3"/>
      <c r="L268" s="3"/>
    </row>
    <row r="269" spans="1:12">
      <c r="A269" s="26" t="s">
        <v>291</v>
      </c>
      <c r="B269" s="8" t="s">
        <v>15</v>
      </c>
      <c r="C269" s="17"/>
      <c r="D269" s="17"/>
      <c r="E269" s="17"/>
      <c r="F269" s="8" t="s">
        <v>15</v>
      </c>
      <c r="G269" s="17"/>
      <c r="H269" s="17"/>
      <c r="I269" s="17">
        <f>D269+G269</f>
        <v>0</v>
      </c>
      <c r="J269" s="17">
        <f>E269+H269</f>
        <v>0</v>
      </c>
      <c r="K269" s="3"/>
      <c r="L269" s="3"/>
    </row>
    <row r="270" spans="1:12">
      <c r="A270" s="25" t="s">
        <v>271</v>
      </c>
      <c r="B270" s="15" t="s">
        <v>15</v>
      </c>
      <c r="C270" s="16"/>
      <c r="D270" s="16"/>
      <c r="E270" s="16"/>
      <c r="F270" s="15" t="s">
        <v>15</v>
      </c>
      <c r="G270" s="16"/>
      <c r="H270" s="16"/>
      <c r="I270" s="16"/>
      <c r="J270" s="16"/>
      <c r="K270" s="3"/>
      <c r="L270" s="3"/>
    </row>
    <row r="271" spans="1:12">
      <c r="A271" s="23" t="s">
        <v>292</v>
      </c>
      <c r="B271" s="7" t="s">
        <v>69</v>
      </c>
      <c r="C271" s="12">
        <v>40</v>
      </c>
      <c r="D271" s="12"/>
      <c r="E271" s="12">
        <f>C271*D271</f>
        <v>0</v>
      </c>
      <c r="F271" s="7" t="s">
        <v>273</v>
      </c>
      <c r="G271" s="12"/>
      <c r="H271" s="12">
        <f>C271*G271</f>
        <v>0</v>
      </c>
      <c r="I271" s="12">
        <f>D271+G271</f>
        <v>0</v>
      </c>
      <c r="J271" s="12">
        <f>E271+H271</f>
        <v>0</v>
      </c>
      <c r="K271" s="3"/>
      <c r="L271" s="3"/>
    </row>
    <row r="272" spans="1:12">
      <c r="A272" s="25" t="s">
        <v>293</v>
      </c>
      <c r="B272" s="15" t="s">
        <v>15</v>
      </c>
      <c r="C272" s="16"/>
      <c r="D272" s="16"/>
      <c r="E272" s="16"/>
      <c r="F272" s="15" t="s">
        <v>15</v>
      </c>
      <c r="G272" s="16"/>
      <c r="H272" s="16"/>
      <c r="I272" s="16"/>
      <c r="J272" s="16"/>
      <c r="K272" s="3"/>
      <c r="L272" s="3"/>
    </row>
    <row r="273" spans="1:12">
      <c r="A273" s="23" t="s">
        <v>294</v>
      </c>
      <c r="B273" s="7" t="s">
        <v>69</v>
      </c>
      <c r="C273" s="12">
        <v>310</v>
      </c>
      <c r="D273" s="12"/>
      <c r="E273" s="12">
        <f>C273*D273</f>
        <v>0</v>
      </c>
      <c r="F273" s="7" t="s">
        <v>295</v>
      </c>
      <c r="G273" s="12"/>
      <c r="H273" s="12">
        <f>C273*G273</f>
        <v>0</v>
      </c>
      <c r="I273" s="12">
        <f t="shared" ref="I273:J275" si="34">D273+G273</f>
        <v>0</v>
      </c>
      <c r="J273" s="12">
        <f t="shared" si="34"/>
        <v>0</v>
      </c>
      <c r="K273" s="3"/>
      <c r="L273" s="3"/>
    </row>
    <row r="274" spans="1:12">
      <c r="A274" s="23" t="s">
        <v>296</v>
      </c>
      <c r="B274" s="7" t="s">
        <v>69</v>
      </c>
      <c r="C274" s="12">
        <v>18</v>
      </c>
      <c r="D274" s="12"/>
      <c r="E274" s="12">
        <f>C274*D274</f>
        <v>0</v>
      </c>
      <c r="F274" s="7" t="s">
        <v>297</v>
      </c>
      <c r="G274" s="12"/>
      <c r="H274" s="12">
        <f>C274*G274</f>
        <v>0</v>
      </c>
      <c r="I274" s="12">
        <f t="shared" si="34"/>
        <v>0</v>
      </c>
      <c r="J274" s="12">
        <f t="shared" si="34"/>
        <v>0</v>
      </c>
      <c r="K274" s="3"/>
      <c r="L274" s="3"/>
    </row>
    <row r="275" spans="1:12">
      <c r="A275" s="23" t="s">
        <v>298</v>
      </c>
      <c r="B275" s="7" t="s">
        <v>64</v>
      </c>
      <c r="C275" s="12">
        <v>170</v>
      </c>
      <c r="D275" s="12"/>
      <c r="E275" s="12">
        <f>C275*D275</f>
        <v>0</v>
      </c>
      <c r="F275" s="7" t="s">
        <v>280</v>
      </c>
      <c r="G275" s="12"/>
      <c r="H275" s="12">
        <f>C275*G275</f>
        <v>0</v>
      </c>
      <c r="I275" s="12">
        <f t="shared" si="34"/>
        <v>0</v>
      </c>
      <c r="J275" s="12">
        <f t="shared" si="34"/>
        <v>0</v>
      </c>
      <c r="K275" s="3"/>
      <c r="L275" s="3"/>
    </row>
    <row r="276" spans="1:12">
      <c r="A276" s="25" t="s">
        <v>289</v>
      </c>
      <c r="B276" s="15" t="s">
        <v>15</v>
      </c>
      <c r="C276" s="16"/>
      <c r="D276" s="16"/>
      <c r="E276" s="16"/>
      <c r="F276" s="15" t="s">
        <v>15</v>
      </c>
      <c r="G276" s="16"/>
      <c r="H276" s="16"/>
      <c r="I276" s="16"/>
      <c r="J276" s="16"/>
      <c r="K276" s="3"/>
      <c r="L276" s="3"/>
    </row>
    <row r="277" spans="1:12">
      <c r="A277" s="23" t="s">
        <v>290</v>
      </c>
      <c r="B277" s="7" t="s">
        <v>64</v>
      </c>
      <c r="C277" s="12">
        <v>180</v>
      </c>
      <c r="D277" s="12"/>
      <c r="E277" s="12">
        <f>C277*D277</f>
        <v>0</v>
      </c>
      <c r="F277" s="7" t="s">
        <v>15</v>
      </c>
      <c r="G277" s="12"/>
      <c r="H277" s="12">
        <f>C277*G277</f>
        <v>0</v>
      </c>
      <c r="I277" s="12">
        <f>D277+G277</f>
        <v>0</v>
      </c>
      <c r="J277" s="12">
        <f>E277+H277</f>
        <v>0</v>
      </c>
      <c r="K277" s="3"/>
      <c r="L277" s="3"/>
    </row>
    <row r="278" spans="1:12">
      <c r="A278" s="25" t="s">
        <v>299</v>
      </c>
      <c r="B278" s="15" t="s">
        <v>15</v>
      </c>
      <c r="C278" s="16"/>
      <c r="D278" s="16"/>
      <c r="E278" s="16"/>
      <c r="F278" s="15" t="s">
        <v>15</v>
      </c>
      <c r="G278" s="16"/>
      <c r="H278" s="16"/>
      <c r="I278" s="16"/>
      <c r="J278" s="16"/>
      <c r="K278" s="3"/>
      <c r="L278" s="3"/>
    </row>
    <row r="279" spans="1:12">
      <c r="A279" s="23" t="s">
        <v>300</v>
      </c>
      <c r="B279" s="7" t="s">
        <v>301</v>
      </c>
      <c r="C279" s="12">
        <v>80</v>
      </c>
      <c r="D279" s="12"/>
      <c r="E279" s="12">
        <f>C279*D279</f>
        <v>0</v>
      </c>
      <c r="F279" s="7" t="s">
        <v>15</v>
      </c>
      <c r="G279" s="12"/>
      <c r="H279" s="12">
        <f>C279*G279</f>
        <v>0</v>
      </c>
      <c r="I279" s="12">
        <f>D279+G279</f>
        <v>0</v>
      </c>
      <c r="J279" s="12">
        <f>E279+H279</f>
        <v>0</v>
      </c>
      <c r="K279" s="3"/>
      <c r="L279" s="3"/>
    </row>
    <row r="280" spans="1:12">
      <c r="A280" s="5" t="s">
        <v>302</v>
      </c>
      <c r="B280" s="6" t="s">
        <v>15</v>
      </c>
      <c r="C280" s="14"/>
      <c r="D280" s="14"/>
      <c r="E280" s="14">
        <f>SUM(E254:E279)</f>
        <v>0</v>
      </c>
      <c r="F280" s="6" t="s">
        <v>15</v>
      </c>
      <c r="G280" s="14"/>
      <c r="H280" s="14">
        <f>SUM(H254:H279)</f>
        <v>0</v>
      </c>
      <c r="I280" s="14"/>
      <c r="J280" s="14">
        <f>SUM(J254:J279)</f>
        <v>0</v>
      </c>
      <c r="K280" s="3"/>
      <c r="L280" s="3"/>
    </row>
    <row r="281" spans="1:12">
      <c r="A281" s="23" t="s">
        <v>15</v>
      </c>
      <c r="B281" s="7" t="s">
        <v>15</v>
      </c>
      <c r="C281" s="12"/>
      <c r="D281" s="12"/>
      <c r="E281" s="12"/>
      <c r="F281" s="7" t="s">
        <v>15</v>
      </c>
      <c r="G281" s="12"/>
      <c r="H281" s="12"/>
      <c r="I281" s="12">
        <f>D281+G281</f>
        <v>0</v>
      </c>
      <c r="J281" s="12">
        <f>E281+H281</f>
        <v>0</v>
      </c>
      <c r="K281" s="3"/>
      <c r="L281" s="3"/>
    </row>
    <row r="282" spans="1:12">
      <c r="A282" s="5" t="s">
        <v>303</v>
      </c>
      <c r="B282" s="6" t="s">
        <v>15</v>
      </c>
      <c r="C282" s="14"/>
      <c r="D282" s="14"/>
      <c r="E282" s="14"/>
      <c r="F282" s="6" t="s">
        <v>15</v>
      </c>
      <c r="G282" s="14"/>
      <c r="H282" s="14"/>
      <c r="I282" s="14"/>
      <c r="J282" s="14"/>
      <c r="K282" s="3"/>
      <c r="L282" s="3"/>
    </row>
    <row r="283" spans="1:12">
      <c r="A283" s="25" t="s">
        <v>304</v>
      </c>
      <c r="B283" s="15" t="s">
        <v>15</v>
      </c>
      <c r="C283" s="16"/>
      <c r="D283" s="16"/>
      <c r="E283" s="16"/>
      <c r="F283" s="15" t="s">
        <v>15</v>
      </c>
      <c r="G283" s="16"/>
      <c r="H283" s="16"/>
      <c r="I283" s="16"/>
      <c r="J283" s="16"/>
      <c r="K283" s="3"/>
      <c r="L283" s="3"/>
    </row>
    <row r="284" spans="1:12">
      <c r="A284" s="23" t="s">
        <v>305</v>
      </c>
      <c r="B284" s="7" t="s">
        <v>69</v>
      </c>
      <c r="C284" s="12">
        <v>2400</v>
      </c>
      <c r="D284" s="12"/>
      <c r="E284" s="12">
        <f>C284*D284</f>
        <v>0</v>
      </c>
      <c r="F284" s="7" t="s">
        <v>306</v>
      </c>
      <c r="G284" s="12"/>
      <c r="H284" s="12">
        <f>C284*G284</f>
        <v>0</v>
      </c>
      <c r="I284" s="12">
        <f t="shared" ref="I284:J288" si="35">D284+G284</f>
        <v>0</v>
      </c>
      <c r="J284" s="12">
        <f t="shared" si="35"/>
        <v>0</v>
      </c>
      <c r="K284" s="3"/>
      <c r="L284" s="3"/>
    </row>
    <row r="285" spans="1:12">
      <c r="A285" s="23" t="s">
        <v>307</v>
      </c>
      <c r="B285" s="7" t="s">
        <v>69</v>
      </c>
      <c r="C285" s="12">
        <v>215</v>
      </c>
      <c r="D285" s="12"/>
      <c r="E285" s="12">
        <f>C285*D285</f>
        <v>0</v>
      </c>
      <c r="F285" s="7" t="s">
        <v>308</v>
      </c>
      <c r="G285" s="12"/>
      <c r="H285" s="12">
        <f>C285*G285</f>
        <v>0</v>
      </c>
      <c r="I285" s="12">
        <f t="shared" si="35"/>
        <v>0</v>
      </c>
      <c r="J285" s="12">
        <f t="shared" si="35"/>
        <v>0</v>
      </c>
      <c r="K285" s="3"/>
      <c r="L285" s="3"/>
    </row>
    <row r="286" spans="1:12">
      <c r="A286" s="23" t="s">
        <v>309</v>
      </c>
      <c r="B286" s="7" t="s">
        <v>69</v>
      </c>
      <c r="C286" s="12">
        <v>2750</v>
      </c>
      <c r="D286" s="12"/>
      <c r="E286" s="12">
        <f>C286*D286</f>
        <v>0</v>
      </c>
      <c r="F286" s="7" t="s">
        <v>310</v>
      </c>
      <c r="G286" s="12"/>
      <c r="H286" s="12">
        <f>C286*G286</f>
        <v>0</v>
      </c>
      <c r="I286" s="12">
        <f t="shared" si="35"/>
        <v>0</v>
      </c>
      <c r="J286" s="12">
        <f t="shared" si="35"/>
        <v>0</v>
      </c>
      <c r="K286" s="3"/>
      <c r="L286" s="3"/>
    </row>
    <row r="287" spans="1:12">
      <c r="A287" s="23" t="s">
        <v>311</v>
      </c>
      <c r="B287" s="7" t="s">
        <v>69</v>
      </c>
      <c r="C287" s="12">
        <v>200</v>
      </c>
      <c r="D287" s="12"/>
      <c r="E287" s="12">
        <f>C287*D287</f>
        <v>0</v>
      </c>
      <c r="F287" s="7" t="s">
        <v>312</v>
      </c>
      <c r="G287" s="12"/>
      <c r="H287" s="12">
        <f>C287*G287</f>
        <v>0</v>
      </c>
      <c r="I287" s="12">
        <f t="shared" si="35"/>
        <v>0</v>
      </c>
      <c r="J287" s="12">
        <f t="shared" si="35"/>
        <v>0</v>
      </c>
      <c r="K287" s="3"/>
      <c r="L287" s="3"/>
    </row>
    <row r="288" spans="1:12">
      <c r="A288" s="23" t="s">
        <v>313</v>
      </c>
      <c r="B288" s="7" t="s">
        <v>69</v>
      </c>
      <c r="C288" s="12">
        <v>100</v>
      </c>
      <c r="D288" s="12"/>
      <c r="E288" s="12">
        <f>C288*D288</f>
        <v>0</v>
      </c>
      <c r="F288" s="7" t="s">
        <v>314</v>
      </c>
      <c r="G288" s="12"/>
      <c r="H288" s="12">
        <f>C288*G288</f>
        <v>0</v>
      </c>
      <c r="I288" s="12">
        <f t="shared" si="35"/>
        <v>0</v>
      </c>
      <c r="J288" s="12">
        <f t="shared" si="35"/>
        <v>0</v>
      </c>
      <c r="K288" s="3"/>
      <c r="L288" s="3"/>
    </row>
    <row r="289" spans="1:12">
      <c r="A289" s="25" t="s">
        <v>315</v>
      </c>
      <c r="B289" s="15" t="s">
        <v>15</v>
      </c>
      <c r="C289" s="16"/>
      <c r="D289" s="16"/>
      <c r="E289" s="16"/>
      <c r="F289" s="15" t="s">
        <v>15</v>
      </c>
      <c r="G289" s="16"/>
      <c r="H289" s="16"/>
      <c r="I289" s="16"/>
      <c r="J289" s="16"/>
      <c r="K289" s="3"/>
      <c r="L289" s="3"/>
    </row>
    <row r="290" spans="1:12">
      <c r="A290" s="23" t="s">
        <v>316</v>
      </c>
      <c r="B290" s="7" t="s">
        <v>69</v>
      </c>
      <c r="C290" s="12">
        <v>10</v>
      </c>
      <c r="D290" s="12"/>
      <c r="E290" s="12">
        <f>C290*D290</f>
        <v>0</v>
      </c>
      <c r="F290" s="7" t="s">
        <v>317</v>
      </c>
      <c r="G290" s="12"/>
      <c r="H290" s="12">
        <f>C290*G290</f>
        <v>0</v>
      </c>
      <c r="I290" s="12">
        <f>D290+G290</f>
        <v>0</v>
      </c>
      <c r="J290" s="12">
        <f>E290+H290</f>
        <v>0</v>
      </c>
      <c r="K290" s="3"/>
      <c r="L290" s="3"/>
    </row>
    <row r="291" spans="1:12">
      <c r="A291" s="25" t="s">
        <v>318</v>
      </c>
      <c r="B291" s="15" t="s">
        <v>15</v>
      </c>
      <c r="C291" s="16"/>
      <c r="D291" s="16"/>
      <c r="E291" s="16"/>
      <c r="F291" s="15" t="s">
        <v>15</v>
      </c>
      <c r="G291" s="16"/>
      <c r="H291" s="16"/>
      <c r="I291" s="16"/>
      <c r="J291" s="16"/>
      <c r="K291" s="3"/>
      <c r="L291" s="3"/>
    </row>
    <row r="292" spans="1:12">
      <c r="A292" s="23" t="s">
        <v>319</v>
      </c>
      <c r="B292" s="7" t="s">
        <v>69</v>
      </c>
      <c r="C292" s="12">
        <v>350</v>
      </c>
      <c r="D292" s="12"/>
      <c r="E292" s="12">
        <f>C292*D292</f>
        <v>0</v>
      </c>
      <c r="F292" s="7" t="s">
        <v>306</v>
      </c>
      <c r="G292" s="12"/>
      <c r="H292" s="12">
        <f>C292*G292</f>
        <v>0</v>
      </c>
      <c r="I292" s="12">
        <f>D292+G292</f>
        <v>0</v>
      </c>
      <c r="J292" s="12">
        <f>E292+H292</f>
        <v>0</v>
      </c>
      <c r="K292" s="3"/>
      <c r="L292" s="3"/>
    </row>
    <row r="293" spans="1:12" ht="26.25">
      <c r="A293" s="25" t="s">
        <v>320</v>
      </c>
      <c r="B293" s="15" t="s">
        <v>15</v>
      </c>
      <c r="C293" s="16"/>
      <c r="D293" s="16"/>
      <c r="E293" s="16"/>
      <c r="F293" s="15" t="s">
        <v>15</v>
      </c>
      <c r="G293" s="16"/>
      <c r="H293" s="16"/>
      <c r="I293" s="16"/>
      <c r="J293" s="16"/>
      <c r="K293" s="3"/>
      <c r="L293" s="3"/>
    </row>
    <row r="294" spans="1:12">
      <c r="A294" s="23" t="s">
        <v>321</v>
      </c>
      <c r="B294" s="7" t="s">
        <v>69</v>
      </c>
      <c r="C294" s="12">
        <v>870</v>
      </c>
      <c r="D294" s="12"/>
      <c r="E294" s="12">
        <f t="shared" ref="E294:E301" si="36">C294*D294</f>
        <v>0</v>
      </c>
      <c r="F294" s="7" t="s">
        <v>306</v>
      </c>
      <c r="G294" s="12"/>
      <c r="H294" s="12">
        <f t="shared" ref="H294:H301" si="37">C294*G294</f>
        <v>0</v>
      </c>
      <c r="I294" s="12">
        <f t="shared" ref="I294:J301" si="38">D294+G294</f>
        <v>0</v>
      </c>
      <c r="J294" s="12">
        <f t="shared" si="38"/>
        <v>0</v>
      </c>
      <c r="K294" s="3"/>
      <c r="L294" s="3"/>
    </row>
    <row r="295" spans="1:12">
      <c r="A295" s="23" t="s">
        <v>322</v>
      </c>
      <c r="B295" s="7" t="s">
        <v>69</v>
      </c>
      <c r="C295" s="12">
        <v>450</v>
      </c>
      <c r="D295" s="12"/>
      <c r="E295" s="12">
        <f t="shared" si="36"/>
        <v>0</v>
      </c>
      <c r="F295" s="7" t="s">
        <v>308</v>
      </c>
      <c r="G295" s="12"/>
      <c r="H295" s="12">
        <f t="shared" si="37"/>
        <v>0</v>
      </c>
      <c r="I295" s="12">
        <f t="shared" si="38"/>
        <v>0</v>
      </c>
      <c r="J295" s="12">
        <f t="shared" si="38"/>
        <v>0</v>
      </c>
      <c r="K295" s="3"/>
      <c r="L295" s="3"/>
    </row>
    <row r="296" spans="1:12">
      <c r="A296" s="23" t="s">
        <v>323</v>
      </c>
      <c r="B296" s="7" t="s">
        <v>69</v>
      </c>
      <c r="C296" s="12">
        <v>500</v>
      </c>
      <c r="D296" s="12"/>
      <c r="E296" s="12">
        <f t="shared" si="36"/>
        <v>0</v>
      </c>
      <c r="F296" s="7" t="s">
        <v>306</v>
      </c>
      <c r="G296" s="12"/>
      <c r="H296" s="12">
        <f t="shared" si="37"/>
        <v>0</v>
      </c>
      <c r="I296" s="12">
        <f t="shared" si="38"/>
        <v>0</v>
      </c>
      <c r="J296" s="12">
        <f t="shared" si="38"/>
        <v>0</v>
      </c>
      <c r="K296" s="3"/>
      <c r="L296" s="3"/>
    </row>
    <row r="297" spans="1:12">
      <c r="A297" s="23" t="s">
        <v>324</v>
      </c>
      <c r="B297" s="7" t="s">
        <v>69</v>
      </c>
      <c r="C297" s="12">
        <v>190</v>
      </c>
      <c r="D297" s="12"/>
      <c r="E297" s="12">
        <f t="shared" si="36"/>
        <v>0</v>
      </c>
      <c r="F297" s="7" t="s">
        <v>308</v>
      </c>
      <c r="G297" s="12"/>
      <c r="H297" s="12">
        <f t="shared" si="37"/>
        <v>0</v>
      </c>
      <c r="I297" s="12">
        <f t="shared" si="38"/>
        <v>0</v>
      </c>
      <c r="J297" s="12">
        <f t="shared" si="38"/>
        <v>0</v>
      </c>
      <c r="K297" s="3"/>
      <c r="L297" s="3"/>
    </row>
    <row r="298" spans="1:12">
      <c r="A298" s="23" t="s">
        <v>325</v>
      </c>
      <c r="B298" s="7" t="s">
        <v>69</v>
      </c>
      <c r="C298" s="12">
        <v>1200</v>
      </c>
      <c r="D298" s="12"/>
      <c r="E298" s="12">
        <f t="shared" si="36"/>
        <v>0</v>
      </c>
      <c r="F298" s="7" t="s">
        <v>310</v>
      </c>
      <c r="G298" s="12"/>
      <c r="H298" s="12">
        <f t="shared" si="37"/>
        <v>0</v>
      </c>
      <c r="I298" s="12">
        <f t="shared" si="38"/>
        <v>0</v>
      </c>
      <c r="J298" s="12">
        <f t="shared" si="38"/>
        <v>0</v>
      </c>
      <c r="K298" s="3"/>
      <c r="L298" s="3"/>
    </row>
    <row r="299" spans="1:12">
      <c r="A299" s="23" t="s">
        <v>326</v>
      </c>
      <c r="B299" s="7" t="s">
        <v>69</v>
      </c>
      <c r="C299" s="12">
        <v>180</v>
      </c>
      <c r="D299" s="12"/>
      <c r="E299" s="12">
        <f t="shared" si="36"/>
        <v>0</v>
      </c>
      <c r="F299" s="7" t="s">
        <v>327</v>
      </c>
      <c r="G299" s="12"/>
      <c r="H299" s="12">
        <f t="shared" si="37"/>
        <v>0</v>
      </c>
      <c r="I299" s="12">
        <f t="shared" si="38"/>
        <v>0</v>
      </c>
      <c r="J299" s="12">
        <f t="shared" si="38"/>
        <v>0</v>
      </c>
      <c r="K299" s="3"/>
      <c r="L299" s="3"/>
    </row>
    <row r="300" spans="1:12">
      <c r="A300" s="23" t="s">
        <v>328</v>
      </c>
      <c r="B300" s="7" t="s">
        <v>69</v>
      </c>
      <c r="C300" s="12">
        <v>320</v>
      </c>
      <c r="D300" s="12"/>
      <c r="E300" s="12">
        <f t="shared" si="36"/>
        <v>0</v>
      </c>
      <c r="F300" s="7" t="s">
        <v>329</v>
      </c>
      <c r="G300" s="12"/>
      <c r="H300" s="12">
        <f t="shared" si="37"/>
        <v>0</v>
      </c>
      <c r="I300" s="12">
        <f t="shared" si="38"/>
        <v>0</v>
      </c>
      <c r="J300" s="12">
        <f t="shared" si="38"/>
        <v>0</v>
      </c>
      <c r="K300" s="3"/>
      <c r="L300" s="3"/>
    </row>
    <row r="301" spans="1:12">
      <c r="A301" s="23" t="s">
        <v>330</v>
      </c>
      <c r="B301" s="7" t="s">
        <v>69</v>
      </c>
      <c r="C301" s="12">
        <v>85</v>
      </c>
      <c r="D301" s="12"/>
      <c r="E301" s="12">
        <f t="shared" si="36"/>
        <v>0</v>
      </c>
      <c r="F301" s="7" t="s">
        <v>317</v>
      </c>
      <c r="G301" s="12"/>
      <c r="H301" s="12">
        <f t="shared" si="37"/>
        <v>0</v>
      </c>
      <c r="I301" s="12">
        <f t="shared" si="38"/>
        <v>0</v>
      </c>
      <c r="J301" s="12">
        <f t="shared" si="38"/>
        <v>0</v>
      </c>
      <c r="K301" s="3"/>
      <c r="L301" s="3"/>
    </row>
    <row r="302" spans="1:12" ht="26.25">
      <c r="A302" s="25" t="s">
        <v>331</v>
      </c>
      <c r="B302" s="15" t="s">
        <v>15</v>
      </c>
      <c r="C302" s="16"/>
      <c r="D302" s="16"/>
      <c r="E302" s="16"/>
      <c r="F302" s="15" t="s">
        <v>15</v>
      </c>
      <c r="G302" s="16"/>
      <c r="H302" s="16"/>
      <c r="I302" s="16"/>
      <c r="J302" s="16"/>
      <c r="K302" s="3"/>
      <c r="L302" s="3"/>
    </row>
    <row r="303" spans="1:12">
      <c r="A303" s="23" t="s">
        <v>332</v>
      </c>
      <c r="B303" s="7" t="s">
        <v>69</v>
      </c>
      <c r="C303" s="12">
        <v>85</v>
      </c>
      <c r="D303" s="12"/>
      <c r="E303" s="12">
        <f>C303*D303</f>
        <v>0</v>
      </c>
      <c r="F303" s="7" t="s">
        <v>327</v>
      </c>
      <c r="G303" s="12"/>
      <c r="H303" s="12">
        <f>C303*G303</f>
        <v>0</v>
      </c>
      <c r="I303" s="12">
        <f>D303+G303</f>
        <v>0</v>
      </c>
      <c r="J303" s="12">
        <f>E303+H303</f>
        <v>0</v>
      </c>
      <c r="K303" s="3"/>
      <c r="L303" s="3"/>
    </row>
    <row r="304" spans="1:12">
      <c r="A304" s="25" t="s">
        <v>333</v>
      </c>
      <c r="B304" s="15" t="s">
        <v>15</v>
      </c>
      <c r="C304" s="16"/>
      <c r="D304" s="16"/>
      <c r="E304" s="16"/>
      <c r="F304" s="15" t="s">
        <v>15</v>
      </c>
      <c r="G304" s="16"/>
      <c r="H304" s="16"/>
      <c r="I304" s="16"/>
      <c r="J304" s="16"/>
      <c r="K304" s="3"/>
      <c r="L304" s="3"/>
    </row>
    <row r="305" spans="1:12">
      <c r="A305" s="23" t="s">
        <v>334</v>
      </c>
      <c r="B305" s="7" t="s">
        <v>69</v>
      </c>
      <c r="C305" s="12">
        <v>37</v>
      </c>
      <c r="D305" s="12"/>
      <c r="E305" s="12">
        <f>C305*D305</f>
        <v>0</v>
      </c>
      <c r="F305" s="7" t="s">
        <v>335</v>
      </c>
      <c r="G305" s="12"/>
      <c r="H305" s="12">
        <f>C305*G305</f>
        <v>0</v>
      </c>
      <c r="I305" s="12">
        <f>D305+G305</f>
        <v>0</v>
      </c>
      <c r="J305" s="12">
        <f>E305+H305</f>
        <v>0</v>
      </c>
      <c r="K305" s="3"/>
      <c r="L305" s="3"/>
    </row>
    <row r="306" spans="1:12">
      <c r="A306" s="25" t="s">
        <v>336</v>
      </c>
      <c r="B306" s="15" t="s">
        <v>15</v>
      </c>
      <c r="C306" s="16"/>
      <c r="D306" s="16"/>
      <c r="E306" s="16"/>
      <c r="F306" s="15" t="s">
        <v>15</v>
      </c>
      <c r="G306" s="16"/>
      <c r="H306" s="16"/>
      <c r="I306" s="16"/>
      <c r="J306" s="16"/>
      <c r="K306" s="3"/>
      <c r="L306" s="3"/>
    </row>
    <row r="307" spans="1:12">
      <c r="A307" s="23" t="s">
        <v>337</v>
      </c>
      <c r="B307" s="7" t="s">
        <v>69</v>
      </c>
      <c r="C307" s="12">
        <v>100</v>
      </c>
      <c r="D307" s="12"/>
      <c r="E307" s="12">
        <f>C307*D307</f>
        <v>0</v>
      </c>
      <c r="F307" s="7" t="s">
        <v>338</v>
      </c>
      <c r="G307" s="12"/>
      <c r="H307" s="12">
        <f>C307*G307</f>
        <v>0</v>
      </c>
      <c r="I307" s="12">
        <f t="shared" ref="I307:J309" si="39">D307+G307</f>
        <v>0</v>
      </c>
      <c r="J307" s="12">
        <f t="shared" si="39"/>
        <v>0</v>
      </c>
      <c r="K307" s="3"/>
      <c r="L307" s="3"/>
    </row>
    <row r="308" spans="1:12">
      <c r="A308" s="23" t="s">
        <v>339</v>
      </c>
      <c r="B308" s="7" t="s">
        <v>69</v>
      </c>
      <c r="C308" s="12">
        <v>70</v>
      </c>
      <c r="D308" s="12"/>
      <c r="E308" s="12">
        <f>C308*D308</f>
        <v>0</v>
      </c>
      <c r="F308" s="7" t="s">
        <v>338</v>
      </c>
      <c r="G308" s="12"/>
      <c r="H308" s="12">
        <f>C308*G308</f>
        <v>0</v>
      </c>
      <c r="I308" s="12">
        <f t="shared" si="39"/>
        <v>0</v>
      </c>
      <c r="J308" s="12">
        <f t="shared" si="39"/>
        <v>0</v>
      </c>
      <c r="K308" s="3"/>
      <c r="L308" s="3"/>
    </row>
    <row r="309" spans="1:12">
      <c r="A309" s="23" t="s">
        <v>340</v>
      </c>
      <c r="B309" s="7" t="s">
        <v>69</v>
      </c>
      <c r="C309" s="12">
        <v>120</v>
      </c>
      <c r="D309" s="12"/>
      <c r="E309" s="12">
        <f>C309*D309</f>
        <v>0</v>
      </c>
      <c r="F309" s="7" t="s">
        <v>338</v>
      </c>
      <c r="G309" s="12"/>
      <c r="H309" s="12">
        <f>C309*G309</f>
        <v>0</v>
      </c>
      <c r="I309" s="12">
        <f t="shared" si="39"/>
        <v>0</v>
      </c>
      <c r="J309" s="12">
        <f t="shared" si="39"/>
        <v>0</v>
      </c>
      <c r="K309" s="3"/>
      <c r="L309" s="3"/>
    </row>
    <row r="310" spans="1:12" ht="26.25">
      <c r="A310" s="31" t="s">
        <v>341</v>
      </c>
      <c r="B310" s="32" t="s">
        <v>15</v>
      </c>
      <c r="C310" s="33"/>
      <c r="D310" s="33"/>
      <c r="E310" s="33"/>
      <c r="F310" s="32" t="s">
        <v>15</v>
      </c>
      <c r="G310" s="33"/>
      <c r="H310" s="33"/>
      <c r="I310" s="33"/>
      <c r="J310" s="33"/>
      <c r="K310" s="3"/>
      <c r="L310" s="3"/>
    </row>
    <row r="311" spans="1:12">
      <c r="A311" s="28" t="s">
        <v>342</v>
      </c>
      <c r="B311" s="29" t="s">
        <v>64</v>
      </c>
      <c r="C311" s="30">
        <v>800</v>
      </c>
      <c r="D311" s="30"/>
      <c r="E311" s="30">
        <f>C311*D311</f>
        <v>0</v>
      </c>
      <c r="F311" s="29" t="s">
        <v>343</v>
      </c>
      <c r="G311" s="30"/>
      <c r="H311" s="30">
        <f>C311*G311</f>
        <v>0</v>
      </c>
      <c r="I311" s="30">
        <f t="shared" ref="I311:J313" si="40">D311+G311</f>
        <v>0</v>
      </c>
      <c r="J311" s="30">
        <f t="shared" si="40"/>
        <v>0</v>
      </c>
      <c r="K311" s="3"/>
      <c r="L311" s="3"/>
    </row>
    <row r="312" spans="1:12">
      <c r="A312" s="28" t="s">
        <v>344</v>
      </c>
      <c r="B312" s="29" t="s">
        <v>64</v>
      </c>
      <c r="C312" s="30">
        <v>50</v>
      </c>
      <c r="D312" s="30"/>
      <c r="E312" s="30">
        <f>C312*D312</f>
        <v>0</v>
      </c>
      <c r="F312" s="29" t="s">
        <v>345</v>
      </c>
      <c r="G312" s="30"/>
      <c r="H312" s="30">
        <f>C312*G312</f>
        <v>0</v>
      </c>
      <c r="I312" s="30">
        <f t="shared" si="40"/>
        <v>0</v>
      </c>
      <c r="J312" s="30">
        <f t="shared" si="40"/>
        <v>0</v>
      </c>
      <c r="K312" s="3"/>
      <c r="L312" s="3"/>
    </row>
    <row r="313" spans="1:12">
      <c r="A313" s="28" t="s">
        <v>346</v>
      </c>
      <c r="B313" s="29" t="s">
        <v>64</v>
      </c>
      <c r="C313" s="30">
        <v>45</v>
      </c>
      <c r="D313" s="30"/>
      <c r="E313" s="30">
        <f>C313*D313</f>
        <v>0</v>
      </c>
      <c r="F313" s="29" t="s">
        <v>347</v>
      </c>
      <c r="G313" s="30"/>
      <c r="H313" s="30">
        <f>C313*G313</f>
        <v>0</v>
      </c>
      <c r="I313" s="30">
        <f t="shared" si="40"/>
        <v>0</v>
      </c>
      <c r="J313" s="30">
        <f t="shared" si="40"/>
        <v>0</v>
      </c>
      <c r="K313" s="3"/>
      <c r="L313" s="3"/>
    </row>
    <row r="314" spans="1:12" ht="26.25">
      <c r="A314" s="31" t="s">
        <v>348</v>
      </c>
      <c r="B314" s="32" t="s">
        <v>15</v>
      </c>
      <c r="C314" s="33"/>
      <c r="D314" s="33"/>
      <c r="E314" s="33"/>
      <c r="F314" s="32" t="s">
        <v>15</v>
      </c>
      <c r="G314" s="33"/>
      <c r="H314" s="33"/>
      <c r="I314" s="33"/>
      <c r="J314" s="33"/>
      <c r="K314" s="3"/>
      <c r="L314" s="3"/>
    </row>
    <row r="315" spans="1:12">
      <c r="A315" s="28" t="s">
        <v>344</v>
      </c>
      <c r="B315" s="29" t="s">
        <v>64</v>
      </c>
      <c r="C315" s="30">
        <v>30</v>
      </c>
      <c r="D315" s="30"/>
      <c r="E315" s="30">
        <f>C315*D315</f>
        <v>0</v>
      </c>
      <c r="F315" s="29" t="s">
        <v>349</v>
      </c>
      <c r="G315" s="30"/>
      <c r="H315" s="30">
        <f>C315*G315</f>
        <v>0</v>
      </c>
      <c r="I315" s="30">
        <f t="shared" ref="I315:J317" si="41">D315+G315</f>
        <v>0</v>
      </c>
      <c r="J315" s="30">
        <f t="shared" si="41"/>
        <v>0</v>
      </c>
      <c r="K315" s="3"/>
      <c r="L315" s="3"/>
    </row>
    <row r="316" spans="1:12">
      <c r="A316" s="28" t="s">
        <v>346</v>
      </c>
      <c r="B316" s="29" t="s">
        <v>64</v>
      </c>
      <c r="C316" s="30">
        <v>27</v>
      </c>
      <c r="D316" s="30"/>
      <c r="E316" s="30">
        <f>C316*D316</f>
        <v>0</v>
      </c>
      <c r="F316" s="29" t="s">
        <v>350</v>
      </c>
      <c r="G316" s="30"/>
      <c r="H316" s="30">
        <f>C316*G316</f>
        <v>0</v>
      </c>
      <c r="I316" s="30">
        <f t="shared" si="41"/>
        <v>0</v>
      </c>
      <c r="J316" s="30">
        <f t="shared" si="41"/>
        <v>0</v>
      </c>
      <c r="K316" s="3"/>
      <c r="L316" s="3"/>
    </row>
    <row r="317" spans="1:12">
      <c r="A317" s="28" t="s">
        <v>351</v>
      </c>
      <c r="B317" s="29" t="s">
        <v>64</v>
      </c>
      <c r="C317" s="30">
        <v>19</v>
      </c>
      <c r="D317" s="30"/>
      <c r="E317" s="30">
        <f>C317*D317</f>
        <v>0</v>
      </c>
      <c r="F317" s="29" t="s">
        <v>352</v>
      </c>
      <c r="G317" s="30"/>
      <c r="H317" s="30">
        <f>C317*G317</f>
        <v>0</v>
      </c>
      <c r="I317" s="30">
        <f t="shared" si="41"/>
        <v>0</v>
      </c>
      <c r="J317" s="30">
        <f t="shared" si="41"/>
        <v>0</v>
      </c>
      <c r="K317" s="3"/>
      <c r="L317" s="3"/>
    </row>
    <row r="318" spans="1:12">
      <c r="A318" s="31" t="s">
        <v>353</v>
      </c>
      <c r="B318" s="32" t="s">
        <v>15</v>
      </c>
      <c r="C318" s="33"/>
      <c r="D318" s="33"/>
      <c r="E318" s="33"/>
      <c r="F318" s="32" t="s">
        <v>15</v>
      </c>
      <c r="G318" s="33"/>
      <c r="H318" s="33"/>
      <c r="I318" s="33"/>
      <c r="J318" s="33"/>
      <c r="K318" s="3"/>
      <c r="L318" s="3"/>
    </row>
    <row r="319" spans="1:12">
      <c r="A319" s="28" t="s">
        <v>354</v>
      </c>
      <c r="B319" s="29" t="s">
        <v>64</v>
      </c>
      <c r="C319" s="30">
        <v>6</v>
      </c>
      <c r="D319" s="30"/>
      <c r="E319" s="30">
        <f>C319*D319</f>
        <v>0</v>
      </c>
      <c r="F319" s="29" t="s">
        <v>355</v>
      </c>
      <c r="G319" s="30"/>
      <c r="H319" s="30">
        <f>C319*G319</f>
        <v>0</v>
      </c>
      <c r="I319" s="30">
        <f t="shared" ref="I319:J323" si="42">D319+G319</f>
        <v>0</v>
      </c>
      <c r="J319" s="30">
        <f t="shared" si="42"/>
        <v>0</v>
      </c>
      <c r="K319" s="3"/>
      <c r="L319" s="3"/>
    </row>
    <row r="320" spans="1:12">
      <c r="A320" s="28" t="s">
        <v>356</v>
      </c>
      <c r="B320" s="29" t="s">
        <v>64</v>
      </c>
      <c r="C320" s="30">
        <v>6</v>
      </c>
      <c r="D320" s="30"/>
      <c r="E320" s="30">
        <f>C320*D320</f>
        <v>0</v>
      </c>
      <c r="F320" s="29" t="s">
        <v>357</v>
      </c>
      <c r="G320" s="30"/>
      <c r="H320" s="30">
        <f>C320*G320</f>
        <v>0</v>
      </c>
      <c r="I320" s="30">
        <f t="shared" si="42"/>
        <v>0</v>
      </c>
      <c r="J320" s="30">
        <f t="shared" si="42"/>
        <v>0</v>
      </c>
      <c r="K320" s="3"/>
      <c r="L320" s="3"/>
    </row>
    <row r="321" spans="1:12">
      <c r="A321" s="28" t="s">
        <v>358</v>
      </c>
      <c r="B321" s="29" t="s">
        <v>64</v>
      </c>
      <c r="C321" s="30">
        <v>12</v>
      </c>
      <c r="D321" s="30"/>
      <c r="E321" s="30">
        <f>C321*D321</f>
        <v>0</v>
      </c>
      <c r="F321" s="29" t="s">
        <v>359</v>
      </c>
      <c r="G321" s="30"/>
      <c r="H321" s="30">
        <f>C321*G321</f>
        <v>0</v>
      </c>
      <c r="I321" s="30">
        <f t="shared" si="42"/>
        <v>0</v>
      </c>
      <c r="J321" s="30">
        <f t="shared" si="42"/>
        <v>0</v>
      </c>
      <c r="K321" s="3"/>
      <c r="L321" s="3"/>
    </row>
    <row r="322" spans="1:12">
      <c r="A322" s="28" t="s">
        <v>360</v>
      </c>
      <c r="B322" s="29" t="s">
        <v>64</v>
      </c>
      <c r="C322" s="30">
        <v>2</v>
      </c>
      <c r="D322" s="30"/>
      <c r="E322" s="30">
        <f>C322*D322</f>
        <v>0</v>
      </c>
      <c r="F322" s="29" t="s">
        <v>361</v>
      </c>
      <c r="G322" s="30"/>
      <c r="H322" s="30">
        <f>C322*G322</f>
        <v>0</v>
      </c>
      <c r="I322" s="30">
        <f t="shared" si="42"/>
        <v>0</v>
      </c>
      <c r="J322" s="30">
        <f t="shared" si="42"/>
        <v>0</v>
      </c>
      <c r="K322" s="3"/>
      <c r="L322" s="3"/>
    </row>
    <row r="323" spans="1:12">
      <c r="A323" s="28" t="s">
        <v>362</v>
      </c>
      <c r="B323" s="29" t="s">
        <v>64</v>
      </c>
      <c r="C323" s="30">
        <v>2</v>
      </c>
      <c r="D323" s="30"/>
      <c r="E323" s="30">
        <f>C323*D323</f>
        <v>0</v>
      </c>
      <c r="F323" s="29" t="s">
        <v>363</v>
      </c>
      <c r="G323" s="30"/>
      <c r="H323" s="30">
        <f>C323*G323</f>
        <v>0</v>
      </c>
      <c r="I323" s="30">
        <f t="shared" si="42"/>
        <v>0</v>
      </c>
      <c r="J323" s="30">
        <f t="shared" si="42"/>
        <v>0</v>
      </c>
      <c r="K323" s="3"/>
      <c r="L323" s="3"/>
    </row>
    <row r="324" spans="1:12">
      <c r="A324" s="25" t="s">
        <v>364</v>
      </c>
      <c r="B324" s="15" t="s">
        <v>15</v>
      </c>
      <c r="C324" s="16"/>
      <c r="D324" s="16"/>
      <c r="E324" s="16"/>
      <c r="F324" s="15" t="s">
        <v>15</v>
      </c>
      <c r="G324" s="16"/>
      <c r="H324" s="16"/>
      <c r="I324" s="16"/>
      <c r="J324" s="16"/>
      <c r="K324" s="3"/>
      <c r="L324" s="3"/>
    </row>
    <row r="325" spans="1:12">
      <c r="A325" s="23" t="s">
        <v>365</v>
      </c>
      <c r="B325" s="7" t="s">
        <v>64</v>
      </c>
      <c r="C325" s="12">
        <v>25</v>
      </c>
      <c r="D325" s="12"/>
      <c r="E325" s="12">
        <f>C325*D325</f>
        <v>0</v>
      </c>
      <c r="F325" s="7" t="s">
        <v>366</v>
      </c>
      <c r="G325" s="12"/>
      <c r="H325" s="12">
        <f>C325*G325</f>
        <v>0</v>
      </c>
      <c r="I325" s="12">
        <f>D325+G325</f>
        <v>0</v>
      </c>
      <c r="J325" s="12">
        <f>E325+H325</f>
        <v>0</v>
      </c>
      <c r="K325" s="3"/>
      <c r="L325" s="3"/>
    </row>
    <row r="326" spans="1:12">
      <c r="A326" s="23" t="s">
        <v>367</v>
      </c>
      <c r="B326" s="7" t="s">
        <v>64</v>
      </c>
      <c r="C326" s="12">
        <v>25</v>
      </c>
      <c r="D326" s="12"/>
      <c r="E326" s="12">
        <f>C326*D326</f>
        <v>0</v>
      </c>
      <c r="F326" s="7" t="s">
        <v>15</v>
      </c>
      <c r="G326" s="12"/>
      <c r="H326" s="12">
        <f>C326*G326</f>
        <v>0</v>
      </c>
      <c r="I326" s="12">
        <f>D326+G326</f>
        <v>0</v>
      </c>
      <c r="J326" s="12">
        <f>E326+H326</f>
        <v>0</v>
      </c>
      <c r="K326" s="3"/>
      <c r="L326" s="3"/>
    </row>
    <row r="327" spans="1:12">
      <c r="A327" s="25" t="s">
        <v>368</v>
      </c>
      <c r="B327" s="15" t="s">
        <v>15</v>
      </c>
      <c r="C327" s="16"/>
      <c r="D327" s="16"/>
      <c r="E327" s="16"/>
      <c r="F327" s="15" t="s">
        <v>15</v>
      </c>
      <c r="G327" s="16"/>
      <c r="H327" s="16"/>
      <c r="I327" s="16"/>
      <c r="J327" s="16"/>
      <c r="K327" s="3"/>
      <c r="L327" s="3"/>
    </row>
    <row r="328" spans="1:12">
      <c r="A328" s="23" t="s">
        <v>369</v>
      </c>
      <c r="B328" s="7" t="s">
        <v>64</v>
      </c>
      <c r="C328" s="12">
        <v>1</v>
      </c>
      <c r="D328" s="12"/>
      <c r="E328" s="12">
        <f>C328*D328</f>
        <v>0</v>
      </c>
      <c r="F328" s="7" t="s">
        <v>370</v>
      </c>
      <c r="G328" s="12"/>
      <c r="H328" s="12">
        <f>C328*G328</f>
        <v>0</v>
      </c>
      <c r="I328" s="12">
        <f t="shared" ref="I328:J330" si="43">D328+G328</f>
        <v>0</v>
      </c>
      <c r="J328" s="12">
        <f t="shared" si="43"/>
        <v>0</v>
      </c>
      <c r="K328" s="3"/>
      <c r="L328" s="3"/>
    </row>
    <row r="329" spans="1:12">
      <c r="A329" s="23" t="s">
        <v>371</v>
      </c>
      <c r="B329" s="7" t="s">
        <v>64</v>
      </c>
      <c r="C329" s="12">
        <v>6</v>
      </c>
      <c r="D329" s="12"/>
      <c r="E329" s="12">
        <f>C329*D329</f>
        <v>0</v>
      </c>
      <c r="F329" s="7" t="s">
        <v>255</v>
      </c>
      <c r="G329" s="12"/>
      <c r="H329" s="12">
        <f>C329*G329</f>
        <v>0</v>
      </c>
      <c r="I329" s="12">
        <f t="shared" si="43"/>
        <v>0</v>
      </c>
      <c r="J329" s="12">
        <f t="shared" si="43"/>
        <v>0</v>
      </c>
      <c r="K329" s="3"/>
      <c r="L329" s="3"/>
    </row>
    <row r="330" spans="1:12">
      <c r="A330" s="23" t="s">
        <v>372</v>
      </c>
      <c r="B330" s="7" t="s">
        <v>64</v>
      </c>
      <c r="C330" s="12">
        <v>2</v>
      </c>
      <c r="D330" s="12"/>
      <c r="E330" s="12">
        <f>C330*D330</f>
        <v>0</v>
      </c>
      <c r="F330" s="7" t="s">
        <v>255</v>
      </c>
      <c r="G330" s="12"/>
      <c r="H330" s="12">
        <f>C330*G330</f>
        <v>0</v>
      </c>
      <c r="I330" s="12">
        <f t="shared" si="43"/>
        <v>0</v>
      </c>
      <c r="J330" s="12">
        <f t="shared" si="43"/>
        <v>0</v>
      </c>
      <c r="K330" s="3"/>
      <c r="L330" s="3"/>
    </row>
    <row r="331" spans="1:12">
      <c r="A331" s="5" t="s">
        <v>373</v>
      </c>
      <c r="B331" s="6" t="s">
        <v>15</v>
      </c>
      <c r="C331" s="14"/>
      <c r="D331" s="14"/>
      <c r="E331" s="14">
        <f>SUM(E284:E330)</f>
        <v>0</v>
      </c>
      <c r="F331" s="6" t="s">
        <v>15</v>
      </c>
      <c r="G331" s="14"/>
      <c r="H331" s="14">
        <f>SUM(H283:H330)</f>
        <v>0</v>
      </c>
      <c r="I331" s="14"/>
      <c r="J331" s="14">
        <f>SUM(J283:J330)</f>
        <v>0</v>
      </c>
      <c r="K331" s="3"/>
      <c r="L331" s="3"/>
    </row>
    <row r="332" spans="1:12">
      <c r="A332" s="23" t="s">
        <v>15</v>
      </c>
      <c r="B332" s="7" t="s">
        <v>15</v>
      </c>
      <c r="C332" s="12"/>
      <c r="D332" s="12"/>
      <c r="E332" s="12"/>
      <c r="F332" s="7" t="s">
        <v>15</v>
      </c>
      <c r="G332" s="12"/>
      <c r="H332" s="12"/>
      <c r="I332" s="12">
        <f>D332+G332</f>
        <v>0</v>
      </c>
      <c r="J332" s="12">
        <f>E332+H332</f>
        <v>0</v>
      </c>
      <c r="K332" s="3"/>
      <c r="L332" s="3"/>
    </row>
    <row r="333" spans="1:12">
      <c r="A333" s="5" t="s">
        <v>374</v>
      </c>
      <c r="B333" s="6" t="s">
        <v>15</v>
      </c>
      <c r="C333" s="14"/>
      <c r="D333" s="14"/>
      <c r="E333" s="14"/>
      <c r="F333" s="6" t="s">
        <v>15</v>
      </c>
      <c r="G333" s="14"/>
      <c r="H333" s="14"/>
      <c r="I333" s="14"/>
      <c r="J333" s="14"/>
      <c r="K333" s="3"/>
      <c r="L333" s="3"/>
    </row>
    <row r="334" spans="1:12">
      <c r="A334" s="25" t="s">
        <v>375</v>
      </c>
      <c r="B334" s="15" t="s">
        <v>15</v>
      </c>
      <c r="C334" s="16"/>
      <c r="D334" s="16"/>
      <c r="E334" s="16"/>
      <c r="F334" s="15" t="s">
        <v>15</v>
      </c>
      <c r="G334" s="16"/>
      <c r="H334" s="16"/>
      <c r="I334" s="16"/>
      <c r="J334" s="16"/>
      <c r="K334" s="3"/>
      <c r="L334" s="3"/>
    </row>
    <row r="335" spans="1:12">
      <c r="A335" s="23" t="s">
        <v>376</v>
      </c>
      <c r="B335" s="7" t="s">
        <v>64</v>
      </c>
      <c r="C335" s="12">
        <v>52</v>
      </c>
      <c r="D335" s="12"/>
      <c r="E335" s="12">
        <f>C335*D335</f>
        <v>0</v>
      </c>
      <c r="F335" s="7" t="s">
        <v>377</v>
      </c>
      <c r="G335" s="12"/>
      <c r="H335" s="12">
        <f>C335*G335</f>
        <v>0</v>
      </c>
      <c r="I335" s="12">
        <f t="shared" ref="I335:J337" si="44">D335+G335</f>
        <v>0</v>
      </c>
      <c r="J335" s="12">
        <f t="shared" si="44"/>
        <v>0</v>
      </c>
      <c r="K335" s="3"/>
      <c r="L335" s="3"/>
    </row>
    <row r="336" spans="1:12">
      <c r="A336" s="23" t="s">
        <v>378</v>
      </c>
      <c r="B336" s="7" t="s">
        <v>64</v>
      </c>
      <c r="C336" s="12">
        <v>50</v>
      </c>
      <c r="D336" s="12"/>
      <c r="E336" s="12">
        <f>C336*D336</f>
        <v>0</v>
      </c>
      <c r="F336" s="7" t="s">
        <v>379</v>
      </c>
      <c r="G336" s="12"/>
      <c r="H336" s="12">
        <f>C336*G336</f>
        <v>0</v>
      </c>
      <c r="I336" s="12">
        <f t="shared" si="44"/>
        <v>0</v>
      </c>
      <c r="J336" s="12">
        <f t="shared" si="44"/>
        <v>0</v>
      </c>
      <c r="K336" s="3"/>
      <c r="L336" s="3"/>
    </row>
    <row r="337" spans="1:12">
      <c r="A337" s="23" t="s">
        <v>380</v>
      </c>
      <c r="B337" s="7" t="s">
        <v>64</v>
      </c>
      <c r="C337" s="12">
        <v>43</v>
      </c>
      <c r="D337" s="12"/>
      <c r="E337" s="12">
        <f>C337*D337</f>
        <v>0</v>
      </c>
      <c r="F337" s="7" t="s">
        <v>381</v>
      </c>
      <c r="G337" s="12"/>
      <c r="H337" s="12">
        <f>C337*G337</f>
        <v>0</v>
      </c>
      <c r="I337" s="12">
        <f t="shared" si="44"/>
        <v>0</v>
      </c>
      <c r="J337" s="12">
        <f t="shared" si="44"/>
        <v>0</v>
      </c>
      <c r="K337" s="3"/>
      <c r="L337" s="3"/>
    </row>
    <row r="338" spans="1:12">
      <c r="A338" s="25" t="s">
        <v>382</v>
      </c>
      <c r="B338" s="15" t="s">
        <v>15</v>
      </c>
      <c r="C338" s="16"/>
      <c r="D338" s="16"/>
      <c r="E338" s="16"/>
      <c r="F338" s="15" t="s">
        <v>15</v>
      </c>
      <c r="G338" s="16"/>
      <c r="H338" s="16"/>
      <c r="I338" s="16"/>
      <c r="J338" s="16"/>
      <c r="K338" s="3"/>
      <c r="L338" s="3"/>
    </row>
    <row r="339" spans="1:12">
      <c r="A339" s="23" t="s">
        <v>383</v>
      </c>
      <c r="B339" s="7" t="s">
        <v>64</v>
      </c>
      <c r="C339" s="12">
        <v>54</v>
      </c>
      <c r="D339" s="12"/>
      <c r="E339" s="12">
        <f>C339*D339</f>
        <v>0</v>
      </c>
      <c r="F339" s="7" t="s">
        <v>15</v>
      </c>
      <c r="G339" s="12"/>
      <c r="H339" s="12">
        <f>C339*G339</f>
        <v>0</v>
      </c>
      <c r="I339" s="12">
        <f t="shared" ref="I339:J341" si="45">D339+G339</f>
        <v>0</v>
      </c>
      <c r="J339" s="12">
        <f t="shared" si="45"/>
        <v>0</v>
      </c>
      <c r="K339" s="3"/>
      <c r="L339" s="3"/>
    </row>
    <row r="340" spans="1:12">
      <c r="A340" s="23" t="s">
        <v>384</v>
      </c>
      <c r="B340" s="7" t="s">
        <v>64</v>
      </c>
      <c r="C340" s="12">
        <v>50</v>
      </c>
      <c r="D340" s="12"/>
      <c r="E340" s="12">
        <f>C340*D340</f>
        <v>0</v>
      </c>
      <c r="F340" s="7" t="s">
        <v>15</v>
      </c>
      <c r="G340" s="12"/>
      <c r="H340" s="12">
        <f>C340*G340</f>
        <v>0</v>
      </c>
      <c r="I340" s="12">
        <f t="shared" si="45"/>
        <v>0</v>
      </c>
      <c r="J340" s="12">
        <f t="shared" si="45"/>
        <v>0</v>
      </c>
      <c r="K340" s="3"/>
      <c r="L340" s="3"/>
    </row>
    <row r="341" spans="1:12">
      <c r="A341" s="23" t="s">
        <v>385</v>
      </c>
      <c r="B341" s="7" t="s">
        <v>64</v>
      </c>
      <c r="C341" s="12">
        <v>41</v>
      </c>
      <c r="D341" s="12"/>
      <c r="E341" s="12">
        <f>C341*D341</f>
        <v>0</v>
      </c>
      <c r="F341" s="7" t="s">
        <v>15</v>
      </c>
      <c r="G341" s="12"/>
      <c r="H341" s="12">
        <f>C341*G341</f>
        <v>0</v>
      </c>
      <c r="I341" s="12">
        <f t="shared" si="45"/>
        <v>0</v>
      </c>
      <c r="J341" s="12">
        <f t="shared" si="45"/>
        <v>0</v>
      </c>
      <c r="K341" s="3"/>
      <c r="L341" s="3"/>
    </row>
    <row r="342" spans="1:12">
      <c r="A342" s="25" t="s">
        <v>386</v>
      </c>
      <c r="B342" s="15" t="s">
        <v>15</v>
      </c>
      <c r="C342" s="16"/>
      <c r="D342" s="16"/>
      <c r="E342" s="16"/>
      <c r="F342" s="15" t="s">
        <v>15</v>
      </c>
      <c r="G342" s="16"/>
      <c r="H342" s="16"/>
      <c r="I342" s="16"/>
      <c r="J342" s="16"/>
      <c r="K342" s="3"/>
      <c r="L342" s="3"/>
    </row>
    <row r="343" spans="1:12">
      <c r="A343" s="23" t="s">
        <v>387</v>
      </c>
      <c r="B343" s="7" t="s">
        <v>64</v>
      </c>
      <c r="C343" s="12">
        <v>99</v>
      </c>
      <c r="D343" s="12"/>
      <c r="E343" s="12">
        <f>C343*D343</f>
        <v>0</v>
      </c>
      <c r="F343" s="7" t="s">
        <v>15</v>
      </c>
      <c r="G343" s="12"/>
      <c r="H343" s="12">
        <f>C343*G343</f>
        <v>0</v>
      </c>
      <c r="I343" s="12">
        <f t="shared" ref="I343:J345" si="46">D343+G343</f>
        <v>0</v>
      </c>
      <c r="J343" s="12">
        <f t="shared" si="46"/>
        <v>0</v>
      </c>
      <c r="K343" s="3"/>
      <c r="L343" s="3"/>
    </row>
    <row r="344" spans="1:12">
      <c r="A344" s="23" t="s">
        <v>388</v>
      </c>
      <c r="B344" s="7" t="s">
        <v>64</v>
      </c>
      <c r="C344" s="12">
        <v>20</v>
      </c>
      <c r="D344" s="12"/>
      <c r="E344" s="12">
        <f>C344*D344</f>
        <v>0</v>
      </c>
      <c r="F344" s="7" t="s">
        <v>15</v>
      </c>
      <c r="G344" s="12"/>
      <c r="H344" s="12">
        <f>C344*G344</f>
        <v>0</v>
      </c>
      <c r="I344" s="12">
        <f t="shared" si="46"/>
        <v>0</v>
      </c>
      <c r="J344" s="12">
        <f t="shared" si="46"/>
        <v>0</v>
      </c>
      <c r="K344" s="3"/>
      <c r="L344" s="3"/>
    </row>
    <row r="345" spans="1:12">
      <c r="A345" s="23" t="s">
        <v>389</v>
      </c>
      <c r="B345" s="7" t="s">
        <v>64</v>
      </c>
      <c r="C345" s="12">
        <v>2</v>
      </c>
      <c r="D345" s="12"/>
      <c r="E345" s="12">
        <f>C345*D345</f>
        <v>0</v>
      </c>
      <c r="F345" s="7" t="s">
        <v>15</v>
      </c>
      <c r="G345" s="12"/>
      <c r="H345" s="12">
        <f>C345*G345</f>
        <v>0</v>
      </c>
      <c r="I345" s="12">
        <f t="shared" si="46"/>
        <v>0</v>
      </c>
      <c r="J345" s="12">
        <f t="shared" si="46"/>
        <v>0</v>
      </c>
      <c r="K345" s="3"/>
      <c r="L345" s="3"/>
    </row>
    <row r="346" spans="1:12">
      <c r="A346" s="25" t="s">
        <v>390</v>
      </c>
      <c r="B346" s="15" t="s">
        <v>15</v>
      </c>
      <c r="C346" s="16"/>
      <c r="D346" s="16"/>
      <c r="E346" s="16"/>
      <c r="F346" s="15" t="s">
        <v>15</v>
      </c>
      <c r="G346" s="16"/>
      <c r="H346" s="16"/>
      <c r="I346" s="16"/>
      <c r="J346" s="16"/>
      <c r="K346" s="3"/>
      <c r="L346" s="3"/>
    </row>
    <row r="347" spans="1:12">
      <c r="A347" s="23" t="s">
        <v>391</v>
      </c>
      <c r="B347" s="7" t="s">
        <v>64</v>
      </c>
      <c r="C347" s="12">
        <v>41</v>
      </c>
      <c r="D347" s="12"/>
      <c r="E347" s="12">
        <f>C347*D347</f>
        <v>0</v>
      </c>
      <c r="F347" s="7" t="s">
        <v>15</v>
      </c>
      <c r="G347" s="12"/>
      <c r="H347" s="12">
        <f>C347*G347</f>
        <v>0</v>
      </c>
      <c r="I347" s="12">
        <f>D347+G347</f>
        <v>0</v>
      </c>
      <c r="J347" s="12">
        <f>E347+H347</f>
        <v>0</v>
      </c>
      <c r="K347" s="3"/>
      <c r="L347" s="3"/>
    </row>
    <row r="348" spans="1:12">
      <c r="A348" s="25" t="s">
        <v>392</v>
      </c>
      <c r="B348" s="15" t="s">
        <v>15</v>
      </c>
      <c r="C348" s="16"/>
      <c r="D348" s="16"/>
      <c r="E348" s="16"/>
      <c r="F348" s="15" t="s">
        <v>15</v>
      </c>
      <c r="G348" s="16"/>
      <c r="H348" s="16"/>
      <c r="I348" s="16"/>
      <c r="J348" s="16"/>
      <c r="K348" s="3"/>
      <c r="L348" s="3"/>
    </row>
    <row r="349" spans="1:12">
      <c r="A349" s="23" t="s">
        <v>393</v>
      </c>
      <c r="B349" s="7" t="s">
        <v>64</v>
      </c>
      <c r="C349" s="12">
        <v>344</v>
      </c>
      <c r="D349" s="12"/>
      <c r="E349" s="12">
        <f>C349*D349</f>
        <v>0</v>
      </c>
      <c r="F349" s="7" t="s">
        <v>394</v>
      </c>
      <c r="G349" s="12"/>
      <c r="H349" s="12">
        <f>C349*G349</f>
        <v>0</v>
      </c>
      <c r="I349" s="12">
        <f t="shared" ref="I349:J351" si="47">D349+G349</f>
        <v>0</v>
      </c>
      <c r="J349" s="12">
        <f t="shared" si="47"/>
        <v>0</v>
      </c>
      <c r="K349" s="3"/>
      <c r="L349" s="3"/>
    </row>
    <row r="350" spans="1:12">
      <c r="A350" s="23" t="s">
        <v>395</v>
      </c>
      <c r="B350" s="7" t="s">
        <v>64</v>
      </c>
      <c r="C350" s="12">
        <v>57</v>
      </c>
      <c r="D350" s="12"/>
      <c r="E350" s="12">
        <f>C350*D350</f>
        <v>0</v>
      </c>
      <c r="F350" s="7" t="s">
        <v>394</v>
      </c>
      <c r="G350" s="12"/>
      <c r="H350" s="12">
        <f>C350*G350</f>
        <v>0</v>
      </c>
      <c r="I350" s="12">
        <f t="shared" si="47"/>
        <v>0</v>
      </c>
      <c r="J350" s="12">
        <f t="shared" si="47"/>
        <v>0</v>
      </c>
      <c r="K350" s="3"/>
      <c r="L350" s="3"/>
    </row>
    <row r="351" spans="1:12">
      <c r="A351" s="23" t="s">
        <v>396</v>
      </c>
      <c r="B351" s="7" t="s">
        <v>64</v>
      </c>
      <c r="C351" s="12">
        <v>78</v>
      </c>
      <c r="D351" s="12"/>
      <c r="E351" s="12">
        <f>C351*D351</f>
        <v>0</v>
      </c>
      <c r="F351" s="7" t="s">
        <v>394</v>
      </c>
      <c r="G351" s="12"/>
      <c r="H351" s="12">
        <f>C351*G351</f>
        <v>0</v>
      </c>
      <c r="I351" s="12">
        <f t="shared" si="47"/>
        <v>0</v>
      </c>
      <c r="J351" s="12">
        <f t="shared" si="47"/>
        <v>0</v>
      </c>
      <c r="K351" s="3"/>
      <c r="L351" s="3"/>
    </row>
    <row r="352" spans="1:12">
      <c r="A352" s="25" t="s">
        <v>397</v>
      </c>
      <c r="B352" s="15" t="s">
        <v>15</v>
      </c>
      <c r="C352" s="16"/>
      <c r="D352" s="16"/>
      <c r="E352" s="16"/>
      <c r="F352" s="15" t="s">
        <v>15</v>
      </c>
      <c r="G352" s="16"/>
      <c r="H352" s="16"/>
      <c r="I352" s="16"/>
      <c r="J352" s="16"/>
      <c r="K352" s="3"/>
      <c r="L352" s="3"/>
    </row>
    <row r="353" spans="1:12">
      <c r="A353" s="23" t="s">
        <v>387</v>
      </c>
      <c r="B353" s="7" t="s">
        <v>64</v>
      </c>
      <c r="C353" s="12">
        <v>9</v>
      </c>
      <c r="D353" s="12"/>
      <c r="E353" s="12">
        <f>C353*D353</f>
        <v>0</v>
      </c>
      <c r="F353" s="7" t="s">
        <v>15</v>
      </c>
      <c r="G353" s="12"/>
      <c r="H353" s="12">
        <f>C353*G353</f>
        <v>0</v>
      </c>
      <c r="I353" s="12">
        <f t="shared" ref="I353:J355" si="48">D353+G353</f>
        <v>0</v>
      </c>
      <c r="J353" s="12">
        <f t="shared" si="48"/>
        <v>0</v>
      </c>
      <c r="K353" s="3"/>
      <c r="L353" s="3"/>
    </row>
    <row r="354" spans="1:12">
      <c r="A354" s="23" t="s">
        <v>398</v>
      </c>
      <c r="B354" s="7" t="s">
        <v>64</v>
      </c>
      <c r="C354" s="12">
        <v>98</v>
      </c>
      <c r="D354" s="12"/>
      <c r="E354" s="12">
        <f>C354*D354</f>
        <v>0</v>
      </c>
      <c r="F354" s="7" t="s">
        <v>15</v>
      </c>
      <c r="G354" s="12"/>
      <c r="H354" s="12">
        <f>C354*G354</f>
        <v>0</v>
      </c>
      <c r="I354" s="12">
        <f t="shared" si="48"/>
        <v>0</v>
      </c>
      <c r="J354" s="12">
        <f t="shared" si="48"/>
        <v>0</v>
      </c>
      <c r="K354" s="3"/>
      <c r="L354" s="3"/>
    </row>
    <row r="355" spans="1:12">
      <c r="A355" s="25" t="s">
        <v>399</v>
      </c>
      <c r="B355" s="15" t="s">
        <v>15</v>
      </c>
      <c r="C355" s="16"/>
      <c r="D355" s="16"/>
      <c r="E355" s="16"/>
      <c r="F355" s="15" t="s">
        <v>15</v>
      </c>
      <c r="G355" s="16"/>
      <c r="H355" s="16"/>
      <c r="I355" s="16">
        <f t="shared" si="48"/>
        <v>0</v>
      </c>
      <c r="J355" s="16">
        <f t="shared" si="48"/>
        <v>0</v>
      </c>
      <c r="K355" s="3"/>
      <c r="L355" s="3"/>
    </row>
    <row r="356" spans="1:12">
      <c r="A356" s="25" t="s">
        <v>400</v>
      </c>
      <c r="B356" s="15" t="s">
        <v>15</v>
      </c>
      <c r="C356" s="16"/>
      <c r="D356" s="16"/>
      <c r="E356" s="16"/>
      <c r="F356" s="15" t="s">
        <v>15</v>
      </c>
      <c r="G356" s="16"/>
      <c r="H356" s="16"/>
      <c r="I356" s="16"/>
      <c r="J356" s="16"/>
      <c r="K356" s="3"/>
      <c r="L356" s="3"/>
    </row>
    <row r="357" spans="1:12">
      <c r="A357" s="23" t="s">
        <v>401</v>
      </c>
      <c r="B357" s="7" t="s">
        <v>64</v>
      </c>
      <c r="C357" s="12">
        <v>6</v>
      </c>
      <c r="D357" s="12"/>
      <c r="E357" s="12">
        <f>C357*D357</f>
        <v>0</v>
      </c>
      <c r="F357" s="7" t="s">
        <v>402</v>
      </c>
      <c r="G357" s="12"/>
      <c r="H357" s="12">
        <f>C357*G357</f>
        <v>0</v>
      </c>
      <c r="I357" s="12">
        <f>D357+G357</f>
        <v>0</v>
      </c>
      <c r="J357" s="12">
        <f>E357+H357</f>
        <v>0</v>
      </c>
      <c r="K357" s="3"/>
      <c r="L357" s="3"/>
    </row>
    <row r="358" spans="1:12">
      <c r="A358" s="25" t="s">
        <v>403</v>
      </c>
      <c r="B358" s="15" t="s">
        <v>15</v>
      </c>
      <c r="C358" s="16"/>
      <c r="D358" s="16"/>
      <c r="E358" s="16"/>
      <c r="F358" s="15" t="s">
        <v>15</v>
      </c>
      <c r="G358" s="16"/>
      <c r="H358" s="16"/>
      <c r="I358" s="16"/>
      <c r="J358" s="16"/>
      <c r="K358" s="3"/>
      <c r="L358" s="3"/>
    </row>
    <row r="359" spans="1:12">
      <c r="A359" s="23" t="s">
        <v>404</v>
      </c>
      <c r="B359" s="7" t="s">
        <v>64</v>
      </c>
      <c r="C359" s="12">
        <v>8</v>
      </c>
      <c r="D359" s="12"/>
      <c r="E359" s="12">
        <f>C359*D359</f>
        <v>0</v>
      </c>
      <c r="F359" s="7" t="s">
        <v>405</v>
      </c>
      <c r="G359" s="12"/>
      <c r="H359" s="12">
        <f>C359*G359</f>
        <v>0</v>
      </c>
      <c r="I359" s="12">
        <f>D359+G359</f>
        <v>0</v>
      </c>
      <c r="J359" s="12">
        <f>E359+H359</f>
        <v>0</v>
      </c>
      <c r="K359" s="3"/>
      <c r="L359" s="3"/>
    </row>
    <row r="360" spans="1:12">
      <c r="A360" s="25" t="s">
        <v>406</v>
      </c>
      <c r="B360" s="15" t="s">
        <v>15</v>
      </c>
      <c r="C360" s="16"/>
      <c r="D360" s="16"/>
      <c r="E360" s="16"/>
      <c r="F360" s="15" t="s">
        <v>15</v>
      </c>
      <c r="G360" s="16"/>
      <c r="H360" s="16"/>
      <c r="I360" s="16"/>
      <c r="J360" s="16"/>
      <c r="K360" s="3"/>
      <c r="L360" s="3"/>
    </row>
    <row r="361" spans="1:12">
      <c r="A361" s="23" t="s">
        <v>407</v>
      </c>
      <c r="B361" s="7" t="s">
        <v>64</v>
      </c>
      <c r="C361" s="12">
        <v>4</v>
      </c>
      <c r="D361" s="12"/>
      <c r="E361" s="12">
        <f>C361*D361</f>
        <v>0</v>
      </c>
      <c r="F361" s="7" t="s">
        <v>408</v>
      </c>
      <c r="G361" s="12"/>
      <c r="H361" s="12">
        <f>C361*G361</f>
        <v>0</v>
      </c>
      <c r="I361" s="12">
        <f>D361+G361</f>
        <v>0</v>
      </c>
      <c r="J361" s="12">
        <f>E361+H361</f>
        <v>0</v>
      </c>
      <c r="K361" s="3"/>
      <c r="L361" s="3"/>
    </row>
    <row r="362" spans="1:12">
      <c r="A362" s="23" t="s">
        <v>409</v>
      </c>
      <c r="B362" s="7" t="s">
        <v>64</v>
      </c>
      <c r="C362" s="12">
        <v>2</v>
      </c>
      <c r="D362" s="12"/>
      <c r="E362" s="12">
        <f>C362*D362</f>
        <v>0</v>
      </c>
      <c r="F362" s="7" t="s">
        <v>410</v>
      </c>
      <c r="G362" s="12"/>
      <c r="H362" s="12">
        <f>C362*G362</f>
        <v>0</v>
      </c>
      <c r="I362" s="12">
        <f>D362+G362</f>
        <v>0</v>
      </c>
      <c r="J362" s="12">
        <f>E362+H362</f>
        <v>0</v>
      </c>
      <c r="K362" s="3"/>
      <c r="L362" s="3"/>
    </row>
    <row r="363" spans="1:12">
      <c r="A363" s="25" t="s">
        <v>411</v>
      </c>
      <c r="B363" s="15" t="s">
        <v>15</v>
      </c>
      <c r="C363" s="16"/>
      <c r="D363" s="16"/>
      <c r="E363" s="16"/>
      <c r="F363" s="15" t="s">
        <v>15</v>
      </c>
      <c r="G363" s="16"/>
      <c r="H363" s="16"/>
      <c r="I363" s="16"/>
      <c r="J363" s="16"/>
      <c r="K363" s="3"/>
      <c r="L363" s="3"/>
    </row>
    <row r="364" spans="1:12">
      <c r="A364" s="23" t="s">
        <v>412</v>
      </c>
      <c r="B364" s="7" t="s">
        <v>64</v>
      </c>
      <c r="C364" s="12">
        <v>2</v>
      </c>
      <c r="D364" s="12"/>
      <c r="E364" s="12">
        <f>C364*D364</f>
        <v>0</v>
      </c>
      <c r="F364" s="7" t="s">
        <v>405</v>
      </c>
      <c r="G364" s="12"/>
      <c r="H364" s="12">
        <f>C364*G364</f>
        <v>0</v>
      </c>
      <c r="I364" s="12">
        <f>D364+G364</f>
        <v>0</v>
      </c>
      <c r="J364" s="12">
        <f>E364+H364</f>
        <v>0</v>
      </c>
      <c r="K364" s="3"/>
      <c r="L364" s="3"/>
    </row>
    <row r="365" spans="1:12">
      <c r="A365" s="25" t="s">
        <v>413</v>
      </c>
      <c r="B365" s="15" t="s">
        <v>15</v>
      </c>
      <c r="C365" s="16"/>
      <c r="D365" s="16"/>
      <c r="E365" s="16"/>
      <c r="F365" s="15" t="s">
        <v>15</v>
      </c>
      <c r="G365" s="16"/>
      <c r="H365" s="16"/>
      <c r="I365" s="16"/>
      <c r="J365" s="16"/>
      <c r="K365" s="3"/>
      <c r="L365" s="3"/>
    </row>
    <row r="366" spans="1:12">
      <c r="A366" s="23" t="s">
        <v>414</v>
      </c>
      <c r="B366" s="7" t="s">
        <v>64</v>
      </c>
      <c r="C366" s="12">
        <v>2</v>
      </c>
      <c r="D366" s="12"/>
      <c r="E366" s="12">
        <f>C366*D366</f>
        <v>0</v>
      </c>
      <c r="F366" s="7" t="s">
        <v>15</v>
      </c>
      <c r="G366" s="12"/>
      <c r="H366" s="12">
        <f>C366*G366</f>
        <v>0</v>
      </c>
      <c r="I366" s="12">
        <f>D366+G366</f>
        <v>0</v>
      </c>
      <c r="J366" s="12">
        <f>E366+H366</f>
        <v>0</v>
      </c>
      <c r="K366" s="3"/>
      <c r="L366" s="3"/>
    </row>
    <row r="367" spans="1:12">
      <c r="A367" s="5" t="s">
        <v>415</v>
      </c>
      <c r="B367" s="6" t="s">
        <v>15</v>
      </c>
      <c r="C367" s="14"/>
      <c r="D367" s="14"/>
      <c r="E367" s="14">
        <f>SUM(E334:E366)</f>
        <v>0</v>
      </c>
      <c r="F367" s="6" t="s">
        <v>15</v>
      </c>
      <c r="G367" s="14"/>
      <c r="H367" s="14">
        <f>SUM(H334:H366)</f>
        <v>0</v>
      </c>
      <c r="I367" s="14"/>
      <c r="J367" s="14">
        <f>SUM(J334:J366)</f>
        <v>0</v>
      </c>
      <c r="K367" s="3"/>
      <c r="L367" s="3"/>
    </row>
    <row r="368" spans="1:12">
      <c r="A368" s="23" t="s">
        <v>15</v>
      </c>
      <c r="B368" s="7" t="s">
        <v>15</v>
      </c>
      <c r="C368" s="12"/>
      <c r="D368" s="12"/>
      <c r="E368" s="12"/>
      <c r="F368" s="7" t="s">
        <v>15</v>
      </c>
      <c r="G368" s="12"/>
      <c r="H368" s="12"/>
      <c r="I368" s="12">
        <f>D368+G368</f>
        <v>0</v>
      </c>
      <c r="J368" s="12">
        <f>E368+H368</f>
        <v>0</v>
      </c>
      <c r="K368" s="3"/>
      <c r="L368" s="3"/>
    </row>
    <row r="369" spans="1:17">
      <c r="A369" s="5" t="s">
        <v>416</v>
      </c>
      <c r="B369" s="6" t="s">
        <v>15</v>
      </c>
      <c r="C369" s="14"/>
      <c r="D369" s="14"/>
      <c r="E369" s="14"/>
      <c r="F369" s="6" t="s">
        <v>15</v>
      </c>
      <c r="G369" s="14"/>
      <c r="H369" s="14"/>
      <c r="I369" s="14"/>
      <c r="J369" s="14"/>
      <c r="K369" s="3"/>
      <c r="L369" s="3"/>
    </row>
    <row r="370" spans="1:17">
      <c r="A370" s="25" t="s">
        <v>417</v>
      </c>
      <c r="B370" s="15" t="s">
        <v>15</v>
      </c>
      <c r="C370" s="16"/>
      <c r="D370" s="16"/>
      <c r="E370" s="16"/>
      <c r="F370" s="15" t="s">
        <v>15</v>
      </c>
      <c r="G370" s="16"/>
      <c r="H370" s="16"/>
      <c r="I370" s="16"/>
      <c r="J370" s="16"/>
      <c r="K370" s="3"/>
      <c r="L370" s="3"/>
    </row>
    <row r="371" spans="1:17">
      <c r="A371" s="25" t="s">
        <v>418</v>
      </c>
      <c r="B371" s="15" t="s">
        <v>15</v>
      </c>
      <c r="C371" s="16"/>
      <c r="D371" s="16"/>
      <c r="E371" s="16"/>
      <c r="F371" s="15" t="s">
        <v>15</v>
      </c>
      <c r="G371" s="16"/>
      <c r="H371" s="16"/>
      <c r="I371" s="16"/>
      <c r="J371" s="16"/>
      <c r="K371" s="36"/>
      <c r="L371" s="36"/>
      <c r="M371" s="37"/>
      <c r="N371" s="38"/>
      <c r="O371" s="38"/>
      <c r="P371" s="38"/>
      <c r="Q371" s="38"/>
    </row>
    <row r="372" spans="1:17">
      <c r="A372" s="23" t="s">
        <v>419</v>
      </c>
      <c r="B372" s="7" t="s">
        <v>64</v>
      </c>
      <c r="C372" s="12">
        <v>37</v>
      </c>
      <c r="D372" s="12"/>
      <c r="E372" s="12">
        <f>C372*D372</f>
        <v>0</v>
      </c>
      <c r="F372" s="7" t="s">
        <v>420</v>
      </c>
      <c r="G372" s="12"/>
      <c r="H372" s="12">
        <f>C372*G372</f>
        <v>0</v>
      </c>
      <c r="I372" s="12">
        <f>D372+G372</f>
        <v>0</v>
      </c>
      <c r="J372" s="12">
        <f>E372+H372</f>
        <v>0</v>
      </c>
      <c r="K372" s="35"/>
      <c r="L372" s="36"/>
      <c r="M372" s="37"/>
      <c r="N372" s="38"/>
      <c r="O372" s="38"/>
      <c r="P372" s="38"/>
      <c r="Q372" s="38"/>
    </row>
    <row r="373" spans="1:17">
      <c r="A373" s="23" t="s">
        <v>421</v>
      </c>
      <c r="B373" s="7" t="s">
        <v>64</v>
      </c>
      <c r="C373" s="12">
        <v>74</v>
      </c>
      <c r="D373" s="12"/>
      <c r="E373" s="12">
        <f>C373*D373</f>
        <v>0</v>
      </c>
      <c r="F373" s="7" t="s">
        <v>15</v>
      </c>
      <c r="G373" s="12"/>
      <c r="H373" s="12">
        <f>C373*G373</f>
        <v>0</v>
      </c>
      <c r="I373" s="12">
        <f>D373+G373</f>
        <v>0</v>
      </c>
      <c r="J373" s="12">
        <f>E373+H373</f>
        <v>0</v>
      </c>
      <c r="K373" s="3"/>
      <c r="L373" s="3"/>
    </row>
    <row r="374" spans="1:17">
      <c r="A374" s="25" t="s">
        <v>422</v>
      </c>
      <c r="B374" s="15" t="s">
        <v>15</v>
      </c>
      <c r="C374" s="16"/>
      <c r="D374" s="16"/>
      <c r="E374" s="16"/>
      <c r="F374" s="15" t="s">
        <v>15</v>
      </c>
      <c r="G374" s="16"/>
      <c r="H374" s="16"/>
      <c r="I374" s="16"/>
      <c r="J374" s="16"/>
      <c r="K374" s="3"/>
      <c r="L374" s="3"/>
    </row>
    <row r="375" spans="1:17">
      <c r="A375" s="23" t="s">
        <v>423</v>
      </c>
      <c r="B375" s="7" t="s">
        <v>64</v>
      </c>
      <c r="C375" s="12">
        <v>2</v>
      </c>
      <c r="D375" s="12"/>
      <c r="E375" s="12">
        <f>C375*D375</f>
        <v>0</v>
      </c>
      <c r="F375" s="7" t="s">
        <v>420</v>
      </c>
      <c r="G375" s="12"/>
      <c r="H375" s="12">
        <f>C375*G375</f>
        <v>0</v>
      </c>
      <c r="I375" s="12">
        <f>D375+G375</f>
        <v>0</v>
      </c>
      <c r="J375" s="12">
        <f>E375+H375</f>
        <v>0</v>
      </c>
      <c r="K375" s="3"/>
      <c r="L375" s="3"/>
    </row>
    <row r="376" spans="1:17">
      <c r="A376" s="23" t="s">
        <v>421</v>
      </c>
      <c r="B376" s="7" t="s">
        <v>64</v>
      </c>
      <c r="C376" s="12">
        <v>4</v>
      </c>
      <c r="D376" s="12"/>
      <c r="E376" s="12">
        <f>C376*D376</f>
        <v>0</v>
      </c>
      <c r="F376" s="7" t="s">
        <v>15</v>
      </c>
      <c r="G376" s="12"/>
      <c r="H376" s="12">
        <f>C376*G376</f>
        <v>0</v>
      </c>
      <c r="I376" s="12">
        <f>D376+G376</f>
        <v>0</v>
      </c>
      <c r="J376" s="12">
        <f>E376+H376</f>
        <v>0</v>
      </c>
      <c r="K376" s="3"/>
      <c r="L376" s="3"/>
    </row>
    <row r="377" spans="1:17">
      <c r="A377" s="25" t="s">
        <v>424</v>
      </c>
      <c r="B377" s="15" t="s">
        <v>15</v>
      </c>
      <c r="C377" s="16"/>
      <c r="D377" s="16"/>
      <c r="E377" s="16"/>
      <c r="F377" s="15" t="s">
        <v>15</v>
      </c>
      <c r="G377" s="16"/>
      <c r="H377" s="16"/>
      <c r="I377" s="16"/>
      <c r="J377" s="16"/>
      <c r="K377" s="3"/>
      <c r="L377" s="3"/>
    </row>
    <row r="378" spans="1:17">
      <c r="A378" s="23" t="s">
        <v>425</v>
      </c>
      <c r="B378" s="7" t="s">
        <v>64</v>
      </c>
      <c r="C378" s="12">
        <v>12</v>
      </c>
      <c r="D378" s="12"/>
      <c r="E378" s="12">
        <f>C378*D378</f>
        <v>0</v>
      </c>
      <c r="F378" s="7" t="s">
        <v>15</v>
      </c>
      <c r="G378" s="12"/>
      <c r="H378" s="12">
        <f>C378*G378</f>
        <v>0</v>
      </c>
      <c r="I378" s="12">
        <f>D378+G378</f>
        <v>0</v>
      </c>
      <c r="J378" s="12">
        <f>E378+H378</f>
        <v>0</v>
      </c>
      <c r="K378" s="3"/>
      <c r="L378" s="3"/>
    </row>
    <row r="379" spans="1:17">
      <c r="A379" s="25" t="s">
        <v>426</v>
      </c>
      <c r="B379" s="15" t="s">
        <v>15</v>
      </c>
      <c r="C379" s="16"/>
      <c r="D379" s="16"/>
      <c r="E379" s="16"/>
      <c r="F379" s="15" t="s">
        <v>15</v>
      </c>
      <c r="G379" s="16"/>
      <c r="H379" s="16"/>
      <c r="I379" s="16"/>
      <c r="J379" s="16"/>
      <c r="K379" s="3"/>
      <c r="L379" s="3"/>
    </row>
    <row r="380" spans="1:17">
      <c r="A380" s="23" t="s">
        <v>427</v>
      </c>
      <c r="B380" s="7" t="s">
        <v>64</v>
      </c>
      <c r="C380" s="12">
        <v>2</v>
      </c>
      <c r="D380" s="12"/>
      <c r="E380" s="12">
        <f>C380*D380</f>
        <v>0</v>
      </c>
      <c r="F380" s="7" t="s">
        <v>428</v>
      </c>
      <c r="G380" s="12"/>
      <c r="H380" s="12">
        <f>C380*G380</f>
        <v>0</v>
      </c>
      <c r="I380" s="12">
        <f>D380+G380</f>
        <v>0</v>
      </c>
      <c r="J380" s="12">
        <f>E380+H380</f>
        <v>0</v>
      </c>
      <c r="K380" s="3"/>
      <c r="L380" s="3"/>
    </row>
    <row r="381" spans="1:17">
      <c r="A381" s="23" t="s">
        <v>421</v>
      </c>
      <c r="B381" s="7" t="s">
        <v>64</v>
      </c>
      <c r="C381" s="12">
        <v>2</v>
      </c>
      <c r="D381" s="12"/>
      <c r="E381" s="12">
        <f>C381*D381</f>
        <v>0</v>
      </c>
      <c r="F381" s="7" t="s">
        <v>15</v>
      </c>
      <c r="G381" s="12"/>
      <c r="H381" s="12">
        <f>C381*G381</f>
        <v>0</v>
      </c>
      <c r="I381" s="12">
        <f>D381+G381</f>
        <v>0</v>
      </c>
      <c r="J381" s="12">
        <f>E381+H381</f>
        <v>0</v>
      </c>
      <c r="K381" s="3"/>
      <c r="L381" s="3"/>
    </row>
    <row r="382" spans="1:17">
      <c r="A382" s="25" t="s">
        <v>429</v>
      </c>
      <c r="B382" s="15" t="s">
        <v>15</v>
      </c>
      <c r="C382" s="16"/>
      <c r="D382" s="16"/>
      <c r="E382" s="16"/>
      <c r="F382" s="15" t="s">
        <v>15</v>
      </c>
      <c r="G382" s="16"/>
      <c r="H382" s="16"/>
      <c r="I382" s="16"/>
      <c r="J382" s="16"/>
      <c r="K382" s="3"/>
      <c r="L382" s="3"/>
    </row>
    <row r="383" spans="1:17">
      <c r="A383" s="23" t="s">
        <v>430</v>
      </c>
      <c r="B383" s="7" t="s">
        <v>64</v>
      </c>
      <c r="C383" s="12">
        <v>48</v>
      </c>
      <c r="D383" s="12"/>
      <c r="E383" s="12">
        <f>C383*D383</f>
        <v>0</v>
      </c>
      <c r="F383" s="7" t="s">
        <v>431</v>
      </c>
      <c r="G383" s="12"/>
      <c r="H383" s="12">
        <f>C383*G383</f>
        <v>0</v>
      </c>
      <c r="I383" s="12">
        <f>D383+G383</f>
        <v>0</v>
      </c>
      <c r="J383" s="12">
        <f>E383+H383</f>
        <v>0</v>
      </c>
      <c r="K383" s="3"/>
      <c r="L383" s="3"/>
    </row>
    <row r="384" spans="1:17">
      <c r="A384" s="25" t="s">
        <v>432</v>
      </c>
      <c r="B384" s="15" t="s">
        <v>15</v>
      </c>
      <c r="C384" s="16"/>
      <c r="D384" s="16"/>
      <c r="E384" s="16"/>
      <c r="F384" s="15" t="s">
        <v>15</v>
      </c>
      <c r="G384" s="16"/>
      <c r="H384" s="16"/>
      <c r="I384" s="16"/>
      <c r="J384" s="16"/>
      <c r="K384" s="3"/>
      <c r="L384" s="3"/>
    </row>
    <row r="385" spans="1:12">
      <c r="A385" s="23" t="s">
        <v>433</v>
      </c>
      <c r="B385" s="7" t="s">
        <v>64</v>
      </c>
      <c r="C385" s="12">
        <v>16</v>
      </c>
      <c r="D385" s="12"/>
      <c r="E385" s="12">
        <f>C385*D385</f>
        <v>0</v>
      </c>
      <c r="F385" s="7" t="s">
        <v>431</v>
      </c>
      <c r="G385" s="12"/>
      <c r="H385" s="12">
        <f>C385*G385</f>
        <v>0</v>
      </c>
      <c r="I385" s="12">
        <f>D385+G385</f>
        <v>0</v>
      </c>
      <c r="J385" s="12">
        <f>E385+H385</f>
        <v>0</v>
      </c>
      <c r="K385" s="3"/>
      <c r="L385" s="3"/>
    </row>
    <row r="386" spans="1:12">
      <c r="A386" s="25" t="s">
        <v>434</v>
      </c>
      <c r="B386" s="15" t="s">
        <v>15</v>
      </c>
      <c r="C386" s="16"/>
      <c r="D386" s="16"/>
      <c r="E386" s="16"/>
      <c r="F386" s="15" t="s">
        <v>15</v>
      </c>
      <c r="G386" s="16"/>
      <c r="H386" s="16"/>
      <c r="I386" s="16"/>
      <c r="J386" s="16"/>
      <c r="K386" s="3"/>
      <c r="L386" s="3"/>
    </row>
    <row r="387" spans="1:12">
      <c r="A387" s="23" t="s">
        <v>435</v>
      </c>
      <c r="B387" s="7" t="s">
        <v>64</v>
      </c>
      <c r="C387" s="12">
        <v>11</v>
      </c>
      <c r="D387" s="12"/>
      <c r="E387" s="12">
        <f>C387*D387</f>
        <v>0</v>
      </c>
      <c r="F387" s="7" t="s">
        <v>431</v>
      </c>
      <c r="G387" s="12"/>
      <c r="H387" s="12">
        <f>C387*G387</f>
        <v>0</v>
      </c>
      <c r="I387" s="12">
        <f>D387+G387</f>
        <v>0</v>
      </c>
      <c r="J387" s="12">
        <f>E387+H387</f>
        <v>0</v>
      </c>
      <c r="K387" s="3"/>
      <c r="L387" s="3"/>
    </row>
    <row r="388" spans="1:12">
      <c r="A388" s="25" t="s">
        <v>436</v>
      </c>
      <c r="B388" s="15" t="s">
        <v>15</v>
      </c>
      <c r="C388" s="16"/>
      <c r="D388" s="16"/>
      <c r="E388" s="16"/>
      <c r="F388" s="15" t="s">
        <v>15</v>
      </c>
      <c r="G388" s="16"/>
      <c r="H388" s="16"/>
      <c r="I388" s="16"/>
      <c r="J388" s="16"/>
      <c r="K388" s="3"/>
      <c r="L388" s="3"/>
    </row>
    <row r="389" spans="1:12" ht="24.75">
      <c r="A389" s="23" t="s">
        <v>437</v>
      </c>
      <c r="B389" s="7" t="s">
        <v>64</v>
      </c>
      <c r="C389" s="12">
        <v>41</v>
      </c>
      <c r="D389" s="12"/>
      <c r="E389" s="12">
        <f>C389*D389</f>
        <v>0</v>
      </c>
      <c r="F389" s="7" t="s">
        <v>438</v>
      </c>
      <c r="G389" s="12"/>
      <c r="H389" s="12">
        <f>C389*G389</f>
        <v>0</v>
      </c>
      <c r="I389" s="12">
        <f>D389+G389</f>
        <v>0</v>
      </c>
      <c r="J389" s="12">
        <f>E389+H389</f>
        <v>0</v>
      </c>
      <c r="K389" s="3"/>
      <c r="L389" s="3"/>
    </row>
    <row r="390" spans="1:12">
      <c r="A390" s="23" t="s">
        <v>439</v>
      </c>
      <c r="B390" s="7" t="s">
        <v>64</v>
      </c>
      <c r="C390" s="12">
        <v>164</v>
      </c>
      <c r="D390" s="12"/>
      <c r="E390" s="12">
        <f>C390*D390</f>
        <v>0</v>
      </c>
      <c r="F390" s="7" t="s">
        <v>15</v>
      </c>
      <c r="G390" s="12"/>
      <c r="H390" s="12">
        <f>C390*G390</f>
        <v>0</v>
      </c>
      <c r="I390" s="12">
        <f>D390+G390</f>
        <v>0</v>
      </c>
      <c r="J390" s="12">
        <f>E390+H390</f>
        <v>0</v>
      </c>
      <c r="K390" s="3"/>
      <c r="L390" s="3"/>
    </row>
    <row r="391" spans="1:12">
      <c r="A391" s="25" t="s">
        <v>440</v>
      </c>
      <c r="B391" s="15" t="s">
        <v>15</v>
      </c>
      <c r="C391" s="16"/>
      <c r="D391" s="16"/>
      <c r="E391" s="16"/>
      <c r="F391" s="15" t="s">
        <v>15</v>
      </c>
      <c r="G391" s="16"/>
      <c r="H391" s="16"/>
      <c r="I391" s="16"/>
      <c r="J391" s="16"/>
      <c r="K391" s="3"/>
      <c r="L391" s="3"/>
    </row>
    <row r="392" spans="1:12" ht="24.75">
      <c r="A392" s="23" t="s">
        <v>441</v>
      </c>
      <c r="B392" s="7" t="s">
        <v>64</v>
      </c>
      <c r="C392" s="12">
        <v>11</v>
      </c>
      <c r="D392" s="12"/>
      <c r="E392" s="12">
        <f>C392*D392</f>
        <v>0</v>
      </c>
      <c r="F392" s="7" t="s">
        <v>438</v>
      </c>
      <c r="G392" s="12"/>
      <c r="H392" s="12">
        <f>C392*G392</f>
        <v>0</v>
      </c>
      <c r="I392" s="12">
        <f>D392+G392</f>
        <v>0</v>
      </c>
      <c r="J392" s="12">
        <f>E392+H392</f>
        <v>0</v>
      </c>
      <c r="K392" s="3"/>
      <c r="L392" s="3"/>
    </row>
    <row r="393" spans="1:12">
      <c r="A393" s="23" t="s">
        <v>439</v>
      </c>
      <c r="B393" s="7" t="s">
        <v>64</v>
      </c>
      <c r="C393" s="12">
        <v>44</v>
      </c>
      <c r="D393" s="12"/>
      <c r="E393" s="12">
        <f>C393*D393</f>
        <v>0</v>
      </c>
      <c r="F393" s="7" t="s">
        <v>15</v>
      </c>
      <c r="G393" s="12"/>
      <c r="H393" s="12">
        <f>C393*G393</f>
        <v>0</v>
      </c>
      <c r="I393" s="12">
        <f>D393+G393</f>
        <v>0</v>
      </c>
      <c r="J393" s="12">
        <f>E393+H393</f>
        <v>0</v>
      </c>
      <c r="K393" s="3"/>
      <c r="L393" s="3"/>
    </row>
    <row r="394" spans="1:12">
      <c r="A394" s="25" t="s">
        <v>442</v>
      </c>
      <c r="B394" s="15" t="s">
        <v>15</v>
      </c>
      <c r="C394" s="16"/>
      <c r="D394" s="16"/>
      <c r="E394" s="16"/>
      <c r="F394" s="15" t="s">
        <v>15</v>
      </c>
      <c r="G394" s="16"/>
      <c r="H394" s="16"/>
      <c r="I394" s="16"/>
      <c r="J394" s="16"/>
      <c r="K394" s="3"/>
      <c r="L394" s="3"/>
    </row>
    <row r="395" spans="1:12" ht="24.75">
      <c r="A395" s="23" t="s">
        <v>443</v>
      </c>
      <c r="B395" s="7" t="s">
        <v>64</v>
      </c>
      <c r="C395" s="12">
        <v>152</v>
      </c>
      <c r="D395" s="12"/>
      <c r="E395" s="12">
        <f>C395*D395</f>
        <v>0</v>
      </c>
      <c r="F395" s="7" t="s">
        <v>438</v>
      </c>
      <c r="G395" s="12"/>
      <c r="H395" s="12">
        <f>C395*G395</f>
        <v>0</v>
      </c>
      <c r="I395" s="12">
        <f>D395+G395</f>
        <v>0</v>
      </c>
      <c r="J395" s="12">
        <f>E395+H395</f>
        <v>0</v>
      </c>
      <c r="K395" s="3"/>
      <c r="L395" s="3"/>
    </row>
    <row r="396" spans="1:12">
      <c r="A396" s="23" t="s">
        <v>444</v>
      </c>
      <c r="B396" s="7" t="s">
        <v>64</v>
      </c>
      <c r="C396" s="12">
        <v>608</v>
      </c>
      <c r="D396" s="12"/>
      <c r="E396" s="12">
        <f>C396*D396</f>
        <v>0</v>
      </c>
      <c r="F396" s="7" t="s">
        <v>15</v>
      </c>
      <c r="G396" s="12"/>
      <c r="H396" s="12">
        <f>C396*G396</f>
        <v>0</v>
      </c>
      <c r="I396" s="12">
        <f>D396+G396</f>
        <v>0</v>
      </c>
      <c r="J396" s="12">
        <f>E396+H396</f>
        <v>0</v>
      </c>
      <c r="K396" s="3"/>
      <c r="L396" s="3"/>
    </row>
    <row r="397" spans="1:12">
      <c r="A397" s="25" t="s">
        <v>445</v>
      </c>
      <c r="B397" s="15" t="s">
        <v>15</v>
      </c>
      <c r="C397" s="16"/>
      <c r="D397" s="16"/>
      <c r="E397" s="16"/>
      <c r="F397" s="15" t="s">
        <v>15</v>
      </c>
      <c r="G397" s="16"/>
      <c r="H397" s="16"/>
      <c r="I397" s="16"/>
      <c r="J397" s="16"/>
      <c r="K397" s="3"/>
      <c r="L397" s="3"/>
    </row>
    <row r="398" spans="1:12" ht="24.75">
      <c r="A398" s="23" t="s">
        <v>446</v>
      </c>
      <c r="B398" s="7" t="s">
        <v>64</v>
      </c>
      <c r="C398" s="12">
        <v>2</v>
      </c>
      <c r="D398" s="12"/>
      <c r="E398" s="12">
        <f>C398*D398</f>
        <v>0</v>
      </c>
      <c r="F398" s="7" t="s">
        <v>438</v>
      </c>
      <c r="G398" s="12"/>
      <c r="H398" s="12">
        <f>C398*G398</f>
        <v>0</v>
      </c>
      <c r="I398" s="12">
        <f>D398+G398</f>
        <v>0</v>
      </c>
      <c r="J398" s="12">
        <f>E398+H398</f>
        <v>0</v>
      </c>
      <c r="K398" s="3"/>
      <c r="L398" s="3"/>
    </row>
    <row r="399" spans="1:12">
      <c r="A399" s="23" t="s">
        <v>444</v>
      </c>
      <c r="B399" s="7" t="s">
        <v>64</v>
      </c>
      <c r="C399" s="12">
        <v>8</v>
      </c>
      <c r="D399" s="12"/>
      <c r="E399" s="12">
        <f>C399*D399</f>
        <v>0</v>
      </c>
      <c r="F399" s="7" t="s">
        <v>15</v>
      </c>
      <c r="G399" s="12"/>
      <c r="H399" s="12">
        <f>C399*G399</f>
        <v>0</v>
      </c>
      <c r="I399" s="12">
        <f>D399+G399</f>
        <v>0</v>
      </c>
      <c r="J399" s="12">
        <f>E399+H399</f>
        <v>0</v>
      </c>
      <c r="K399" s="3"/>
      <c r="L399" s="3"/>
    </row>
    <row r="400" spans="1:12">
      <c r="A400" s="25" t="s">
        <v>447</v>
      </c>
      <c r="B400" s="15" t="s">
        <v>15</v>
      </c>
      <c r="C400" s="16"/>
      <c r="D400" s="16"/>
      <c r="E400" s="16"/>
      <c r="F400" s="15" t="s">
        <v>15</v>
      </c>
      <c r="G400" s="16"/>
      <c r="H400" s="16"/>
      <c r="I400" s="16"/>
      <c r="J400" s="16"/>
      <c r="K400" s="3"/>
      <c r="L400" s="3"/>
    </row>
    <row r="401" spans="1:16">
      <c r="A401" s="23" t="s">
        <v>448</v>
      </c>
      <c r="B401" s="7" t="s">
        <v>64</v>
      </c>
      <c r="C401" s="12">
        <v>6</v>
      </c>
      <c r="D401" s="12"/>
      <c r="E401" s="12">
        <f>C401*D401</f>
        <v>0</v>
      </c>
      <c r="F401" s="7" t="s">
        <v>449</v>
      </c>
      <c r="G401" s="12"/>
      <c r="H401" s="12">
        <f>C401*G401</f>
        <v>0</v>
      </c>
      <c r="I401" s="12">
        <f>D401+G401</f>
        <v>0</v>
      </c>
      <c r="J401" s="12">
        <f>E401+H401</f>
        <v>0</v>
      </c>
      <c r="K401" s="3"/>
      <c r="L401" s="3"/>
    </row>
    <row r="402" spans="1:16">
      <c r="A402" s="23" t="s">
        <v>450</v>
      </c>
      <c r="B402" s="7" t="s">
        <v>64</v>
      </c>
      <c r="C402" s="12">
        <v>6</v>
      </c>
      <c r="D402" s="12"/>
      <c r="E402" s="12">
        <f>C402*D402</f>
        <v>0</v>
      </c>
      <c r="F402" s="7" t="s">
        <v>15</v>
      </c>
      <c r="G402" s="12"/>
      <c r="H402" s="12">
        <f>C402*G402</f>
        <v>0</v>
      </c>
      <c r="I402" s="12">
        <f>D402+G402</f>
        <v>0</v>
      </c>
      <c r="J402" s="12">
        <f>E402+H402</f>
        <v>0</v>
      </c>
      <c r="K402" s="3"/>
      <c r="L402" s="3"/>
    </row>
    <row r="403" spans="1:16">
      <c r="A403" s="25" t="s">
        <v>451</v>
      </c>
      <c r="B403" s="15" t="s">
        <v>15</v>
      </c>
      <c r="C403" s="16"/>
      <c r="D403" s="16"/>
      <c r="E403" s="16"/>
      <c r="F403" s="15" t="s">
        <v>15</v>
      </c>
      <c r="G403" s="16"/>
      <c r="H403" s="16"/>
      <c r="I403" s="16"/>
      <c r="J403" s="16"/>
      <c r="K403" s="3"/>
      <c r="L403" s="3"/>
    </row>
    <row r="404" spans="1:16" ht="24.75">
      <c r="A404" s="23" t="s">
        <v>452</v>
      </c>
      <c r="B404" s="7" t="s">
        <v>64</v>
      </c>
      <c r="C404" s="12">
        <v>11</v>
      </c>
      <c r="D404" s="12"/>
      <c r="E404" s="12">
        <f>C404*D404</f>
        <v>0</v>
      </c>
      <c r="F404" s="7" t="s">
        <v>431</v>
      </c>
      <c r="G404" s="12"/>
      <c r="H404" s="12">
        <f>C404*G404</f>
        <v>0</v>
      </c>
      <c r="I404" s="12">
        <f>D404+G404</f>
        <v>0</v>
      </c>
      <c r="J404" s="12">
        <f>E404+H404</f>
        <v>0</v>
      </c>
      <c r="K404" s="3"/>
      <c r="L404" s="3"/>
    </row>
    <row r="405" spans="1:16">
      <c r="A405" s="25" t="s">
        <v>453</v>
      </c>
      <c r="B405" s="15" t="s">
        <v>15</v>
      </c>
      <c r="C405" s="16"/>
      <c r="D405" s="16"/>
      <c r="E405" s="16"/>
      <c r="F405" s="15" t="s">
        <v>15</v>
      </c>
      <c r="G405" s="16"/>
      <c r="H405" s="16"/>
      <c r="I405" s="16"/>
      <c r="J405" s="16"/>
      <c r="K405" s="3"/>
      <c r="L405" s="3"/>
    </row>
    <row r="406" spans="1:16" ht="24.75">
      <c r="A406" s="23" t="s">
        <v>454</v>
      </c>
      <c r="B406" s="7" t="s">
        <v>64</v>
      </c>
      <c r="C406" s="12">
        <v>10</v>
      </c>
      <c r="D406" s="12"/>
      <c r="E406" s="12">
        <f>C406*D406</f>
        <v>0</v>
      </c>
      <c r="F406" s="7" t="s">
        <v>431</v>
      </c>
      <c r="G406" s="12"/>
      <c r="H406" s="12">
        <f>C406*G406</f>
        <v>0</v>
      </c>
      <c r="I406" s="12">
        <f>D406+G406</f>
        <v>0</v>
      </c>
      <c r="J406" s="12">
        <f>E406+H406</f>
        <v>0</v>
      </c>
      <c r="K406" s="3"/>
      <c r="L406" s="3"/>
    </row>
    <row r="407" spans="1:16">
      <c r="A407" s="25" t="s">
        <v>455</v>
      </c>
      <c r="B407" s="15" t="s">
        <v>15</v>
      </c>
      <c r="C407" s="16"/>
      <c r="D407" s="16"/>
      <c r="E407" s="16"/>
      <c r="F407" s="15" t="s">
        <v>15</v>
      </c>
      <c r="G407" s="16"/>
      <c r="H407" s="16"/>
      <c r="I407" s="16"/>
      <c r="J407" s="16"/>
      <c r="K407" s="3"/>
      <c r="L407" s="3"/>
    </row>
    <row r="408" spans="1:16">
      <c r="A408" s="23" t="s">
        <v>456</v>
      </c>
      <c r="B408" s="7" t="s">
        <v>64</v>
      </c>
      <c r="C408" s="12">
        <v>8</v>
      </c>
      <c r="D408" s="12"/>
      <c r="E408" s="12">
        <f>C408*D408</f>
        <v>0</v>
      </c>
      <c r="F408" s="7" t="s">
        <v>15</v>
      </c>
      <c r="G408" s="12"/>
      <c r="H408" s="12">
        <f>C408*G408</f>
        <v>0</v>
      </c>
      <c r="I408" s="12">
        <f t="shared" ref="I408:J412" si="49">D408+G408</f>
        <v>0</v>
      </c>
      <c r="J408" s="12">
        <f t="shared" si="49"/>
        <v>0</v>
      </c>
      <c r="K408" s="3"/>
      <c r="L408" s="3"/>
    </row>
    <row r="409" spans="1:16">
      <c r="A409" s="23" t="s">
        <v>457</v>
      </c>
      <c r="B409" s="7" t="s">
        <v>64</v>
      </c>
      <c r="C409" s="12">
        <v>13</v>
      </c>
      <c r="D409" s="12"/>
      <c r="E409" s="12">
        <f>C409*D409</f>
        <v>0</v>
      </c>
      <c r="F409" s="7" t="s">
        <v>15</v>
      </c>
      <c r="G409" s="12"/>
      <c r="H409" s="12">
        <f>C409*G409</f>
        <v>0</v>
      </c>
      <c r="I409" s="12">
        <f t="shared" si="49"/>
        <v>0</v>
      </c>
      <c r="J409" s="12">
        <f t="shared" si="49"/>
        <v>0</v>
      </c>
      <c r="K409" s="3"/>
      <c r="L409" s="3"/>
    </row>
    <row r="410" spans="1:16">
      <c r="A410" s="25" t="s">
        <v>458</v>
      </c>
      <c r="B410" s="15" t="s">
        <v>15</v>
      </c>
      <c r="C410" s="16"/>
      <c r="D410" s="16"/>
      <c r="E410" s="16"/>
      <c r="F410" s="15" t="s">
        <v>15</v>
      </c>
      <c r="G410" s="16"/>
      <c r="H410" s="16"/>
      <c r="I410" s="16">
        <f t="shared" si="49"/>
        <v>0</v>
      </c>
      <c r="J410" s="16">
        <f t="shared" si="49"/>
        <v>0</v>
      </c>
      <c r="K410" s="3"/>
      <c r="L410" s="3"/>
    </row>
    <row r="411" spans="1:16">
      <c r="A411" s="23" t="s">
        <v>459</v>
      </c>
      <c r="B411" s="7" t="s">
        <v>64</v>
      </c>
      <c r="C411" s="12">
        <v>350</v>
      </c>
      <c r="D411" s="12"/>
      <c r="E411" s="12">
        <f>C411*D411</f>
        <v>0</v>
      </c>
      <c r="F411" s="7" t="s">
        <v>15</v>
      </c>
      <c r="G411" s="12"/>
      <c r="H411" s="12">
        <f>C411*G411</f>
        <v>0</v>
      </c>
      <c r="I411" s="12">
        <f t="shared" si="49"/>
        <v>0</v>
      </c>
      <c r="J411" s="12">
        <f t="shared" si="49"/>
        <v>0</v>
      </c>
      <c r="K411" s="3"/>
      <c r="L411" s="3"/>
    </row>
    <row r="412" spans="1:16">
      <c r="A412" s="23" t="s">
        <v>460</v>
      </c>
      <c r="B412" s="7" t="s">
        <v>64</v>
      </c>
      <c r="C412" s="12">
        <v>990</v>
      </c>
      <c r="D412" s="12"/>
      <c r="E412" s="12">
        <f>C412*D412</f>
        <v>0</v>
      </c>
      <c r="F412" s="7" t="s">
        <v>15</v>
      </c>
      <c r="G412" s="12"/>
      <c r="H412" s="12">
        <f>C412*G412</f>
        <v>0</v>
      </c>
      <c r="I412" s="12">
        <f t="shared" si="49"/>
        <v>0</v>
      </c>
      <c r="J412" s="12">
        <f t="shared" si="49"/>
        <v>0</v>
      </c>
      <c r="K412" s="3"/>
      <c r="L412" s="3"/>
    </row>
    <row r="413" spans="1:16">
      <c r="A413" s="5" t="s">
        <v>461</v>
      </c>
      <c r="B413" s="6" t="s">
        <v>15</v>
      </c>
      <c r="C413" s="14"/>
      <c r="D413" s="14"/>
      <c r="E413" s="14">
        <f>SUM(E370:E412)</f>
        <v>0</v>
      </c>
      <c r="F413" s="6" t="s">
        <v>15</v>
      </c>
      <c r="G413" s="14"/>
      <c r="H413" s="14">
        <f>SUM(H370:H412)</f>
        <v>0</v>
      </c>
      <c r="I413" s="14"/>
      <c r="J413" s="14">
        <f>SUM(J370:J412)</f>
        <v>0</v>
      </c>
      <c r="K413" s="3"/>
      <c r="L413" s="3"/>
    </row>
    <row r="414" spans="1:16">
      <c r="A414" s="23" t="s">
        <v>15</v>
      </c>
      <c r="B414" s="7" t="s">
        <v>15</v>
      </c>
      <c r="C414" s="12"/>
      <c r="D414" s="12"/>
      <c r="E414" s="12"/>
      <c r="F414" s="7" t="s">
        <v>15</v>
      </c>
      <c r="G414" s="12"/>
      <c r="H414" s="12"/>
      <c r="I414" s="12">
        <f>D414+G414</f>
        <v>0</v>
      </c>
      <c r="J414" s="12">
        <f>E414+H414</f>
        <v>0</v>
      </c>
      <c r="K414" s="3"/>
      <c r="L414" s="3"/>
    </row>
    <row r="415" spans="1:16">
      <c r="A415" s="5" t="s">
        <v>462</v>
      </c>
      <c r="B415" s="6" t="s">
        <v>15</v>
      </c>
      <c r="C415" s="14"/>
      <c r="D415" s="14"/>
      <c r="E415" s="14"/>
      <c r="F415" s="6" t="s">
        <v>15</v>
      </c>
      <c r="G415" s="14"/>
      <c r="H415" s="14"/>
      <c r="I415" s="14"/>
      <c r="J415" s="14"/>
      <c r="K415" s="35"/>
      <c r="L415" s="36"/>
      <c r="M415" s="37"/>
      <c r="N415" s="38"/>
      <c r="O415" s="38"/>
      <c r="P415" s="38"/>
    </row>
    <row r="416" spans="1:16">
      <c r="A416" s="25" t="s">
        <v>220</v>
      </c>
      <c r="B416" s="15" t="s">
        <v>15</v>
      </c>
      <c r="C416" s="16"/>
      <c r="D416" s="16"/>
      <c r="E416" s="16"/>
      <c r="F416" s="15" t="s">
        <v>15</v>
      </c>
      <c r="G416" s="16"/>
      <c r="H416" s="16"/>
      <c r="I416" s="16"/>
      <c r="J416" s="16"/>
      <c r="K416" s="3"/>
      <c r="L416" s="3"/>
    </row>
    <row r="417" spans="1:12">
      <c r="A417" s="23" t="s">
        <v>463</v>
      </c>
      <c r="B417" s="7" t="s">
        <v>222</v>
      </c>
      <c r="C417" s="12">
        <v>50</v>
      </c>
      <c r="D417" s="12"/>
      <c r="E417" s="12">
        <f t="shared" ref="E417:E423" si="50">C417*D417</f>
        <v>0</v>
      </c>
      <c r="F417" s="7" t="s">
        <v>15</v>
      </c>
      <c r="G417" s="12"/>
      <c r="H417" s="12">
        <f t="shared" ref="H417:H423" si="51">C417*G417</f>
        <v>0</v>
      </c>
      <c r="I417" s="12">
        <f t="shared" ref="I417:J423" si="52">D417+G417</f>
        <v>0</v>
      </c>
      <c r="J417" s="12">
        <f t="shared" si="52"/>
        <v>0</v>
      </c>
      <c r="K417" s="3"/>
      <c r="L417" s="3"/>
    </row>
    <row r="418" spans="1:12">
      <c r="A418" s="23" t="s">
        <v>464</v>
      </c>
      <c r="B418" s="7" t="s">
        <v>222</v>
      </c>
      <c r="C418" s="12">
        <v>100</v>
      </c>
      <c r="D418" s="12"/>
      <c r="E418" s="12">
        <f t="shared" si="50"/>
        <v>0</v>
      </c>
      <c r="F418" s="7" t="s">
        <v>15</v>
      </c>
      <c r="G418" s="12"/>
      <c r="H418" s="12">
        <f t="shared" si="51"/>
        <v>0</v>
      </c>
      <c r="I418" s="12">
        <f t="shared" si="52"/>
        <v>0</v>
      </c>
      <c r="J418" s="12">
        <f t="shared" si="52"/>
        <v>0</v>
      </c>
      <c r="K418" s="3"/>
      <c r="L418" s="3"/>
    </row>
    <row r="419" spans="1:12">
      <c r="A419" s="23" t="s">
        <v>465</v>
      </c>
      <c r="B419" s="7" t="s">
        <v>222</v>
      </c>
      <c r="C419" s="12">
        <v>60</v>
      </c>
      <c r="D419" s="12"/>
      <c r="E419" s="12">
        <f t="shared" si="50"/>
        <v>0</v>
      </c>
      <c r="F419" s="7" t="s">
        <v>15</v>
      </c>
      <c r="G419" s="12"/>
      <c r="H419" s="12">
        <f t="shared" si="51"/>
        <v>0</v>
      </c>
      <c r="I419" s="12">
        <f t="shared" si="52"/>
        <v>0</v>
      </c>
      <c r="J419" s="12">
        <f t="shared" si="52"/>
        <v>0</v>
      </c>
      <c r="K419" s="3"/>
      <c r="L419" s="3"/>
    </row>
    <row r="420" spans="1:12">
      <c r="A420" s="23" t="s">
        <v>466</v>
      </c>
      <c r="B420" s="7" t="s">
        <v>222</v>
      </c>
      <c r="C420" s="12">
        <v>150</v>
      </c>
      <c r="D420" s="12"/>
      <c r="E420" s="12">
        <f t="shared" si="50"/>
        <v>0</v>
      </c>
      <c r="F420" s="7" t="s">
        <v>15</v>
      </c>
      <c r="G420" s="12"/>
      <c r="H420" s="12">
        <f t="shared" si="51"/>
        <v>0</v>
      </c>
      <c r="I420" s="12">
        <f t="shared" si="52"/>
        <v>0</v>
      </c>
      <c r="J420" s="12">
        <f t="shared" si="52"/>
        <v>0</v>
      </c>
      <c r="K420" s="3"/>
      <c r="L420" s="3"/>
    </row>
    <row r="421" spans="1:12">
      <c r="A421" s="23" t="s">
        <v>467</v>
      </c>
      <c r="B421" s="7" t="s">
        <v>222</v>
      </c>
      <c r="C421" s="12">
        <v>60</v>
      </c>
      <c r="D421" s="12"/>
      <c r="E421" s="12">
        <f t="shared" si="50"/>
        <v>0</v>
      </c>
      <c r="F421" s="7" t="s">
        <v>15</v>
      </c>
      <c r="G421" s="12"/>
      <c r="H421" s="12">
        <f t="shared" si="51"/>
        <v>0</v>
      </c>
      <c r="I421" s="12">
        <f t="shared" si="52"/>
        <v>0</v>
      </c>
      <c r="J421" s="12">
        <f t="shared" si="52"/>
        <v>0</v>
      </c>
      <c r="K421" s="3"/>
      <c r="L421" s="3"/>
    </row>
    <row r="422" spans="1:12">
      <c r="A422" s="23" t="s">
        <v>468</v>
      </c>
      <c r="B422" s="7" t="s">
        <v>222</v>
      </c>
      <c r="C422" s="12">
        <v>35</v>
      </c>
      <c r="D422" s="12"/>
      <c r="E422" s="12">
        <f t="shared" si="50"/>
        <v>0</v>
      </c>
      <c r="F422" s="7" t="s">
        <v>15</v>
      </c>
      <c r="G422" s="12"/>
      <c r="H422" s="12">
        <f t="shared" si="51"/>
        <v>0</v>
      </c>
      <c r="I422" s="12">
        <f t="shared" si="52"/>
        <v>0</v>
      </c>
      <c r="J422" s="12">
        <f t="shared" si="52"/>
        <v>0</v>
      </c>
      <c r="K422" s="3"/>
      <c r="L422" s="3"/>
    </row>
    <row r="423" spans="1:12">
      <c r="A423" s="23" t="s">
        <v>469</v>
      </c>
      <c r="B423" s="7" t="s">
        <v>470</v>
      </c>
      <c r="C423" s="12">
        <v>18</v>
      </c>
      <c r="D423" s="12"/>
      <c r="E423" s="12">
        <f t="shared" si="50"/>
        <v>0</v>
      </c>
      <c r="F423" s="7" t="s">
        <v>15</v>
      </c>
      <c r="G423" s="12"/>
      <c r="H423" s="12">
        <f t="shared" si="51"/>
        <v>0</v>
      </c>
      <c r="I423" s="12">
        <f t="shared" si="52"/>
        <v>0</v>
      </c>
      <c r="J423" s="12">
        <f t="shared" si="52"/>
        <v>0</v>
      </c>
      <c r="K423" s="3"/>
      <c r="L423" s="3"/>
    </row>
    <row r="424" spans="1:12">
      <c r="A424" s="5" t="s">
        <v>471</v>
      </c>
      <c r="B424" s="6" t="s">
        <v>15</v>
      </c>
      <c r="C424" s="14"/>
      <c r="D424" s="14"/>
      <c r="E424" s="14">
        <f>SUM(E416:E423)</f>
        <v>0</v>
      </c>
      <c r="F424" s="6" t="s">
        <v>15</v>
      </c>
      <c r="G424" s="14"/>
      <c r="H424" s="14">
        <f>SUM(H416:H423)</f>
        <v>0</v>
      </c>
      <c r="I424" s="14"/>
      <c r="J424" s="14">
        <f>SUM(J416:J423)</f>
        <v>0</v>
      </c>
      <c r="K424" s="3"/>
      <c r="L424" s="3"/>
    </row>
    <row r="425" spans="1:12">
      <c r="A425" s="23" t="s">
        <v>15</v>
      </c>
      <c r="B425" s="7" t="s">
        <v>15</v>
      </c>
      <c r="C425" s="12"/>
      <c r="D425" s="12"/>
      <c r="E425" s="12"/>
      <c r="F425" s="7" t="s">
        <v>15</v>
      </c>
      <c r="G425" s="12"/>
      <c r="H425" s="12"/>
      <c r="I425" s="12">
        <f>D425+G425</f>
        <v>0</v>
      </c>
      <c r="J425" s="12">
        <f>E425+H425</f>
        <v>0</v>
      </c>
      <c r="K425" s="3"/>
      <c r="L425" s="3"/>
    </row>
    <row r="426" spans="1:12">
      <c r="A426" s="5" t="s">
        <v>472</v>
      </c>
      <c r="B426" s="6" t="s">
        <v>15</v>
      </c>
      <c r="C426" s="14"/>
      <c r="D426" s="14"/>
      <c r="E426" s="14"/>
      <c r="F426" s="6" t="s">
        <v>15</v>
      </c>
      <c r="G426" s="14"/>
      <c r="H426" s="14"/>
      <c r="I426" s="14"/>
      <c r="J426" s="14"/>
      <c r="K426" s="3"/>
      <c r="L426" s="3"/>
    </row>
    <row r="427" spans="1:12">
      <c r="A427" s="25" t="s">
        <v>473</v>
      </c>
      <c r="B427" s="15" t="s">
        <v>15</v>
      </c>
      <c r="C427" s="16"/>
      <c r="D427" s="16"/>
      <c r="E427" s="16"/>
      <c r="F427" s="15" t="s">
        <v>15</v>
      </c>
      <c r="G427" s="16"/>
      <c r="H427" s="16"/>
      <c r="I427" s="16"/>
      <c r="J427" s="16"/>
      <c r="K427" s="3"/>
      <c r="L427" s="3"/>
    </row>
    <row r="428" spans="1:12">
      <c r="A428" s="23" t="s">
        <v>474</v>
      </c>
      <c r="B428" s="7" t="s">
        <v>222</v>
      </c>
      <c r="C428" s="12">
        <v>40</v>
      </c>
      <c r="D428" s="12"/>
      <c r="E428" s="12">
        <f>C428*D428</f>
        <v>0</v>
      </c>
      <c r="F428" s="7" t="s">
        <v>15</v>
      </c>
      <c r="G428" s="12"/>
      <c r="H428" s="12">
        <f>C428*G428</f>
        <v>0</v>
      </c>
      <c r="I428" s="12">
        <f t="shared" ref="I428:J431" si="53">D428+G428</f>
        <v>0</v>
      </c>
      <c r="J428" s="12">
        <f t="shared" si="53"/>
        <v>0</v>
      </c>
      <c r="K428" s="3"/>
      <c r="L428" s="3"/>
    </row>
    <row r="429" spans="1:12">
      <c r="A429" s="23" t="s">
        <v>475</v>
      </c>
      <c r="B429" s="7" t="s">
        <v>222</v>
      </c>
      <c r="C429" s="12">
        <v>90</v>
      </c>
      <c r="D429" s="12"/>
      <c r="E429" s="12">
        <f>C429*D429</f>
        <v>0</v>
      </c>
      <c r="F429" s="7" t="s">
        <v>15</v>
      </c>
      <c r="G429" s="12"/>
      <c r="H429" s="12">
        <f>C429*G429</f>
        <v>0</v>
      </c>
      <c r="I429" s="12">
        <f t="shared" si="53"/>
        <v>0</v>
      </c>
      <c r="J429" s="12">
        <f t="shared" si="53"/>
        <v>0</v>
      </c>
      <c r="K429" s="3"/>
      <c r="L429" s="3"/>
    </row>
    <row r="430" spans="1:12">
      <c r="A430" s="23" t="s">
        <v>476</v>
      </c>
      <c r="B430" s="7" t="s">
        <v>222</v>
      </c>
      <c r="C430" s="12">
        <v>20</v>
      </c>
      <c r="D430" s="12"/>
      <c r="E430" s="12">
        <f>C430*D430</f>
        <v>0</v>
      </c>
      <c r="F430" s="7" t="s">
        <v>15</v>
      </c>
      <c r="G430" s="12"/>
      <c r="H430" s="12">
        <f>C430*G430</f>
        <v>0</v>
      </c>
      <c r="I430" s="12">
        <f t="shared" si="53"/>
        <v>0</v>
      </c>
      <c r="J430" s="12">
        <f t="shared" si="53"/>
        <v>0</v>
      </c>
      <c r="K430" s="3"/>
      <c r="L430" s="3"/>
    </row>
    <row r="431" spans="1:12">
      <c r="A431" s="23" t="s">
        <v>477</v>
      </c>
      <c r="B431" s="7" t="s">
        <v>222</v>
      </c>
      <c r="C431" s="12">
        <v>30</v>
      </c>
      <c r="D431" s="12"/>
      <c r="E431" s="12">
        <f>C431*D431</f>
        <v>0</v>
      </c>
      <c r="F431" s="7" t="s">
        <v>15</v>
      </c>
      <c r="G431" s="12"/>
      <c r="H431" s="12">
        <f>C431*G431</f>
        <v>0</v>
      </c>
      <c r="I431" s="12">
        <f t="shared" si="53"/>
        <v>0</v>
      </c>
      <c r="J431" s="12">
        <f t="shared" si="53"/>
        <v>0</v>
      </c>
      <c r="K431" s="3"/>
      <c r="L431" s="3"/>
    </row>
    <row r="432" spans="1:12">
      <c r="A432" s="5" t="s">
        <v>478</v>
      </c>
      <c r="B432" s="6" t="s">
        <v>15</v>
      </c>
      <c r="C432" s="14"/>
      <c r="D432" s="14"/>
      <c r="E432" s="14">
        <f>SUM(E427:E431)</f>
        <v>0</v>
      </c>
      <c r="F432" s="6" t="s">
        <v>15</v>
      </c>
      <c r="G432" s="14"/>
      <c r="H432" s="14">
        <f>SUM(H427:H431)</f>
        <v>0</v>
      </c>
      <c r="I432" s="14"/>
      <c r="J432" s="14">
        <f>SUM(J427:J431)</f>
        <v>0</v>
      </c>
      <c r="K432" s="3"/>
      <c r="L432" s="3"/>
    </row>
    <row r="433" spans="1:12">
      <c r="A433" s="23" t="s">
        <v>15</v>
      </c>
      <c r="B433" s="7" t="s">
        <v>15</v>
      </c>
      <c r="C433" s="12"/>
      <c r="D433" s="12"/>
      <c r="E433" s="12"/>
      <c r="F433" s="7" t="s">
        <v>15</v>
      </c>
      <c r="G433" s="12"/>
      <c r="H433" s="12"/>
      <c r="I433" s="12">
        <f>D433+G433</f>
        <v>0</v>
      </c>
      <c r="J433" s="12">
        <f>E433+H433</f>
        <v>0</v>
      </c>
      <c r="K433" s="3"/>
      <c r="L433" s="3"/>
    </row>
    <row r="434" spans="1:12">
      <c r="A434" s="23" t="s">
        <v>479</v>
      </c>
      <c r="B434" s="7" t="s">
        <v>15</v>
      </c>
      <c r="C434" s="12"/>
      <c r="D434" s="12"/>
      <c r="E434" s="12">
        <f>M5+Parametry!B31/100*E393+Parametry!B31/100*E395+Parametry!B31/100*E396+Parametry!B31/100*E398+Parametry!B31/100*E399+Parametry!B31/100*E401+Parametry!B31/100*E402+Parametry!B31/100*E404+Parametry!B31/100*E406+Parametry!B31/100*E408+Parametry!B31/100*E409+Parametry!B31/100*E417+Parametry!B31/100*E418+Parametry!B31/100*E419+Parametry!B31/100*E420+Parametry!B31/100*E421+Parametry!B31/100*E422+Parametry!B31/100*E428+Parametry!B31/100*E429+Parametry!B31/100*E430+Parametry!B31/100*E431</f>
        <v>0</v>
      </c>
      <c r="F434" s="7" t="s">
        <v>15</v>
      </c>
      <c r="G434" s="12"/>
      <c r="H434" s="12"/>
      <c r="I434" s="12">
        <f>D434+G434</f>
        <v>0</v>
      </c>
      <c r="J434" s="12">
        <f>E434+H434</f>
        <v>0</v>
      </c>
      <c r="K434" s="3"/>
      <c r="L434" s="3"/>
    </row>
    <row r="435" spans="1:12">
      <c r="A435" s="24" t="s">
        <v>480</v>
      </c>
      <c r="B435" s="4" t="s">
        <v>15</v>
      </c>
      <c r="C435" s="13"/>
      <c r="D435" s="13"/>
      <c r="E435" s="13">
        <f>SUM(E209,E211:E220,E222,E224:E250,E252,E254:E279,E281,E283:E330,E332,E334:E366,E368,E370:E412,E414,E416:E423,E425,E427:E431,E433:E434)</f>
        <v>0</v>
      </c>
      <c r="F435" s="4" t="s">
        <v>15</v>
      </c>
      <c r="G435" s="13"/>
      <c r="H435" s="13">
        <f>SUM(H209,H211:H220,H222,H224:H250,H252,H254:H279,H281,H283:H330,H332,H334:H366,H368,H370:H412,H414,H416:H423,H425,H427:H431,H433:H434)</f>
        <v>0</v>
      </c>
      <c r="I435" s="13"/>
      <c r="J435" s="13">
        <f>SUM(J209,J211:J220,J222,J224:J250,J252,J254:J279,J281,J283:J330,J332,J334:J366,J368,J370:J412,J414,J416:J423,J425,J427:J431,J433:J434)</f>
        <v>0</v>
      </c>
      <c r="K435" s="3"/>
      <c r="L435" s="3"/>
    </row>
    <row r="436" spans="1:12">
      <c r="A436" s="23" t="s">
        <v>15</v>
      </c>
      <c r="B436" s="7" t="s">
        <v>15</v>
      </c>
      <c r="C436" s="12"/>
      <c r="D436" s="12"/>
      <c r="E436" s="12"/>
      <c r="F436" s="7" t="s">
        <v>15</v>
      </c>
      <c r="G436" s="12"/>
      <c r="H436" s="12"/>
      <c r="I436" s="12">
        <f>D436+G436</f>
        <v>0</v>
      </c>
      <c r="J436" s="12">
        <f>E436+H436</f>
        <v>0</v>
      </c>
      <c r="K436" s="3"/>
      <c r="L436" s="3"/>
    </row>
    <row r="437" spans="1:12">
      <c r="A437" s="27"/>
    </row>
  </sheetData>
  <pageMargins left="0.45" right="0.47" top="0.78740157499999996" bottom="0.78740157499999996" header="0.3" footer="0.3"/>
  <pageSetup paperSize="9" scale="82" orientation="landscape" r:id="rId1"/>
  <rowBreaks count="12" manualBreakCount="12">
    <brk id="27" max="9" man="1"/>
    <brk id="61" max="9" man="1"/>
    <brk id="98" max="9" man="1"/>
    <brk id="134" max="9" man="1"/>
    <brk id="164" max="9" man="1"/>
    <brk id="195" max="9" man="1"/>
    <brk id="230" max="9" man="1"/>
    <brk id="264" max="9" man="1"/>
    <brk id="301" max="9" man="1"/>
    <brk id="337" max="9" man="1"/>
    <brk id="368" max="9" man="1"/>
    <brk id="39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Rozpočet</vt:lpstr>
      <vt:lpstr>Parametry!Oblast_tisku</vt:lpstr>
      <vt:lpstr>Rekapitulace!Oblast_tisku</vt:lpstr>
      <vt:lpstr>Rozpočet!Oblast_tisku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Printed>2016-02-08T07:33:58Z</cp:lastPrinted>
  <dcterms:created xsi:type="dcterms:W3CDTF">2015-12-22T12:41:33Z</dcterms:created>
  <dcterms:modified xsi:type="dcterms:W3CDTF">2016-02-08T07:47:52Z</dcterms:modified>
</cp:coreProperties>
</file>