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6420" activeTab="0"/>
  </bookViews>
  <sheets>
    <sheet name="VŘ - technické plyny" sheetId="1" r:id="rId1"/>
  </sheets>
  <definedNames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Martin?kov? Jana</author>
  </authors>
  <commentList>
    <comment ref="M5" authorId="0">
      <text>
        <r>
          <rPr>
            <b/>
            <sz val="8"/>
            <rFont val="Tahoma"/>
            <family val="0"/>
          </rPr>
          <t>Např. rozlišení obalu pro speciální, zvláštní plyny ...</t>
        </r>
        <r>
          <rPr>
            <sz val="8"/>
            <rFont val="Tahoma"/>
            <family val="0"/>
          </rPr>
          <t xml:space="preserve">
Zkratky zde uvedené musí souhalsit s legendou uvedenou ve sloupci P</t>
        </r>
      </text>
    </comment>
    <comment ref="J5" authorId="0">
      <text>
        <r>
          <rPr>
            <b/>
            <sz val="8"/>
            <rFont val="Tahoma"/>
            <family val="0"/>
          </rPr>
          <t xml:space="preserve">Cena za velikost obalu uvedeném ve sloupci H
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sz val="8"/>
            <rFont val="Tahoma"/>
            <family val="0"/>
          </rPr>
          <t xml:space="preserve">Např. speciální a vzácné plyny
</t>
        </r>
      </text>
    </comment>
  </commentList>
</comments>
</file>

<file path=xl/sharedStrings.xml><?xml version="1.0" encoding="utf-8"?>
<sst xmlns="http://schemas.openxmlformats.org/spreadsheetml/2006/main" count="146" uniqueCount="71">
  <si>
    <t>Označení druhu plynu</t>
  </si>
  <si>
    <t>Druh obalu</t>
  </si>
  <si>
    <t>Kyslík 2,5</t>
  </si>
  <si>
    <t>Kyslík 3,5</t>
  </si>
  <si>
    <t>Dusík 4,0</t>
  </si>
  <si>
    <t>Dusík 5,0</t>
  </si>
  <si>
    <t>Argon 4,6</t>
  </si>
  <si>
    <t>Acetylen</t>
  </si>
  <si>
    <t>Acetylen pro fotometrii</t>
  </si>
  <si>
    <t>Helium 4,6</t>
  </si>
  <si>
    <t>Helium 5,0</t>
  </si>
  <si>
    <t>láhev</t>
  </si>
  <si>
    <t>Vzduch stlačený</t>
  </si>
  <si>
    <t>Argon 5,0 kapalný</t>
  </si>
  <si>
    <t>mobilní zás.</t>
  </si>
  <si>
    <t>Oxid dusný 2,5</t>
  </si>
  <si>
    <t>Dusík 4,6</t>
  </si>
  <si>
    <t>Argon 5,0</t>
  </si>
  <si>
    <t>Corgon 18</t>
  </si>
  <si>
    <t>Vzduch syntetický</t>
  </si>
  <si>
    <t>Vodík 6.0</t>
  </si>
  <si>
    <t>Kyslík 4,5</t>
  </si>
  <si>
    <t>Množství plynu v obalu</t>
  </si>
  <si>
    <t>kg</t>
  </si>
  <si>
    <t>l</t>
  </si>
  <si>
    <t>Nabízený ekvivalent - množství plynu v obalu</t>
  </si>
  <si>
    <t>Přepočtený počet odebraných lahví ročně</t>
  </si>
  <si>
    <t>Cena plynu v obalu v Kč/bez DPH</t>
  </si>
  <si>
    <t>Cena celkem za očekávaný oběr plynu/rok</t>
  </si>
  <si>
    <t>Číslo výrobku (katalogové číslo)</t>
  </si>
  <si>
    <t>Průměrný počet odebraných lahví ročně (L1)</t>
  </si>
  <si>
    <r>
      <t>Měrná jednotka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kg, l)</t>
    </r>
  </si>
  <si>
    <t>Denní pronájem lahve</t>
  </si>
  <si>
    <t>Roční pronájem lahve</t>
  </si>
  <si>
    <t>Denní pronájem zásobníku</t>
  </si>
  <si>
    <t>Roční pronájem zásobníku</t>
  </si>
  <si>
    <t>Uchazeč:</t>
  </si>
  <si>
    <t>Kyslík pro dýchání</t>
  </si>
  <si>
    <t>Kategorie 1</t>
  </si>
  <si>
    <t>Kategorie 2</t>
  </si>
  <si>
    <t>Kategorie 3</t>
  </si>
  <si>
    <r>
      <t>Název kategorie plynu</t>
    </r>
    <r>
      <rPr>
        <b/>
        <sz val="10"/>
        <color indexed="10"/>
        <rFont val="Times New Roman"/>
        <family val="1"/>
      </rPr>
      <t>*</t>
    </r>
  </si>
  <si>
    <t>Argon 5.0</t>
  </si>
  <si>
    <t>Argon-metanová směs</t>
  </si>
  <si>
    <t>C02 potravinářský</t>
  </si>
  <si>
    <t>C02 technický</t>
  </si>
  <si>
    <t>Dusík 5.0</t>
  </si>
  <si>
    <t>Helium 6.0</t>
  </si>
  <si>
    <t>Vodík 3.0</t>
  </si>
  <si>
    <t xml:space="preserve"> m3</t>
  </si>
  <si>
    <t>m3</t>
  </si>
  <si>
    <t>Celkem za plyn bez DPH</t>
  </si>
  <si>
    <t>Celkem za plyn vč. DPH</t>
  </si>
  <si>
    <t>Druh obalu - legenda</t>
  </si>
  <si>
    <t>Kategorie 4</t>
  </si>
  <si>
    <t>Množství lahví (údaj pro roční dlouh. pronájem) L2</t>
  </si>
  <si>
    <t>Druh obalu (údaj pro roční dlouh. pronájem)</t>
  </si>
  <si>
    <t>Počet lahví dané kategorie</t>
  </si>
  <si>
    <t>Cena za roční nájmy bez DPH</t>
  </si>
  <si>
    <t>Kategorie lahve</t>
  </si>
  <si>
    <t>Celkem</t>
  </si>
  <si>
    <t>Celkem za nájmy bez DPH</t>
  </si>
  <si>
    <t>Celkem za nájmy vč. DPH</t>
  </si>
  <si>
    <t>A) Dodávky plynů</t>
  </si>
  <si>
    <t>B) Nájmy lahví a zásobníku</t>
  </si>
  <si>
    <t>Celkové průměrně odebírané množství plynu</t>
  </si>
  <si>
    <t>Označení kategorie lahví</t>
  </si>
  <si>
    <t>Poplatek za neobrátkovost lahví</t>
  </si>
  <si>
    <t>kategorie pro mobilní zásobník</t>
  </si>
  <si>
    <r>
      <t xml:space="preserve">* </t>
    </r>
    <r>
      <rPr>
        <b/>
        <i/>
        <sz val="10"/>
        <rFont val="Times New Roman"/>
        <family val="1"/>
      </rPr>
      <t>pokud máte různé ceny pro různé kategorie plynů, uveďte výše nájmů dle druhu lahví</t>
    </r>
  </si>
  <si>
    <t>(každý sloupec nadepište označením láhve dle symboliky použité ve sl. M a P)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</si>
</sst>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#,##0.0"/>
  </numFmts>
  <fonts count="46">
    <font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3" fontId="3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8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83" fontId="3" fillId="0" borderId="13" xfId="0" applyNumberFormat="1" applyFont="1" applyFill="1" applyBorder="1" applyAlignment="1">
      <alignment/>
    </xf>
    <xf numFmtId="183" fontId="3" fillId="0" borderId="15" xfId="0" applyNumberFormat="1" applyFont="1" applyFill="1" applyBorder="1" applyAlignment="1">
      <alignment/>
    </xf>
    <xf numFmtId="183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183" fontId="3" fillId="0" borderId="18" xfId="0" applyNumberFormat="1" applyFont="1" applyBorder="1" applyAlignment="1">
      <alignment horizontal="right"/>
    </xf>
    <xf numFmtId="183" fontId="3" fillId="0" borderId="18" xfId="0" applyNumberFormat="1" applyFont="1" applyFill="1" applyBorder="1" applyAlignment="1">
      <alignment/>
    </xf>
    <xf numFmtId="183" fontId="3" fillId="0" borderId="1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3" xfId="0" applyFont="1" applyBorder="1" applyAlignment="1">
      <alignment/>
    </xf>
    <xf numFmtId="183" fontId="3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183" fontId="3" fillId="0" borderId="0" xfId="0" applyNumberFormat="1" applyFont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83" fontId="3" fillId="0" borderId="33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4" fillId="32" borderId="3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183" fontId="3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4" fillId="34" borderId="39" xfId="0" applyNumberFormat="1" applyFont="1" applyFill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184" fontId="3" fillId="0" borderId="1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84" fontId="3" fillId="0" borderId="11" xfId="0" applyNumberFormat="1" applyFont="1" applyBorder="1" applyAlignment="1">
      <alignment/>
    </xf>
    <xf numFmtId="184" fontId="3" fillId="0" borderId="13" xfId="0" applyNumberFormat="1" applyFont="1" applyFill="1" applyBorder="1" applyAlignment="1">
      <alignment/>
    </xf>
    <xf numFmtId="184" fontId="3" fillId="0" borderId="16" xfId="0" applyNumberFormat="1" applyFont="1" applyFill="1" applyBorder="1" applyAlignment="1">
      <alignment/>
    </xf>
    <xf numFmtId="184" fontId="3" fillId="0" borderId="0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32" borderId="0" xfId="0" applyFont="1" applyFill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183" fontId="3" fillId="32" borderId="46" xfId="0" applyNumberFormat="1" applyFont="1" applyFill="1" applyBorder="1" applyAlignment="1" applyProtection="1">
      <alignment/>
      <protection locked="0"/>
    </xf>
    <xf numFmtId="183" fontId="3" fillId="32" borderId="47" xfId="0" applyNumberFormat="1" applyFont="1" applyFill="1" applyBorder="1" applyAlignment="1" applyProtection="1">
      <alignment/>
      <protection locked="0"/>
    </xf>
    <xf numFmtId="183" fontId="3" fillId="32" borderId="15" xfId="0" applyNumberFormat="1" applyFont="1" applyFill="1" applyBorder="1" applyAlignment="1" applyProtection="1">
      <alignment/>
      <protection locked="0"/>
    </xf>
    <xf numFmtId="183" fontId="3" fillId="32" borderId="33" xfId="0" applyNumberFormat="1" applyFont="1" applyFill="1" applyBorder="1" applyAlignment="1" applyProtection="1">
      <alignment/>
      <protection locked="0"/>
    </xf>
    <xf numFmtId="183" fontId="3" fillId="32" borderId="19" xfId="0" applyNumberFormat="1" applyFont="1" applyFill="1" applyBorder="1" applyAlignment="1" applyProtection="1">
      <alignment horizontal="right"/>
      <protection locked="0"/>
    </xf>
    <xf numFmtId="4" fontId="3" fillId="32" borderId="46" xfId="0" applyNumberFormat="1" applyFont="1" applyFill="1" applyBorder="1" applyAlignment="1" applyProtection="1">
      <alignment/>
      <protection locked="0"/>
    </xf>
    <xf numFmtId="4" fontId="3" fillId="32" borderId="47" xfId="0" applyNumberFormat="1" applyFont="1" applyFill="1" applyBorder="1" applyAlignment="1" applyProtection="1">
      <alignment/>
      <protection locked="0"/>
    </xf>
    <xf numFmtId="4" fontId="3" fillId="32" borderId="15" xfId="0" applyNumberFormat="1" applyFont="1" applyFill="1" applyBorder="1" applyAlignment="1" applyProtection="1">
      <alignment/>
      <protection locked="0"/>
    </xf>
    <xf numFmtId="4" fontId="3" fillId="32" borderId="33" xfId="0" applyNumberFormat="1" applyFont="1" applyFill="1" applyBorder="1" applyAlignment="1" applyProtection="1">
      <alignment/>
      <protection locked="0"/>
    </xf>
    <xf numFmtId="4" fontId="3" fillId="32" borderId="19" xfId="0" applyNumberFormat="1" applyFont="1" applyFill="1" applyBorder="1" applyAlignment="1" applyProtection="1">
      <alignment horizontal="right"/>
      <protection locked="0"/>
    </xf>
    <xf numFmtId="183" fontId="3" fillId="32" borderId="35" xfId="0" applyNumberFormat="1" applyFont="1" applyFill="1" applyBorder="1" applyAlignment="1" applyProtection="1">
      <alignment/>
      <protection locked="0"/>
    </xf>
    <xf numFmtId="183" fontId="3" fillId="32" borderId="48" xfId="0" applyNumberFormat="1" applyFont="1" applyFill="1" applyBorder="1" applyAlignment="1" applyProtection="1">
      <alignment/>
      <protection locked="0"/>
    </xf>
    <xf numFmtId="183" fontId="3" fillId="32" borderId="41" xfId="0" applyNumberFormat="1" applyFont="1" applyFill="1" applyBorder="1" applyAlignment="1" applyProtection="1">
      <alignment/>
      <protection locked="0"/>
    </xf>
    <xf numFmtId="183" fontId="3" fillId="32" borderId="49" xfId="0" applyNumberFormat="1" applyFont="1" applyFill="1" applyBorder="1" applyAlignment="1" applyProtection="1">
      <alignment/>
      <protection locked="0"/>
    </xf>
    <xf numFmtId="183" fontId="3" fillId="32" borderId="43" xfId="0" applyNumberFormat="1" applyFont="1" applyFill="1" applyBorder="1" applyAlignment="1" applyProtection="1">
      <alignment horizontal="right"/>
      <protection locked="0"/>
    </xf>
    <xf numFmtId="183" fontId="3" fillId="32" borderId="50" xfId="0" applyNumberFormat="1" applyFont="1" applyFill="1" applyBorder="1" applyAlignment="1" applyProtection="1">
      <alignment/>
      <protection locked="0"/>
    </xf>
    <xf numFmtId="183" fontId="3" fillId="32" borderId="27" xfId="0" applyNumberFormat="1" applyFont="1" applyFill="1" applyBorder="1" applyAlignment="1" applyProtection="1">
      <alignment/>
      <protection locked="0"/>
    </xf>
    <xf numFmtId="4" fontId="3" fillId="32" borderId="13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7" sqref="H7"/>
    </sheetView>
  </sheetViews>
  <sheetFormatPr defaultColWidth="9.140625" defaultRowHeight="12.75"/>
  <cols>
    <col min="1" max="1" width="25.28125" style="1" customWidth="1"/>
    <col min="2" max="2" width="19.421875" style="1" customWidth="1"/>
    <col min="3" max="3" width="12.8515625" style="1" customWidth="1"/>
    <col min="4" max="4" width="14.421875" style="1" customWidth="1"/>
    <col min="5" max="5" width="11.7109375" style="1" customWidth="1"/>
    <col min="6" max="6" width="12.00390625" style="1" customWidth="1"/>
    <col min="7" max="7" width="12.8515625" style="1" customWidth="1"/>
    <col min="8" max="8" width="14.8515625" style="1" customWidth="1"/>
    <col min="9" max="12" width="14.8515625" style="20" customWidth="1"/>
    <col min="13" max="13" width="17.00390625" style="1" customWidth="1"/>
    <col min="14" max="14" width="9.140625" style="1" customWidth="1"/>
    <col min="15" max="15" width="9.7109375" style="1" bestFit="1" customWidth="1"/>
    <col min="16" max="16384" width="9.140625" style="1" customWidth="1"/>
  </cols>
  <sheetData>
    <row r="1" spans="1:13" ht="15.75">
      <c r="A1" s="83" t="s">
        <v>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ht="12.75"/>
    <row r="3" spans="1:13" ht="12.75">
      <c r="A3" s="47" t="s">
        <v>63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ht="13.5" thickBot="1"/>
    <row r="5" spans="1:16" ht="64.5" thickBot="1">
      <c r="A5" s="23" t="s">
        <v>0</v>
      </c>
      <c r="B5" s="22" t="s">
        <v>1</v>
      </c>
      <c r="C5" s="21" t="s">
        <v>22</v>
      </c>
      <c r="D5" s="21" t="s">
        <v>31</v>
      </c>
      <c r="E5" s="22" t="s">
        <v>30</v>
      </c>
      <c r="F5" s="22" t="s">
        <v>65</v>
      </c>
      <c r="G5" s="24" t="s">
        <v>29</v>
      </c>
      <c r="H5" s="24" t="s">
        <v>25</v>
      </c>
      <c r="I5" s="25" t="s">
        <v>26</v>
      </c>
      <c r="J5" s="24" t="s">
        <v>27</v>
      </c>
      <c r="K5" s="25" t="s">
        <v>28</v>
      </c>
      <c r="L5" s="25" t="s">
        <v>55</v>
      </c>
      <c r="M5" s="26" t="s">
        <v>56</v>
      </c>
      <c r="O5" s="55" t="s">
        <v>53</v>
      </c>
      <c r="P5" s="56" t="s">
        <v>66</v>
      </c>
    </row>
    <row r="6" spans="1:16" ht="13.5" customHeight="1">
      <c r="A6" s="77" t="s">
        <v>7</v>
      </c>
      <c r="B6" s="2" t="s">
        <v>11</v>
      </c>
      <c r="C6" s="3">
        <v>7</v>
      </c>
      <c r="D6" s="2" t="s">
        <v>23</v>
      </c>
      <c r="E6" s="4">
        <v>3</v>
      </c>
      <c r="F6" s="73">
        <f>C6*E6</f>
        <v>21</v>
      </c>
      <c r="G6" s="85"/>
      <c r="H6" s="85"/>
      <c r="I6" s="5" t="e">
        <f>F6/H6</f>
        <v>#DIV/0!</v>
      </c>
      <c r="J6" s="90"/>
      <c r="K6" s="58" t="e">
        <f>I6*J6</f>
        <v>#DIV/0!</v>
      </c>
      <c r="L6" s="5">
        <v>3</v>
      </c>
      <c r="M6" s="95"/>
      <c r="O6" s="54" t="s">
        <v>38</v>
      </c>
      <c r="P6" s="100"/>
    </row>
    <row r="7" spans="1:16" ht="13.5" customHeight="1">
      <c r="A7" s="6" t="s">
        <v>7</v>
      </c>
      <c r="B7" s="80" t="s">
        <v>11</v>
      </c>
      <c r="C7" s="7">
        <v>8</v>
      </c>
      <c r="D7" s="8" t="s">
        <v>23</v>
      </c>
      <c r="E7" s="7">
        <v>7</v>
      </c>
      <c r="F7" s="68">
        <f aca="true" t="shared" si="0" ref="F7:F37">C7*E7</f>
        <v>56</v>
      </c>
      <c r="G7" s="86"/>
      <c r="H7" s="86"/>
      <c r="I7" s="9" t="e">
        <f>F7/H7</f>
        <v>#DIV/0!</v>
      </c>
      <c r="J7" s="91"/>
      <c r="K7" s="59" t="e">
        <f aca="true" t="shared" si="1" ref="K7:K37">I7*J7</f>
        <v>#DIV/0!</v>
      </c>
      <c r="L7" s="9">
        <v>8</v>
      </c>
      <c r="M7" s="96"/>
      <c r="O7" s="44" t="s">
        <v>39</v>
      </c>
      <c r="P7" s="100"/>
    </row>
    <row r="8" spans="1:16" ht="13.5" customHeight="1">
      <c r="A8" s="6" t="s">
        <v>7</v>
      </c>
      <c r="B8" s="80" t="s">
        <v>11</v>
      </c>
      <c r="C8" s="7">
        <v>10</v>
      </c>
      <c r="D8" s="8" t="s">
        <v>23</v>
      </c>
      <c r="E8" s="7">
        <v>25</v>
      </c>
      <c r="F8" s="68">
        <f t="shared" si="0"/>
        <v>250</v>
      </c>
      <c r="G8" s="87"/>
      <c r="H8" s="87"/>
      <c r="I8" s="9" t="e">
        <f aca="true" t="shared" si="2" ref="I8:I37">F8/H8</f>
        <v>#DIV/0!</v>
      </c>
      <c r="J8" s="92"/>
      <c r="K8" s="59" t="e">
        <f t="shared" si="1"/>
        <v>#DIV/0!</v>
      </c>
      <c r="L8" s="10">
        <v>7</v>
      </c>
      <c r="M8" s="97"/>
      <c r="O8" s="44" t="s">
        <v>40</v>
      </c>
      <c r="P8" s="100"/>
    </row>
    <row r="9" spans="1:17" ht="13.5" customHeight="1" thickBot="1">
      <c r="A9" s="78" t="s">
        <v>7</v>
      </c>
      <c r="B9" s="80" t="s">
        <v>11</v>
      </c>
      <c r="C9" s="7">
        <v>4</v>
      </c>
      <c r="D9" s="8" t="s">
        <v>23</v>
      </c>
      <c r="E9" s="7">
        <v>1</v>
      </c>
      <c r="F9" s="68">
        <f t="shared" si="0"/>
        <v>4</v>
      </c>
      <c r="G9" s="87"/>
      <c r="H9" s="87"/>
      <c r="I9" s="9" t="e">
        <f t="shared" si="2"/>
        <v>#DIV/0!</v>
      </c>
      <c r="J9" s="92"/>
      <c r="K9" s="59" t="e">
        <f t="shared" si="1"/>
        <v>#DIV/0!</v>
      </c>
      <c r="L9" s="10">
        <v>1</v>
      </c>
      <c r="M9" s="97"/>
      <c r="O9" s="45" t="s">
        <v>54</v>
      </c>
      <c r="P9" s="101"/>
      <c r="Q9" s="1" t="s">
        <v>68</v>
      </c>
    </row>
    <row r="10" spans="1:13" ht="13.5" customHeight="1">
      <c r="A10" s="6" t="s">
        <v>8</v>
      </c>
      <c r="B10" s="80" t="s">
        <v>11</v>
      </c>
      <c r="C10" s="7">
        <v>8</v>
      </c>
      <c r="D10" s="8" t="s">
        <v>23</v>
      </c>
      <c r="E10" s="7">
        <v>29</v>
      </c>
      <c r="F10" s="68">
        <f t="shared" si="0"/>
        <v>232</v>
      </c>
      <c r="G10" s="87"/>
      <c r="H10" s="87"/>
      <c r="I10" s="9" t="e">
        <f t="shared" si="2"/>
        <v>#DIV/0!</v>
      </c>
      <c r="J10" s="92"/>
      <c r="K10" s="59" t="e">
        <f t="shared" si="1"/>
        <v>#DIV/0!</v>
      </c>
      <c r="L10" s="10">
        <v>11</v>
      </c>
      <c r="M10" s="97"/>
    </row>
    <row r="11" spans="1:13" ht="13.5" customHeight="1">
      <c r="A11" s="78" t="s">
        <v>6</v>
      </c>
      <c r="B11" s="81" t="s">
        <v>11</v>
      </c>
      <c r="C11" s="7">
        <v>10.7</v>
      </c>
      <c r="D11" s="8" t="s">
        <v>49</v>
      </c>
      <c r="E11" s="7">
        <v>133</v>
      </c>
      <c r="F11" s="68">
        <f t="shared" si="0"/>
        <v>1423.1</v>
      </c>
      <c r="G11" s="87"/>
      <c r="H11" s="87"/>
      <c r="I11" s="9" t="e">
        <f t="shared" si="2"/>
        <v>#DIV/0!</v>
      </c>
      <c r="J11" s="92"/>
      <c r="K11" s="59" t="e">
        <f t="shared" si="1"/>
        <v>#DIV/0!</v>
      </c>
      <c r="L11" s="10">
        <v>11</v>
      </c>
      <c r="M11" s="97"/>
    </row>
    <row r="12" spans="1:13" ht="13.5" customHeight="1">
      <c r="A12" s="78" t="s">
        <v>6</v>
      </c>
      <c r="B12" s="80" t="s">
        <v>11</v>
      </c>
      <c r="C12" s="7">
        <v>4.3</v>
      </c>
      <c r="D12" s="8" t="s">
        <v>50</v>
      </c>
      <c r="E12" s="7">
        <v>1</v>
      </c>
      <c r="F12" s="68">
        <f t="shared" si="0"/>
        <v>4.3</v>
      </c>
      <c r="G12" s="87"/>
      <c r="H12" s="87"/>
      <c r="I12" s="9" t="e">
        <f t="shared" si="2"/>
        <v>#DIV/0!</v>
      </c>
      <c r="J12" s="92"/>
      <c r="K12" s="59" t="e">
        <f t="shared" si="1"/>
        <v>#DIV/0!</v>
      </c>
      <c r="L12" s="10">
        <v>1</v>
      </c>
      <c r="M12" s="97"/>
    </row>
    <row r="13" spans="1:13" ht="13.5" customHeight="1">
      <c r="A13" s="78" t="s">
        <v>17</v>
      </c>
      <c r="B13" s="81" t="s">
        <v>11</v>
      </c>
      <c r="C13" s="7">
        <v>10.7</v>
      </c>
      <c r="D13" s="8" t="s">
        <v>49</v>
      </c>
      <c r="E13" s="7">
        <v>5</v>
      </c>
      <c r="F13" s="68">
        <f t="shared" si="0"/>
        <v>53.5</v>
      </c>
      <c r="G13" s="87"/>
      <c r="H13" s="87"/>
      <c r="I13" s="9" t="e">
        <f t="shared" si="2"/>
        <v>#DIV/0!</v>
      </c>
      <c r="J13" s="92"/>
      <c r="K13" s="59" t="e">
        <f t="shared" si="1"/>
        <v>#DIV/0!</v>
      </c>
      <c r="L13" s="10">
        <v>4</v>
      </c>
      <c r="M13" s="97"/>
    </row>
    <row r="14" spans="1:13" ht="13.5" customHeight="1">
      <c r="A14" s="78" t="s">
        <v>42</v>
      </c>
      <c r="B14" s="80" t="s">
        <v>11</v>
      </c>
      <c r="C14" s="7">
        <v>4.3</v>
      </c>
      <c r="D14" s="8" t="s">
        <v>49</v>
      </c>
      <c r="E14" s="7">
        <v>1</v>
      </c>
      <c r="F14" s="68">
        <f t="shared" si="0"/>
        <v>4.3</v>
      </c>
      <c r="G14" s="87"/>
      <c r="H14" s="87"/>
      <c r="I14" s="9" t="e">
        <f t="shared" si="2"/>
        <v>#DIV/0!</v>
      </c>
      <c r="J14" s="92"/>
      <c r="K14" s="59" t="e">
        <f t="shared" si="1"/>
        <v>#DIV/0!</v>
      </c>
      <c r="L14" s="10">
        <v>1</v>
      </c>
      <c r="M14" s="97"/>
    </row>
    <row r="15" spans="1:13" ht="13.5" customHeight="1">
      <c r="A15" s="78" t="s">
        <v>43</v>
      </c>
      <c r="B15" s="80" t="s">
        <v>11</v>
      </c>
      <c r="C15" s="7">
        <v>10.9</v>
      </c>
      <c r="D15" s="8" t="s">
        <v>49</v>
      </c>
      <c r="E15" s="7">
        <v>1</v>
      </c>
      <c r="F15" s="68">
        <f t="shared" si="0"/>
        <v>10.9</v>
      </c>
      <c r="G15" s="87"/>
      <c r="H15" s="87"/>
      <c r="I15" s="9" t="e">
        <f t="shared" si="2"/>
        <v>#DIV/0!</v>
      </c>
      <c r="J15" s="92"/>
      <c r="K15" s="59" t="e">
        <f t="shared" si="1"/>
        <v>#DIV/0!</v>
      </c>
      <c r="L15" s="10">
        <v>1</v>
      </c>
      <c r="M15" s="97"/>
    </row>
    <row r="16" spans="1:13" ht="13.5" customHeight="1">
      <c r="A16" s="78" t="s">
        <v>44</v>
      </c>
      <c r="B16" s="80" t="s">
        <v>11</v>
      </c>
      <c r="C16" s="7">
        <v>15</v>
      </c>
      <c r="D16" s="8" t="s">
        <v>23</v>
      </c>
      <c r="E16" s="7">
        <v>1</v>
      </c>
      <c r="F16" s="68">
        <f t="shared" si="0"/>
        <v>15</v>
      </c>
      <c r="G16" s="87"/>
      <c r="H16" s="87"/>
      <c r="I16" s="9" t="e">
        <f t="shared" si="2"/>
        <v>#DIV/0!</v>
      </c>
      <c r="J16" s="92"/>
      <c r="K16" s="59" t="e">
        <f t="shared" si="1"/>
        <v>#DIV/0!</v>
      </c>
      <c r="L16" s="10">
        <v>1</v>
      </c>
      <c r="M16" s="97"/>
    </row>
    <row r="17" spans="1:13" ht="13.5" customHeight="1">
      <c r="A17" s="78" t="s">
        <v>45</v>
      </c>
      <c r="B17" s="80" t="s">
        <v>11</v>
      </c>
      <c r="C17" s="7">
        <v>15</v>
      </c>
      <c r="D17" s="8" t="s">
        <v>23</v>
      </c>
      <c r="E17" s="7">
        <v>4</v>
      </c>
      <c r="F17" s="68">
        <f t="shared" si="0"/>
        <v>60</v>
      </c>
      <c r="G17" s="87"/>
      <c r="H17" s="87"/>
      <c r="I17" s="9" t="e">
        <f t="shared" si="2"/>
        <v>#DIV/0!</v>
      </c>
      <c r="J17" s="92"/>
      <c r="K17" s="59" t="e">
        <f t="shared" si="1"/>
        <v>#DIV/0!</v>
      </c>
      <c r="L17" s="10">
        <v>3</v>
      </c>
      <c r="M17" s="97"/>
    </row>
    <row r="18" spans="1:13" ht="13.5" customHeight="1">
      <c r="A18" s="78" t="s">
        <v>45</v>
      </c>
      <c r="B18" s="80" t="s">
        <v>11</v>
      </c>
      <c r="C18" s="7">
        <v>20</v>
      </c>
      <c r="D18" s="8" t="s">
        <v>23</v>
      </c>
      <c r="E18" s="7">
        <v>3</v>
      </c>
      <c r="F18" s="68">
        <f t="shared" si="0"/>
        <v>60</v>
      </c>
      <c r="G18" s="87"/>
      <c r="H18" s="87"/>
      <c r="I18" s="9" t="e">
        <f t="shared" si="2"/>
        <v>#DIV/0!</v>
      </c>
      <c r="J18" s="92"/>
      <c r="K18" s="59" t="e">
        <f t="shared" si="1"/>
        <v>#DIV/0!</v>
      </c>
      <c r="L18" s="10">
        <v>2</v>
      </c>
      <c r="M18" s="97"/>
    </row>
    <row r="19" spans="1:13" ht="13.5" customHeight="1">
      <c r="A19" s="78" t="s">
        <v>18</v>
      </c>
      <c r="B19" s="80" t="s">
        <v>11</v>
      </c>
      <c r="C19" s="7">
        <v>4.9</v>
      </c>
      <c r="D19" s="8" t="s">
        <v>49</v>
      </c>
      <c r="E19" s="7">
        <v>3</v>
      </c>
      <c r="F19" s="68">
        <f t="shared" si="0"/>
        <v>14.700000000000001</v>
      </c>
      <c r="G19" s="87"/>
      <c r="H19" s="87"/>
      <c r="I19" s="9" t="e">
        <f t="shared" si="2"/>
        <v>#DIV/0!</v>
      </c>
      <c r="J19" s="92"/>
      <c r="K19" s="59" t="e">
        <f t="shared" si="1"/>
        <v>#DIV/0!</v>
      </c>
      <c r="L19" s="10">
        <v>4</v>
      </c>
      <c r="M19" s="97"/>
    </row>
    <row r="20" spans="1:13" ht="13.5" customHeight="1">
      <c r="A20" s="78" t="s">
        <v>4</v>
      </c>
      <c r="B20" s="80" t="s">
        <v>11</v>
      </c>
      <c r="C20" s="7">
        <v>3.8</v>
      </c>
      <c r="D20" s="8" t="s">
        <v>49</v>
      </c>
      <c r="E20" s="7">
        <v>2</v>
      </c>
      <c r="F20" s="68">
        <f t="shared" si="0"/>
        <v>7.6</v>
      </c>
      <c r="G20" s="87"/>
      <c r="H20" s="87"/>
      <c r="I20" s="9" t="e">
        <f t="shared" si="2"/>
        <v>#DIV/0!</v>
      </c>
      <c r="J20" s="92"/>
      <c r="K20" s="59" t="e">
        <f t="shared" si="1"/>
        <v>#DIV/0!</v>
      </c>
      <c r="L20" s="10">
        <v>1</v>
      </c>
      <c r="M20" s="97"/>
    </row>
    <row r="21" spans="1:13" ht="13.5" customHeight="1">
      <c r="A21" s="6" t="s">
        <v>16</v>
      </c>
      <c r="B21" s="80" t="s">
        <v>11</v>
      </c>
      <c r="C21" s="7">
        <v>9.6</v>
      </c>
      <c r="D21" s="8" t="s">
        <v>49</v>
      </c>
      <c r="E21" s="7">
        <v>10</v>
      </c>
      <c r="F21" s="68">
        <f t="shared" si="0"/>
        <v>96</v>
      </c>
      <c r="G21" s="87"/>
      <c r="H21" s="87"/>
      <c r="I21" s="9" t="e">
        <f t="shared" si="2"/>
        <v>#DIV/0!</v>
      </c>
      <c r="J21" s="92"/>
      <c r="K21" s="59" t="e">
        <f t="shared" si="1"/>
        <v>#DIV/0!</v>
      </c>
      <c r="L21" s="10">
        <v>5</v>
      </c>
      <c r="M21" s="97"/>
    </row>
    <row r="22" spans="1:13" ht="13.5" customHeight="1">
      <c r="A22" s="6" t="s">
        <v>5</v>
      </c>
      <c r="B22" s="80" t="s">
        <v>11</v>
      </c>
      <c r="C22" s="7">
        <v>9.6</v>
      </c>
      <c r="D22" s="8" t="s">
        <v>49</v>
      </c>
      <c r="E22" s="7">
        <v>10</v>
      </c>
      <c r="F22" s="68">
        <f t="shared" si="0"/>
        <v>96</v>
      </c>
      <c r="G22" s="87"/>
      <c r="H22" s="87"/>
      <c r="I22" s="9" t="e">
        <f t="shared" si="2"/>
        <v>#DIV/0!</v>
      </c>
      <c r="J22" s="92"/>
      <c r="K22" s="59" t="e">
        <f t="shared" si="1"/>
        <v>#DIV/0!</v>
      </c>
      <c r="L22" s="10">
        <v>12</v>
      </c>
      <c r="M22" s="97"/>
    </row>
    <row r="23" spans="1:13" ht="13.5" customHeight="1">
      <c r="A23" s="78" t="s">
        <v>46</v>
      </c>
      <c r="B23" s="80" t="s">
        <v>11</v>
      </c>
      <c r="C23" s="7">
        <v>3.8</v>
      </c>
      <c r="D23" s="8" t="s">
        <v>49</v>
      </c>
      <c r="E23" s="7">
        <v>1</v>
      </c>
      <c r="F23" s="68">
        <f t="shared" si="0"/>
        <v>3.8</v>
      </c>
      <c r="G23" s="87"/>
      <c r="H23" s="87"/>
      <c r="I23" s="9" t="e">
        <f t="shared" si="2"/>
        <v>#DIV/0!</v>
      </c>
      <c r="J23" s="92"/>
      <c r="K23" s="59" t="e">
        <f t="shared" si="1"/>
        <v>#DIV/0!</v>
      </c>
      <c r="L23" s="10">
        <v>1</v>
      </c>
      <c r="M23" s="97"/>
    </row>
    <row r="24" spans="1:13" ht="13.5" customHeight="1">
      <c r="A24" s="6" t="s">
        <v>9</v>
      </c>
      <c r="B24" s="80" t="s">
        <v>11</v>
      </c>
      <c r="C24" s="7">
        <v>9.1</v>
      </c>
      <c r="D24" s="8" t="s">
        <v>49</v>
      </c>
      <c r="E24" s="7">
        <v>4</v>
      </c>
      <c r="F24" s="68">
        <f t="shared" si="0"/>
        <v>36.4</v>
      </c>
      <c r="G24" s="87"/>
      <c r="H24" s="87"/>
      <c r="I24" s="9" t="e">
        <f t="shared" si="2"/>
        <v>#DIV/0!</v>
      </c>
      <c r="J24" s="92"/>
      <c r="K24" s="59" t="e">
        <f t="shared" si="1"/>
        <v>#DIV/0!</v>
      </c>
      <c r="L24" s="10">
        <v>3</v>
      </c>
      <c r="M24" s="97"/>
    </row>
    <row r="25" spans="1:13" ht="13.5" customHeight="1">
      <c r="A25" s="6" t="s">
        <v>10</v>
      </c>
      <c r="B25" s="80" t="s">
        <v>11</v>
      </c>
      <c r="C25" s="7">
        <v>9.1</v>
      </c>
      <c r="D25" s="8" t="s">
        <v>49</v>
      </c>
      <c r="E25" s="7">
        <v>5</v>
      </c>
      <c r="F25" s="68">
        <f t="shared" si="0"/>
        <v>45.5</v>
      </c>
      <c r="G25" s="87"/>
      <c r="H25" s="87"/>
      <c r="I25" s="9" t="e">
        <f t="shared" si="2"/>
        <v>#DIV/0!</v>
      </c>
      <c r="J25" s="92"/>
      <c r="K25" s="59" t="e">
        <f t="shared" si="1"/>
        <v>#DIV/0!</v>
      </c>
      <c r="L25" s="10">
        <v>4</v>
      </c>
      <c r="M25" s="97"/>
    </row>
    <row r="26" spans="1:13" ht="13.5" customHeight="1">
      <c r="A26" s="78" t="s">
        <v>47</v>
      </c>
      <c r="B26" s="80" t="s">
        <v>11</v>
      </c>
      <c r="C26" s="7">
        <v>9.1</v>
      </c>
      <c r="D26" s="8" t="s">
        <v>49</v>
      </c>
      <c r="E26" s="7">
        <v>1</v>
      </c>
      <c r="F26" s="68">
        <f t="shared" si="0"/>
        <v>9.1</v>
      </c>
      <c r="G26" s="87"/>
      <c r="H26" s="87"/>
      <c r="I26" s="9" t="e">
        <f t="shared" si="2"/>
        <v>#DIV/0!</v>
      </c>
      <c r="J26" s="92"/>
      <c r="K26" s="59" t="e">
        <f t="shared" si="1"/>
        <v>#DIV/0!</v>
      </c>
      <c r="L26" s="10">
        <v>1</v>
      </c>
      <c r="M26" s="97"/>
    </row>
    <row r="27" spans="1:13" ht="13.5" customHeight="1">
      <c r="A27" s="6" t="s">
        <v>2</v>
      </c>
      <c r="B27" s="80" t="s">
        <v>11</v>
      </c>
      <c r="C27" s="7">
        <v>6.5</v>
      </c>
      <c r="D27" s="8" t="s">
        <v>49</v>
      </c>
      <c r="E27" s="7">
        <v>3</v>
      </c>
      <c r="F27" s="68">
        <f t="shared" si="0"/>
        <v>19.5</v>
      </c>
      <c r="G27" s="87"/>
      <c r="H27" s="87"/>
      <c r="I27" s="9" t="e">
        <f t="shared" si="2"/>
        <v>#DIV/0!</v>
      </c>
      <c r="J27" s="92"/>
      <c r="K27" s="59" t="e">
        <f t="shared" si="1"/>
        <v>#DIV/0!</v>
      </c>
      <c r="L27" s="10">
        <v>5</v>
      </c>
      <c r="M27" s="97"/>
    </row>
    <row r="28" spans="1:13" ht="13.5" customHeight="1">
      <c r="A28" s="6" t="s">
        <v>2</v>
      </c>
      <c r="B28" s="80" t="s">
        <v>11</v>
      </c>
      <c r="C28" s="7">
        <v>10.8</v>
      </c>
      <c r="D28" s="8" t="s">
        <v>49</v>
      </c>
      <c r="E28" s="7">
        <v>11</v>
      </c>
      <c r="F28" s="68">
        <f t="shared" si="0"/>
        <v>118.80000000000001</v>
      </c>
      <c r="G28" s="87"/>
      <c r="H28" s="87"/>
      <c r="I28" s="9" t="e">
        <f t="shared" si="2"/>
        <v>#DIV/0!</v>
      </c>
      <c r="J28" s="92"/>
      <c r="K28" s="59" t="e">
        <f t="shared" si="1"/>
        <v>#DIV/0!</v>
      </c>
      <c r="L28" s="10">
        <v>12</v>
      </c>
      <c r="M28" s="97"/>
    </row>
    <row r="29" spans="1:13" ht="13.5" customHeight="1">
      <c r="A29" s="6" t="s">
        <v>3</v>
      </c>
      <c r="B29" s="80" t="s">
        <v>11</v>
      </c>
      <c r="C29" s="7">
        <v>10.8</v>
      </c>
      <c r="D29" s="8" t="s">
        <v>49</v>
      </c>
      <c r="E29" s="7">
        <v>4</v>
      </c>
      <c r="F29" s="68">
        <f t="shared" si="0"/>
        <v>43.2</v>
      </c>
      <c r="G29" s="87"/>
      <c r="H29" s="87"/>
      <c r="I29" s="9" t="e">
        <f t="shared" si="2"/>
        <v>#DIV/0!</v>
      </c>
      <c r="J29" s="92"/>
      <c r="K29" s="59" t="e">
        <f t="shared" si="1"/>
        <v>#DIV/0!</v>
      </c>
      <c r="L29" s="10">
        <v>5</v>
      </c>
      <c r="M29" s="97"/>
    </row>
    <row r="30" spans="1:13" ht="13.5" customHeight="1">
      <c r="A30" s="6" t="s">
        <v>21</v>
      </c>
      <c r="B30" s="80" t="s">
        <v>11</v>
      </c>
      <c r="C30" s="9">
        <v>2.2</v>
      </c>
      <c r="D30" s="8" t="s">
        <v>49</v>
      </c>
      <c r="E30" s="9">
        <v>1</v>
      </c>
      <c r="F30" s="74">
        <f t="shared" si="0"/>
        <v>2.2</v>
      </c>
      <c r="G30" s="87"/>
      <c r="H30" s="87"/>
      <c r="I30" s="9" t="e">
        <f t="shared" si="2"/>
        <v>#DIV/0!</v>
      </c>
      <c r="J30" s="92"/>
      <c r="K30" s="59" t="e">
        <f t="shared" si="1"/>
        <v>#DIV/0!</v>
      </c>
      <c r="L30" s="10">
        <v>1</v>
      </c>
      <c r="M30" s="97"/>
    </row>
    <row r="31" spans="1:13" ht="13.5" customHeight="1">
      <c r="A31" s="6" t="s">
        <v>37</v>
      </c>
      <c r="B31" s="80" t="s">
        <v>11</v>
      </c>
      <c r="C31" s="9">
        <v>1.6</v>
      </c>
      <c r="D31" s="8" t="s">
        <v>49</v>
      </c>
      <c r="E31" s="9">
        <v>3</v>
      </c>
      <c r="F31" s="74">
        <f t="shared" si="0"/>
        <v>4.800000000000001</v>
      </c>
      <c r="G31" s="87"/>
      <c r="H31" s="87"/>
      <c r="I31" s="9" t="e">
        <f t="shared" si="2"/>
        <v>#DIV/0!</v>
      </c>
      <c r="J31" s="92"/>
      <c r="K31" s="59" t="e">
        <f t="shared" si="1"/>
        <v>#DIV/0!</v>
      </c>
      <c r="L31" s="10">
        <v>2</v>
      </c>
      <c r="M31" s="97"/>
    </row>
    <row r="32" spans="1:13" ht="13.5" customHeight="1">
      <c r="A32" s="6" t="s">
        <v>15</v>
      </c>
      <c r="B32" s="80" t="s">
        <v>11</v>
      </c>
      <c r="C32" s="9">
        <v>7</v>
      </c>
      <c r="D32" s="8" t="s">
        <v>23</v>
      </c>
      <c r="E32" s="9">
        <v>1</v>
      </c>
      <c r="F32" s="74">
        <f t="shared" si="0"/>
        <v>7</v>
      </c>
      <c r="G32" s="87"/>
      <c r="H32" s="87"/>
      <c r="I32" s="9" t="e">
        <f t="shared" si="2"/>
        <v>#DIV/0!</v>
      </c>
      <c r="J32" s="92"/>
      <c r="K32" s="59" t="e">
        <f t="shared" si="1"/>
        <v>#DIV/0!</v>
      </c>
      <c r="L32" s="10">
        <v>1</v>
      </c>
      <c r="M32" s="97"/>
    </row>
    <row r="33" spans="1:13" ht="13.5" customHeight="1">
      <c r="A33" s="6" t="s">
        <v>15</v>
      </c>
      <c r="B33" s="80" t="s">
        <v>11</v>
      </c>
      <c r="C33" s="9">
        <v>30</v>
      </c>
      <c r="D33" s="8" t="s">
        <v>23</v>
      </c>
      <c r="E33" s="9">
        <v>3</v>
      </c>
      <c r="F33" s="74">
        <f t="shared" si="0"/>
        <v>90</v>
      </c>
      <c r="G33" s="87"/>
      <c r="H33" s="87"/>
      <c r="I33" s="9" t="e">
        <f t="shared" si="2"/>
        <v>#DIV/0!</v>
      </c>
      <c r="J33" s="92"/>
      <c r="K33" s="59" t="e">
        <f t="shared" si="1"/>
        <v>#DIV/0!</v>
      </c>
      <c r="L33" s="10">
        <v>3</v>
      </c>
      <c r="M33" s="97"/>
    </row>
    <row r="34" spans="1:13" ht="13.5" customHeight="1">
      <c r="A34" s="6" t="s">
        <v>48</v>
      </c>
      <c r="B34" s="80" t="s">
        <v>11</v>
      </c>
      <c r="C34" s="9">
        <v>9</v>
      </c>
      <c r="D34" s="8" t="s">
        <v>49</v>
      </c>
      <c r="E34" s="9">
        <v>1</v>
      </c>
      <c r="F34" s="74">
        <f t="shared" si="0"/>
        <v>9</v>
      </c>
      <c r="G34" s="87"/>
      <c r="H34" s="87"/>
      <c r="I34" s="9" t="e">
        <f t="shared" si="2"/>
        <v>#DIV/0!</v>
      </c>
      <c r="J34" s="92"/>
      <c r="K34" s="59" t="e">
        <f t="shared" si="1"/>
        <v>#DIV/0!</v>
      </c>
      <c r="L34" s="10">
        <v>1</v>
      </c>
      <c r="M34" s="97"/>
    </row>
    <row r="35" spans="1:13" ht="13.5" customHeight="1">
      <c r="A35" s="6" t="s">
        <v>20</v>
      </c>
      <c r="B35" s="80" t="s">
        <v>11</v>
      </c>
      <c r="C35" s="9">
        <v>8.9</v>
      </c>
      <c r="D35" s="8" t="s">
        <v>49</v>
      </c>
      <c r="E35" s="9">
        <v>2</v>
      </c>
      <c r="F35" s="74">
        <f t="shared" si="0"/>
        <v>17.8</v>
      </c>
      <c r="G35" s="87"/>
      <c r="H35" s="87"/>
      <c r="I35" s="9" t="e">
        <f t="shared" si="2"/>
        <v>#DIV/0!</v>
      </c>
      <c r="J35" s="92"/>
      <c r="K35" s="59" t="e">
        <f t="shared" si="1"/>
        <v>#DIV/0!</v>
      </c>
      <c r="L35" s="10">
        <v>3</v>
      </c>
      <c r="M35" s="97"/>
    </row>
    <row r="36" spans="1:13" ht="13.5" customHeight="1">
      <c r="A36" s="6" t="s">
        <v>12</v>
      </c>
      <c r="B36" s="80" t="s">
        <v>11</v>
      </c>
      <c r="C36" s="9">
        <v>10</v>
      </c>
      <c r="D36" s="8" t="s">
        <v>49</v>
      </c>
      <c r="E36" s="9">
        <v>8</v>
      </c>
      <c r="F36" s="74">
        <f>C36*E36</f>
        <v>80</v>
      </c>
      <c r="G36" s="87"/>
      <c r="H36" s="87"/>
      <c r="I36" s="9" t="e">
        <f t="shared" si="2"/>
        <v>#DIV/0!</v>
      </c>
      <c r="J36" s="92"/>
      <c r="K36" s="59" t="e">
        <f t="shared" si="1"/>
        <v>#DIV/0!</v>
      </c>
      <c r="L36" s="10">
        <v>3</v>
      </c>
      <c r="M36" s="97"/>
    </row>
    <row r="37" spans="1:13" ht="13.5" customHeight="1" thickBot="1">
      <c r="A37" s="79" t="s">
        <v>19</v>
      </c>
      <c r="B37" s="82" t="s">
        <v>11</v>
      </c>
      <c r="C37" s="11">
        <v>10</v>
      </c>
      <c r="D37" s="53" t="s">
        <v>49</v>
      </c>
      <c r="E37" s="11">
        <v>2</v>
      </c>
      <c r="F37" s="75">
        <f t="shared" si="0"/>
        <v>20</v>
      </c>
      <c r="G37" s="88"/>
      <c r="H37" s="88"/>
      <c r="I37" s="11" t="e">
        <f t="shared" si="2"/>
        <v>#DIV/0!</v>
      </c>
      <c r="J37" s="93"/>
      <c r="K37" s="60" t="e">
        <f t="shared" si="1"/>
        <v>#DIV/0!</v>
      </c>
      <c r="L37" s="46">
        <v>1</v>
      </c>
      <c r="M37" s="98"/>
    </row>
    <row r="38" spans="1:12" s="13" customFormat="1" ht="13.5" customHeight="1" thickBot="1">
      <c r="A38" s="12"/>
      <c r="E38" s="29"/>
      <c r="F38" s="76"/>
      <c r="J38" s="61"/>
      <c r="K38" s="62" t="e">
        <f>SUM(K6:K37)</f>
        <v>#DIV/0!</v>
      </c>
      <c r="L38" s="14"/>
    </row>
    <row r="39" spans="1:12" s="13" customFormat="1" ht="13.5" customHeight="1" thickBot="1">
      <c r="A39" s="12"/>
      <c r="F39" s="76"/>
      <c r="I39" s="12"/>
      <c r="J39" s="61"/>
      <c r="K39" s="61"/>
      <c r="L39" s="14"/>
    </row>
    <row r="40" spans="1:13" ht="13.5" customHeight="1" thickBot="1">
      <c r="A40" s="15" t="s">
        <v>13</v>
      </c>
      <c r="B40" s="16" t="s">
        <v>14</v>
      </c>
      <c r="C40" s="17">
        <v>180</v>
      </c>
      <c r="D40" s="16" t="s">
        <v>24</v>
      </c>
      <c r="E40" s="17">
        <v>16</v>
      </c>
      <c r="F40" s="69">
        <f>C40*E40</f>
        <v>2880</v>
      </c>
      <c r="G40" s="89"/>
      <c r="H40" s="89"/>
      <c r="I40" s="18" t="e">
        <f>F40/H40</f>
        <v>#DIV/0!</v>
      </c>
      <c r="J40" s="94"/>
      <c r="K40" s="63" t="e">
        <f>I40*J40</f>
        <v>#DIV/0!</v>
      </c>
      <c r="L40" s="19">
        <v>2</v>
      </c>
      <c r="M40" s="99"/>
    </row>
    <row r="41" spans="5:12" s="13" customFormat="1" ht="13.5" customHeight="1">
      <c r="E41" s="29"/>
      <c r="F41" s="29"/>
      <c r="I41" s="12"/>
      <c r="J41" s="12"/>
      <c r="K41" s="12"/>
      <c r="L41" s="12"/>
    </row>
    <row r="42" ht="13.5" customHeight="1" thickBot="1">
      <c r="L42" s="57"/>
    </row>
    <row r="43" spans="1:13" ht="14.25" customHeight="1" thickBot="1">
      <c r="A43" s="39" t="s">
        <v>51</v>
      </c>
      <c r="B43" s="40"/>
      <c r="C43" s="40"/>
      <c r="D43" s="40"/>
      <c r="E43" s="40"/>
      <c r="F43" s="40"/>
      <c r="G43" s="40"/>
      <c r="H43" s="40"/>
      <c r="I43" s="40"/>
      <c r="J43" s="41"/>
      <c r="K43" s="64" t="e">
        <f>K38+K40</f>
        <v>#DIV/0!</v>
      </c>
      <c r="L43" s="27"/>
      <c r="M43" s="27"/>
    </row>
    <row r="44" spans="1:13" ht="14.25" customHeight="1" thickBot="1">
      <c r="A44" s="36" t="s">
        <v>52</v>
      </c>
      <c r="B44" s="37"/>
      <c r="C44" s="37"/>
      <c r="D44" s="37"/>
      <c r="E44" s="37"/>
      <c r="F44" s="37"/>
      <c r="G44" s="37"/>
      <c r="H44" s="37"/>
      <c r="I44" s="37"/>
      <c r="J44" s="38"/>
      <c r="K44" s="64" t="e">
        <f>K43*1.21</f>
        <v>#DIV/0!</v>
      </c>
      <c r="L44" s="27"/>
      <c r="M44" s="27"/>
    </row>
    <row r="45" ht="13.5" customHeight="1"/>
    <row r="46" spans="1:13" ht="13.5" customHeight="1">
      <c r="A46" s="47" t="s">
        <v>64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ht="13.5" customHeight="1"/>
    <row r="48" spans="1:6" ht="13.5" customHeight="1">
      <c r="A48" s="30" t="s">
        <v>41</v>
      </c>
      <c r="B48" s="42" t="s">
        <v>38</v>
      </c>
      <c r="C48" s="42" t="s">
        <v>39</v>
      </c>
      <c r="D48" s="42" t="s">
        <v>40</v>
      </c>
      <c r="F48" s="35"/>
    </row>
    <row r="49" spans="1:4" ht="13.5" customHeight="1">
      <c r="A49" s="28" t="s">
        <v>32</v>
      </c>
      <c r="B49" s="102"/>
      <c r="C49" s="102"/>
      <c r="D49" s="102"/>
    </row>
    <row r="50" spans="1:4" ht="13.5" customHeight="1">
      <c r="A50" s="28" t="s">
        <v>33</v>
      </c>
      <c r="B50" s="102"/>
      <c r="C50" s="102"/>
      <c r="D50" s="102"/>
    </row>
    <row r="51" spans="1:4" ht="13.5" customHeight="1">
      <c r="A51" s="32"/>
      <c r="B51" s="33"/>
      <c r="C51" s="33"/>
      <c r="D51" s="34"/>
    </row>
    <row r="52" spans="1:4" ht="13.5" customHeight="1">
      <c r="A52" s="30"/>
      <c r="B52" s="42" t="s">
        <v>54</v>
      </c>
      <c r="C52" s="12"/>
      <c r="D52" s="12"/>
    </row>
    <row r="53" spans="1:4" ht="13.5" customHeight="1">
      <c r="A53" s="31" t="s">
        <v>34</v>
      </c>
      <c r="B53" s="102"/>
      <c r="C53" s="12"/>
      <c r="D53" s="12"/>
    </row>
    <row r="54" spans="1:4" ht="13.5" customHeight="1">
      <c r="A54" s="28" t="s">
        <v>35</v>
      </c>
      <c r="B54" s="102"/>
      <c r="C54" s="12"/>
      <c r="D54" s="12"/>
    </row>
    <row r="55" ht="13.5" customHeight="1"/>
    <row r="56" ht="13.5" customHeight="1">
      <c r="A56" s="43" t="s">
        <v>69</v>
      </c>
    </row>
    <row r="57" ht="13.5" customHeight="1">
      <c r="A57" s="1" t="s">
        <v>70</v>
      </c>
    </row>
    <row r="58" ht="13.5" customHeight="1"/>
    <row r="59" spans="1:2" ht="13.5" customHeight="1">
      <c r="A59" s="28" t="s">
        <v>67</v>
      </c>
      <c r="B59" s="102"/>
    </row>
    <row r="60" ht="15" customHeight="1" thickBot="1"/>
    <row r="61" spans="1:4" ht="25.5">
      <c r="A61" s="50" t="s">
        <v>59</v>
      </c>
      <c r="B61" s="21" t="s">
        <v>57</v>
      </c>
      <c r="C61" s="51" t="s">
        <v>58</v>
      </c>
      <c r="D61" s="49"/>
    </row>
    <row r="62" spans="1:4" ht="13.5" customHeight="1">
      <c r="A62" s="6" t="s">
        <v>38</v>
      </c>
      <c r="B62" s="70">
        <f>_xlfn.SUMIFS(L6:L37,M6:M37,P6)</f>
        <v>0</v>
      </c>
      <c r="C62" s="65">
        <f>B62*B50</f>
        <v>0</v>
      </c>
      <c r="D62" s="13"/>
    </row>
    <row r="63" spans="1:4" ht="13.5" customHeight="1">
      <c r="A63" s="6" t="s">
        <v>39</v>
      </c>
      <c r="B63" s="70">
        <f>_xlfn.SUMIFS(L6:L37,M6:M37,P7)</f>
        <v>0</v>
      </c>
      <c r="C63" s="65">
        <f>B63*C50</f>
        <v>0</v>
      </c>
      <c r="D63" s="13"/>
    </row>
    <row r="64" spans="1:4" ht="13.5" customHeight="1">
      <c r="A64" s="6" t="s">
        <v>40</v>
      </c>
      <c r="B64" s="70">
        <f>_xlfn.SUMIFS(L6:L37,M6:M37,P8)</f>
        <v>0</v>
      </c>
      <c r="C64" s="65">
        <f>B64*D50</f>
        <v>0</v>
      </c>
      <c r="D64" s="13"/>
    </row>
    <row r="65" spans="1:4" ht="13.5" customHeight="1" thickBot="1">
      <c r="A65" s="52" t="s">
        <v>54</v>
      </c>
      <c r="B65" s="71">
        <v>1</v>
      </c>
      <c r="C65" s="66">
        <f>B65*B54</f>
        <v>0</v>
      </c>
      <c r="D65" s="13"/>
    </row>
    <row r="66" spans="1:4" ht="13.5" customHeight="1" thickBot="1">
      <c r="A66" s="15" t="s">
        <v>60</v>
      </c>
      <c r="B66" s="72">
        <f>SUM(B62:B65)</f>
        <v>1</v>
      </c>
      <c r="C66" s="67">
        <f>SUM(C62:C65)</f>
        <v>0</v>
      </c>
      <c r="D66" s="13"/>
    </row>
    <row r="67" ht="13.5" customHeight="1" thickBot="1"/>
    <row r="68" spans="1:2" ht="13.5" customHeight="1" thickBot="1">
      <c r="A68" s="39" t="s">
        <v>61</v>
      </c>
      <c r="B68" s="64">
        <f>C66</f>
        <v>0</v>
      </c>
    </row>
    <row r="69" spans="1:2" ht="13.5" customHeight="1" thickBot="1">
      <c r="A69" s="36" t="s">
        <v>62</v>
      </c>
      <c r="B69" s="64">
        <f>B68*1.21</f>
        <v>0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 password="CFA1" sheet="1" objects="1" scenarios="1" selectLockedCells="1"/>
  <printOptions/>
  <pageMargins left="0" right="0" top="0.984251968503937" bottom="0.984251968503937" header="0.5118110236220472" footer="0.5118110236220472"/>
  <pageSetup horizontalDpi="1200" verticalDpi="1200" orientation="landscape" paperSize="9" r:id="rId3"/>
  <headerFooter alignWithMargins="0">
    <oddHeader>&amp;C&amp;"Arial,Tučné"Technické plyny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Romanová Hana</cp:lastModifiedBy>
  <cp:lastPrinted>2012-02-22T07:09:47Z</cp:lastPrinted>
  <dcterms:created xsi:type="dcterms:W3CDTF">1997-01-24T11:07:25Z</dcterms:created>
  <dcterms:modified xsi:type="dcterms:W3CDTF">2016-08-19T07:43:21Z</dcterms:modified>
  <cp:category/>
  <cp:version/>
  <cp:contentType/>
  <cp:contentStatus/>
</cp:coreProperties>
</file>