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093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</definedNames>
  <calcPr calcId="125725"/>
</workbook>
</file>

<file path=xl/calcChain.xml><?xml version="1.0" encoding="utf-8"?>
<calcChain xmlns="http://schemas.openxmlformats.org/spreadsheetml/2006/main">
  <c r="H62" i="1"/>
  <c r="H61"/>
  <c r="H60"/>
  <c r="H63" s="1"/>
  <c r="D58"/>
  <c r="BF57"/>
  <c r="BE57"/>
  <c r="BD57"/>
  <c r="BC57"/>
  <c r="H57"/>
  <c r="BB57" s="1"/>
  <c r="BF56"/>
  <c r="BF58" s="1"/>
  <c r="BE56"/>
  <c r="BE58" s="1"/>
  <c r="BD56"/>
  <c r="BD58" s="1"/>
  <c r="BC56"/>
  <c r="BC58" s="1"/>
  <c r="H56"/>
  <c r="H58" s="1"/>
  <c r="D54"/>
  <c r="BF53"/>
  <c r="BE53"/>
  <c r="BD53"/>
  <c r="BC53"/>
  <c r="H53"/>
  <c r="BB53" s="1"/>
  <c r="BF52"/>
  <c r="BE52"/>
  <c r="BD52"/>
  <c r="BC52"/>
  <c r="H52"/>
  <c r="BB52" s="1"/>
  <c r="BF51"/>
  <c r="BE51"/>
  <c r="BD51"/>
  <c r="BC51"/>
  <c r="H51"/>
  <c r="BB51" s="1"/>
  <c r="BF50"/>
  <c r="BE50"/>
  <c r="BD50"/>
  <c r="BC50"/>
  <c r="H50"/>
  <c r="BB50" s="1"/>
  <c r="BF49"/>
  <c r="BE49"/>
  <c r="BD49"/>
  <c r="BC49"/>
  <c r="H49"/>
  <c r="BB49" s="1"/>
  <c r="BF48"/>
  <c r="BF54" s="1"/>
  <c r="BE48"/>
  <c r="BE54" s="1"/>
  <c r="BD48"/>
  <c r="BD54" s="1"/>
  <c r="BC48"/>
  <c r="BC54" s="1"/>
  <c r="H48"/>
  <c r="H54" s="1"/>
  <c r="D46"/>
  <c r="BF45"/>
  <c r="BE45"/>
  <c r="BD45"/>
  <c r="BC45"/>
  <c r="H45"/>
  <c r="BB45" s="1"/>
  <c r="BF44"/>
  <c r="BF46" s="1"/>
  <c r="BE44"/>
  <c r="BE46" s="1"/>
  <c r="BD44"/>
  <c r="BD46" s="1"/>
  <c r="BC44"/>
  <c r="BC46" s="1"/>
  <c r="H44"/>
  <c r="H46" s="1"/>
  <c r="D42"/>
  <c r="BF41"/>
  <c r="BE41"/>
  <c r="BD41"/>
  <c r="BC41"/>
  <c r="H41"/>
  <c r="BB41" s="1"/>
  <c r="BF40"/>
  <c r="BE40"/>
  <c r="BD40"/>
  <c r="BC40"/>
  <c r="H40"/>
  <c r="BB40" s="1"/>
  <c r="BF39"/>
  <c r="BE39"/>
  <c r="BD39"/>
  <c r="BC39"/>
  <c r="H39"/>
  <c r="BB39" s="1"/>
  <c r="BF38"/>
  <c r="BE38"/>
  <c r="BD38"/>
  <c r="BC38"/>
  <c r="H38"/>
  <c r="BB38" s="1"/>
  <c r="BF37"/>
  <c r="BE37"/>
  <c r="BD37"/>
  <c r="BC37"/>
  <c r="H37"/>
  <c r="BB37" s="1"/>
  <c r="BF36"/>
  <c r="BE36"/>
  <c r="BD36"/>
  <c r="BC36"/>
  <c r="H36"/>
  <c r="BB36" s="1"/>
  <c r="BF35"/>
  <c r="BF42" s="1"/>
  <c r="BE35"/>
  <c r="BE42" s="1"/>
  <c r="BD35"/>
  <c r="BD42" s="1"/>
  <c r="BC35"/>
  <c r="BC42" s="1"/>
  <c r="H35"/>
  <c r="H42" s="1"/>
  <c r="D33"/>
  <c r="BF32"/>
  <c r="BE32"/>
  <c r="BD32"/>
  <c r="BC32"/>
  <c r="H32"/>
  <c r="BB32" s="1"/>
  <c r="BF31"/>
  <c r="BE31"/>
  <c r="BD31"/>
  <c r="BC31"/>
  <c r="H31"/>
  <c r="BB31" s="1"/>
  <c r="BF30"/>
  <c r="BF33" s="1"/>
  <c r="BE30"/>
  <c r="BE33" s="1"/>
  <c r="BD30"/>
  <c r="BD33" s="1"/>
  <c r="BC30"/>
  <c r="BC33" s="1"/>
  <c r="H30"/>
  <c r="H33" s="1"/>
  <c r="D28"/>
  <c r="BF27"/>
  <c r="BE27"/>
  <c r="BD27"/>
  <c r="BC27"/>
  <c r="H27"/>
  <c r="BB27" s="1"/>
  <c r="BF26"/>
  <c r="BE26"/>
  <c r="BD26"/>
  <c r="BC26"/>
  <c r="H26"/>
  <c r="BB26" s="1"/>
  <c r="BF25"/>
  <c r="BF28" s="1"/>
  <c r="BE25"/>
  <c r="BE28" s="1"/>
  <c r="BD25"/>
  <c r="BD28" s="1"/>
  <c r="BC25"/>
  <c r="BC28" s="1"/>
  <c r="H25"/>
  <c r="H28" s="1"/>
  <c r="D23"/>
  <c r="BF22"/>
  <c r="BE22"/>
  <c r="BD22"/>
  <c r="BC22"/>
  <c r="H22"/>
  <c r="BB22" s="1"/>
  <c r="BF21"/>
  <c r="BF23" s="1"/>
  <c r="BE21"/>
  <c r="BE23" s="1"/>
  <c r="BD21"/>
  <c r="BD23" s="1"/>
  <c r="BC21"/>
  <c r="BC23" s="1"/>
  <c r="H21"/>
  <c r="H23" s="1"/>
  <c r="D19"/>
  <c r="BF18"/>
  <c r="BE18"/>
  <c r="BD18"/>
  <c r="BC18"/>
  <c r="H18"/>
  <c r="BB18" s="1"/>
  <c r="BF17"/>
  <c r="BE17"/>
  <c r="BD17"/>
  <c r="BC17"/>
  <c r="H17"/>
  <c r="BB17" s="1"/>
  <c r="BF16"/>
  <c r="BE16"/>
  <c r="BD16"/>
  <c r="BC16"/>
  <c r="H16"/>
  <c r="BB16" s="1"/>
  <c r="BF15"/>
  <c r="BE15"/>
  <c r="BD15"/>
  <c r="BC15"/>
  <c r="H15"/>
  <c r="BB15" s="1"/>
  <c r="BF14"/>
  <c r="BE14"/>
  <c r="BD14"/>
  <c r="BC14"/>
  <c r="H14"/>
  <c r="BB14" s="1"/>
  <c r="BF13"/>
  <c r="BE13"/>
  <c r="BD13"/>
  <c r="BC13"/>
  <c r="H13"/>
  <c r="BB13" s="1"/>
  <c r="BF12"/>
  <c r="BE12"/>
  <c r="BD12"/>
  <c r="BC12"/>
  <c r="H12"/>
  <c r="BB12" s="1"/>
  <c r="BF11"/>
  <c r="BE11"/>
  <c r="BD11"/>
  <c r="BC11"/>
  <c r="H11"/>
  <c r="BB11" s="1"/>
  <c r="BF10"/>
  <c r="BE10"/>
  <c r="BD10"/>
  <c r="BC10"/>
  <c r="H10"/>
  <c r="BB10" s="1"/>
  <c r="BF9"/>
  <c r="BE9"/>
  <c r="BD9"/>
  <c r="BC9"/>
  <c r="H9"/>
  <c r="BB9" s="1"/>
  <c r="BF8"/>
  <c r="BF19" s="1"/>
  <c r="BE8"/>
  <c r="BE19" s="1"/>
  <c r="BD8"/>
  <c r="BD19" s="1"/>
  <c r="BC8"/>
  <c r="BC19" s="1"/>
  <c r="H8"/>
  <c r="H19" s="1"/>
  <c r="H65" s="1"/>
  <c r="BB8" l="1"/>
  <c r="BB19" s="1"/>
  <c r="BB21"/>
  <c r="BB23" s="1"/>
  <c r="BB25"/>
  <c r="BB28" s="1"/>
  <c r="BB30"/>
  <c r="BB33" s="1"/>
  <c r="BB35"/>
  <c r="BB42" s="1"/>
  <c r="BB44"/>
  <c r="BB46" s="1"/>
  <c r="BB48"/>
  <c r="BB54" s="1"/>
  <c r="BB56"/>
  <c r="BB58" s="1"/>
</calcChain>
</file>

<file path=xl/sharedStrings.xml><?xml version="1.0" encoding="utf-8"?>
<sst xmlns="http://schemas.openxmlformats.org/spreadsheetml/2006/main" count="200" uniqueCount="118">
  <si>
    <t xml:space="preserve">Položkový rozpočet </t>
  </si>
  <si>
    <t>Stavba 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</si>
  <si>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</si>
  <si>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</si>
  <si>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</si>
  <si>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</si>
  <si>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</si>
  <si>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</si>
  <si>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</si>
  <si>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</si>
  <si>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</si>
  <si>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</si>
  <si>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</si>
  <si>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122202203</t>
  </si>
  <si>
    <t xml:space="preserve">Odkopávky pro silnice v hor. 3 do 10000 m3 </t>
  </si>
  <si>
    <t>m3</t>
  </si>
  <si>
    <t>122202209</t>
  </si>
  <si>
    <t xml:space="preserve">Příplatek za lepivost - odkop. pro silnice v hor.3 </t>
  </si>
  <si>
    <t>132201201</t>
  </si>
  <si>
    <t xml:space="preserve">Hloubení rýh šířky do 200 cm v hor.3 do 100 m3 </t>
  </si>
  <si>
    <t>162701105</t>
  </si>
  <si>
    <t xml:space="preserve">Vodorovné přemístění výkopku z hor.1-4 do 10000 m </t>
  </si>
  <si>
    <t>171101103</t>
  </si>
  <si>
    <t xml:space="preserve">Uložení sypaniny do násypů zhutněných na 100% PS </t>
  </si>
  <si>
    <t>171201201</t>
  </si>
  <si>
    <t xml:space="preserve">Uložení sypaniny na skl.-modelace na výšku přes 2m </t>
  </si>
  <si>
    <t>180401213</t>
  </si>
  <si>
    <t xml:space="preserve">Založení trávníku lučního výsevem ve svahu do 1:1 </t>
  </si>
  <si>
    <t>m2</t>
  </si>
  <si>
    <t>181201102</t>
  </si>
  <si>
    <t xml:space="preserve">Úprava pláně v násypech v hor. 1-4, se zhutněním </t>
  </si>
  <si>
    <t>182201101</t>
  </si>
  <si>
    <t xml:space="preserve">Svahování násypů </t>
  </si>
  <si>
    <t>182301131</t>
  </si>
  <si>
    <t xml:space="preserve">Rozprostření ornice, svah, tl. do 10 cm, nad 500m2 </t>
  </si>
  <si>
    <t>00572460</t>
  </si>
  <si>
    <t>Směs travní technická balení 25 kg PROFI</t>
  </si>
  <si>
    <t>kg</t>
  </si>
  <si>
    <t>Celkem za</t>
  </si>
  <si>
    <t>2</t>
  </si>
  <si>
    <t>Základy a zvláštní zakládání</t>
  </si>
  <si>
    <t>215901101</t>
  </si>
  <si>
    <t xml:space="preserve">Zhutnění podloží z hornin nesoudržných do 92% PS </t>
  </si>
  <si>
    <t>271571112</t>
  </si>
  <si>
    <t xml:space="preserve">Polštář základu ze štěrkopísku netříděného </t>
  </si>
  <si>
    <t>3</t>
  </si>
  <si>
    <t>Svislé a kompletní konstrukce</t>
  </si>
  <si>
    <t>380321331</t>
  </si>
  <si>
    <t xml:space="preserve">Kompletní konstrukce nádrží ze ŽB C 16/20 do 15 cm </t>
  </si>
  <si>
    <t>380356231</t>
  </si>
  <si>
    <t xml:space="preserve">Bednění kompl.konstr.neomít.BO pl.rovinných,zříz. </t>
  </si>
  <si>
    <t>380361005</t>
  </si>
  <si>
    <t xml:space="preserve">Výztuž kompletních konstr. ocel 10 425 (BSt 500 S) </t>
  </si>
  <si>
    <t>t</t>
  </si>
  <si>
    <t>4</t>
  </si>
  <si>
    <t>Vodorovné konstrukce</t>
  </si>
  <si>
    <t>451571221</t>
  </si>
  <si>
    <t xml:space="preserve">Podklad pod dlažbu ze štěrkopísku tl. do 10 cm </t>
  </si>
  <si>
    <t>452218142</t>
  </si>
  <si>
    <t xml:space="preserve">Zajišťovací práh z upraveného lom. kamene, na MC </t>
  </si>
  <si>
    <t>465513228</t>
  </si>
  <si>
    <t xml:space="preserve">Dlažba z kamene na MC,s vyspár.MCs, tl.do 25 cm </t>
  </si>
  <si>
    <t>5</t>
  </si>
  <si>
    <t>Komunikace</t>
  </si>
  <si>
    <t>564251111</t>
  </si>
  <si>
    <t xml:space="preserve">Podklad ze štěrkopísku po zhutnění tloušťky 15 cm </t>
  </si>
  <si>
    <t>564772111</t>
  </si>
  <si>
    <t xml:space="preserve">Podklad z kam.drceného 32-63 s výplň.kamen. 25 cm </t>
  </si>
  <si>
    <t>565145111</t>
  </si>
  <si>
    <t xml:space="preserve">Asf beton podkl ACP16 tl60mm -3m </t>
  </si>
  <si>
    <t>569751111</t>
  </si>
  <si>
    <t xml:space="preserve">Zpevnění krajnic kamenivem drceným tl. 15 cm </t>
  </si>
  <si>
    <t>569903311</t>
  </si>
  <si>
    <t xml:space="preserve">Zřízení zemních krajnic se zhutněním </t>
  </si>
  <si>
    <t>573311511</t>
  </si>
  <si>
    <t xml:space="preserve">Prolití podkladu z kameniva asfaltem, 2,5 kg/m2 </t>
  </si>
  <si>
    <t>577134211</t>
  </si>
  <si>
    <t xml:space="preserve">Asf bet obrus ACO11 II tl 40mm -3m </t>
  </si>
  <si>
    <t>8</t>
  </si>
  <si>
    <t>Trubní vedení</t>
  </si>
  <si>
    <t>899201111</t>
  </si>
  <si>
    <t xml:space="preserve">Osazení mříží litinových s rámem do 50 kg </t>
  </si>
  <si>
    <t>kus</t>
  </si>
  <si>
    <t>55242310</t>
  </si>
  <si>
    <t>Mříž stružková s rámem  500x500 mm atest B 125</t>
  </si>
  <si>
    <t>9</t>
  </si>
  <si>
    <t>Ostatní konstrukce, bourání</t>
  </si>
  <si>
    <t>919441211</t>
  </si>
  <si>
    <t xml:space="preserve">Čelo propustku z lom. kamene z trub DN 30 - 50 cm </t>
  </si>
  <si>
    <t>919442313</t>
  </si>
  <si>
    <t xml:space="preserve">Hospod. přejezd ŽB DN 40, čela z lom.kamene,100 cm </t>
  </si>
  <si>
    <t>919492913</t>
  </si>
  <si>
    <t xml:space="preserve">Přípl ZKD 1m </t>
  </si>
  <si>
    <t>919535555</t>
  </si>
  <si>
    <t xml:space="preserve">Obetonování trub propustku betonem prostým B 10 </t>
  </si>
  <si>
    <t>936941113</t>
  </si>
  <si>
    <t xml:space="preserve">Osazení doplňkových ocel. součástí do 50 kg </t>
  </si>
  <si>
    <t>938902103</t>
  </si>
  <si>
    <t xml:space="preserve">Čištění příkopů š. do 40 cm, objem do 0,50 m3/m </t>
  </si>
  <si>
    <t>m</t>
  </si>
  <si>
    <t>99</t>
  </si>
  <si>
    <t>Staveništní přesun hmot</t>
  </si>
  <si>
    <t>998225191</t>
  </si>
  <si>
    <t xml:space="preserve">Přesun hmot, komunikace živičné, příplatek do 1 km </t>
  </si>
  <si>
    <t>998225111</t>
  </si>
  <si>
    <t xml:space="preserve">Přesun hmot, pozemní komunikace, kryt živičný </t>
  </si>
  <si>
    <t>Kód PRV</t>
  </si>
  <si>
    <t>007</t>
  </si>
  <si>
    <t xml:space="preserve">Trvalá pamětní deska(dodávka a montáž informační cedule PRV - nepřijatelný výdaj) </t>
  </si>
  <si>
    <t>Ostatní práce</t>
  </si>
  <si>
    <t>Vytyčení pozemku pod stavbou a zaměření stavby</t>
  </si>
  <si>
    <t>Zařízení staveniště</t>
  </si>
  <si>
    <t>10 Ostatní práce</t>
  </si>
  <si>
    <t>Celkem za polní cestu 4572</t>
  </si>
  <si>
    <t>004</t>
  </si>
  <si>
    <t>001</t>
  </si>
  <si>
    <t>005</t>
  </si>
  <si>
    <t>Polní cesta 4572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</si>
</sst>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0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right"/>
    </xf>
    <xf numFmtId="0" fontId="3" fillId="0" borderId="3" xfId="1" applyFont="1" applyBorder="1"/>
    <xf numFmtId="0" fontId="7" fillId="0" borderId="4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5" xfId="1" applyFont="1" applyBorder="1"/>
    <xf numFmtId="0" fontId="3" fillId="0" borderId="8" xfId="1" applyFont="1" applyBorder="1"/>
    <xf numFmtId="0" fontId="7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7" fillId="2" borderId="11" xfId="1" applyNumberFormat="1" applyFont="1" applyFill="1" applyBorder="1"/>
    <xf numFmtId="0" fontId="7" fillId="2" borderId="12" xfId="1" applyFont="1" applyFill="1" applyBorder="1" applyAlignment="1">
      <alignment horizontal="center"/>
    </xf>
    <xf numFmtId="0" fontId="7" fillId="2" borderId="12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49" fontId="6" fillId="0" borderId="13" xfId="1" applyNumberFormat="1" applyFont="1" applyBorder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15" xfId="1" applyNumberFormat="1" applyFont="1" applyBorder="1" applyAlignment="1">
      <alignment horizontal="right"/>
    </xf>
    <xf numFmtId="0" fontId="3" fillId="0" borderId="12" xfId="1" applyNumberFormat="1" applyFont="1" applyBorder="1"/>
    <xf numFmtId="0" fontId="1" fillId="0" borderId="0" xfId="1" applyNumberFormat="1"/>
    <xf numFmtId="0" fontId="8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0" fontId="10" fillId="0" borderId="0" xfId="1" applyFont="1"/>
    <xf numFmtId="0" fontId="3" fillId="2" borderId="11" xfId="1" applyFont="1" applyFill="1" applyBorder="1" applyAlignment="1">
      <alignment horizontal="center"/>
    </xf>
    <xf numFmtId="49" fontId="11" fillId="2" borderId="11" xfId="1" applyNumberFormat="1" applyFont="1" applyFill="1" applyBorder="1" applyAlignment="1">
      <alignment horizontal="left"/>
    </xf>
    <xf numFmtId="0" fontId="3" fillId="2" borderId="15" xfId="1" applyFont="1" applyFill="1" applyBorder="1" applyAlignment="1">
      <alignment horizontal="center"/>
    </xf>
    <xf numFmtId="4" fontId="3" fillId="2" borderId="15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6" fillId="2" borderId="11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2" fillId="0" borderId="0" xfId="1" applyFont="1" applyAlignment="1"/>
    <xf numFmtId="0" fontId="1" fillId="0" borderId="0" xfId="1" applyAlignment="1">
      <alignment horizontal="right"/>
    </xf>
    <xf numFmtId="0" fontId="13" fillId="0" borderId="0" xfId="1" applyFont="1" applyBorder="1"/>
    <xf numFmtId="3" fontId="13" fillId="0" borderId="0" xfId="1" applyNumberFormat="1" applyFont="1" applyBorder="1" applyAlignment="1">
      <alignment horizontal="right"/>
    </xf>
    <xf numFmtId="4" fontId="13" fillId="0" borderId="0" xfId="1" applyNumberFormat="1" applyFont="1" applyBorder="1"/>
    <xf numFmtId="0" fontId="12" fillId="0" borderId="0" xfId="1" applyFont="1" applyBorder="1" applyAlignment="1"/>
    <xf numFmtId="0" fontId="1" fillId="0" borderId="0" xfId="1" applyBorder="1" applyAlignment="1">
      <alignment horizontal="right"/>
    </xf>
    <xf numFmtId="0" fontId="6" fillId="0" borderId="3" xfId="1" applyFont="1" applyBorder="1" applyAlignment="1"/>
    <xf numFmtId="0" fontId="6" fillId="0" borderId="8" xfId="1" applyFont="1" applyBorder="1" applyAlignment="1"/>
    <xf numFmtId="0" fontId="6" fillId="0" borderId="14" xfId="1" applyFont="1" applyBorder="1" applyAlignment="1"/>
    <xf numFmtId="0" fontId="9" fillId="0" borderId="16" xfId="1" applyFont="1" applyBorder="1" applyAlignment="1">
      <alignment vertical="top"/>
    </xf>
    <xf numFmtId="0" fontId="11" fillId="2" borderId="14" xfId="1" applyFont="1" applyFill="1" applyBorder="1" applyAlignment="1"/>
    <xf numFmtId="0" fontId="1" fillId="0" borderId="0" xfId="1" applyAlignment="1"/>
    <xf numFmtId="0" fontId="1" fillId="0" borderId="0" xfId="1" applyBorder="1" applyAlignment="1"/>
    <xf numFmtId="0" fontId="13" fillId="0" borderId="0" xfId="1" applyFont="1" applyBorder="1" applyAlignment="1"/>
    <xf numFmtId="0" fontId="15" fillId="0" borderId="0" xfId="1" applyFont="1"/>
    <xf numFmtId="0" fontId="15" fillId="0" borderId="0" xfId="1" applyFont="1" applyAlignment="1"/>
    <xf numFmtId="4" fontId="15" fillId="0" borderId="0" xfId="1" applyNumberFormat="1" applyFont="1"/>
    <xf numFmtId="0" fontId="9" fillId="0" borderId="11" xfId="1" applyFont="1" applyBorder="1" applyAlignment="1">
      <alignment horizontal="center" vertical="top"/>
    </xf>
    <xf numFmtId="0" fontId="1" fillId="0" borderId="11" xfId="1" applyBorder="1"/>
    <xf numFmtId="0" fontId="9" fillId="0" borderId="11" xfId="1" applyFont="1" applyBorder="1" applyAlignment="1">
      <alignment vertical="top" wrapText="1"/>
    </xf>
    <xf numFmtId="4" fontId="9" fillId="0" borderId="11" xfId="1" applyNumberFormat="1" applyFont="1" applyBorder="1" applyAlignment="1">
      <alignment horizontal="right"/>
    </xf>
    <xf numFmtId="4" fontId="9" fillId="0" borderId="11" xfId="1" applyNumberFormat="1" applyFont="1" applyBorder="1"/>
    <xf numFmtId="0" fontId="14" fillId="0" borderId="11" xfId="1" applyFont="1" applyBorder="1"/>
    <xf numFmtId="49" fontId="6" fillId="0" borderId="11" xfId="1" applyNumberFormat="1" applyFont="1" applyBorder="1" applyAlignment="1">
      <alignment horizontal="left"/>
    </xf>
    <xf numFmtId="0" fontId="14" fillId="0" borderId="11" xfId="1" applyFont="1" applyBorder="1" applyAlignment="1"/>
    <xf numFmtId="49" fontId="1" fillId="0" borderId="11" xfId="1" applyNumberFormat="1" applyBorder="1"/>
    <xf numFmtId="49" fontId="1" fillId="0" borderId="11" xfId="1" applyNumberFormat="1" applyBorder="1" applyAlignment="1">
      <alignment wrapText="1"/>
    </xf>
    <xf numFmtId="49" fontId="1" fillId="0" borderId="16" xfId="1" applyNumberFormat="1" applyBorder="1"/>
    <xf numFmtId="49" fontId="1" fillId="0" borderId="17" xfId="1" applyNumberFormat="1" applyBorder="1"/>
    <xf numFmtId="49" fontId="1" fillId="0" borderId="13" xfId="1" applyNumberFormat="1" applyBorder="1"/>
    <xf numFmtId="4" fontId="9" fillId="0" borderId="16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10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ZEMKOV&#201;%20&#218;PRAVY/Stavby/K&#218;%20JAVORN&#205;K%20VES/Poln&#237;%20cesta%20III-4572%20a%20C11%20k&#250;.Jav-Ves/PC%204572%20upraven&#253;%20rozpo&#269;et%20R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</v>
          </cell>
          <cell r="C5" t="str">
            <v>Polní cesta 4572 v k.ú. Javorník</v>
          </cell>
        </row>
        <row r="7">
          <cell r="A7" t="str">
            <v>4572</v>
          </cell>
          <cell r="C7" t="str">
            <v>Polní cesta 4572 v k.ú. Javorník</v>
          </cell>
        </row>
      </sheetData>
      <sheetData sheetId="1">
        <row r="1">
          <cell r="H1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131"/>
  <sheetViews>
    <sheetView tabSelected="1" workbookViewId="0">
      <selection activeCell="K17" sqref="K17"/>
    </sheetView>
  </sheetViews>
  <sheetFormatPr defaultRowHeight="12.75"/>
  <cols>
    <col min="1" max="1" width="8.7109375" style="1" bestFit="1" customWidth="1"/>
    <col min="2" max="2" width="9.140625" style="1"/>
    <col min="3" max="3" width="11.28515625" style="1" bestFit="1" customWidth="1"/>
    <col min="4" max="4" width="39.5703125" style="51" bestFit="1" customWidth="1"/>
    <col min="5" max="5" width="9.140625" style="1"/>
    <col min="6" max="6" width="9.140625" style="40"/>
    <col min="7" max="7" width="9.140625" style="1"/>
    <col min="8" max="8" width="19.5703125" style="1" bestFit="1" customWidth="1"/>
    <col min="9" max="16384" width="9.140625" style="1"/>
  </cols>
  <sheetData>
    <row r="1" spans="1:105" ht="15.75">
      <c r="B1" s="71" t="s">
        <v>0</v>
      </c>
      <c r="C1" s="71"/>
      <c r="D1" s="71"/>
      <c r="E1" s="71"/>
      <c r="F1" s="71"/>
      <c r="G1" s="71"/>
      <c r="H1" s="71"/>
    </row>
    <row r="2" spans="1:105" ht="13.5" thickBot="1">
      <c r="B2" s="2"/>
      <c r="C2" s="3"/>
      <c r="D2" s="4"/>
      <c r="E2" s="4"/>
      <c r="F2" s="5"/>
      <c r="G2" s="4"/>
      <c r="H2" s="4"/>
    </row>
    <row r="3" spans="1:105" ht="13.5" thickTop="1">
      <c r="B3" s="72" t="s">
        <v>1</v>
      </c>
      <c r="C3" s="73"/>
      <c r="D3" s="46" t="s">
        <v>117</v>
      </c>
      <c r="E3" s="6"/>
      <c r="F3" s="7"/>
      <c r="G3" s="8"/>
      <c r="H3" s="9"/>
    </row>
    <row r="4" spans="1:105" ht="13.5" thickBot="1">
      <c r="B4" s="74" t="s">
        <v>2</v>
      </c>
      <c r="C4" s="75"/>
      <c r="D4" s="47"/>
      <c r="E4" s="10"/>
      <c r="F4" s="76"/>
      <c r="G4" s="77"/>
      <c r="H4" s="78"/>
    </row>
    <row r="5" spans="1:105" ht="13.5" thickTop="1">
      <c r="B5" s="11"/>
      <c r="C5" s="2"/>
      <c r="D5" s="13"/>
      <c r="E5" s="2"/>
      <c r="F5" s="12"/>
      <c r="G5" s="2"/>
      <c r="H5" s="13"/>
    </row>
    <row r="6" spans="1:105">
      <c r="A6" s="31" t="s">
        <v>106</v>
      </c>
      <c r="B6" s="14" t="s">
        <v>3</v>
      </c>
      <c r="C6" s="15" t="s">
        <v>4</v>
      </c>
      <c r="D6" s="15" t="s">
        <v>5</v>
      </c>
      <c r="E6" s="15" t="s">
        <v>6</v>
      </c>
      <c r="F6" s="16" t="s">
        <v>7</v>
      </c>
      <c r="G6" s="15" t="s">
        <v>8</v>
      </c>
      <c r="H6" s="17" t="s">
        <v>9</v>
      </c>
    </row>
    <row r="7" spans="1:105">
      <c r="A7" s="65"/>
      <c r="B7" s="18" t="s">
        <v>10</v>
      </c>
      <c r="C7" s="19" t="s">
        <v>11</v>
      </c>
      <c r="D7" s="48" t="s">
        <v>12</v>
      </c>
      <c r="E7" s="20"/>
      <c r="F7" s="21"/>
      <c r="G7" s="21"/>
      <c r="H7" s="22"/>
      <c r="I7" s="23"/>
      <c r="J7" s="23"/>
      <c r="P7" s="24">
        <v>1</v>
      </c>
    </row>
    <row r="8" spans="1:105">
      <c r="A8" s="67" t="s">
        <v>107</v>
      </c>
      <c r="B8" s="25">
        <v>1</v>
      </c>
      <c r="C8" s="26" t="s">
        <v>13</v>
      </c>
      <c r="D8" s="49" t="s">
        <v>14</v>
      </c>
      <c r="E8" s="27" t="s">
        <v>15</v>
      </c>
      <c r="F8" s="28">
        <v>904.25</v>
      </c>
      <c r="G8" s="28"/>
      <c r="H8" s="29">
        <f t="shared" ref="H8:H18" si="0">F8*G8</f>
        <v>0</v>
      </c>
      <c r="P8" s="24">
        <v>2</v>
      </c>
      <c r="AB8" s="1">
        <v>1</v>
      </c>
      <c r="AC8" s="1">
        <v>1</v>
      </c>
      <c r="AD8" s="1">
        <v>1</v>
      </c>
      <c r="BA8" s="1">
        <v>1</v>
      </c>
      <c r="BB8" s="1">
        <f t="shared" ref="BB8:BB18" si="1">IF(BA8=1,H8,0)</f>
        <v>0</v>
      </c>
      <c r="BC8" s="1">
        <f t="shared" ref="BC8:BC18" si="2">IF(BA8=2,H8,0)</f>
        <v>0</v>
      </c>
      <c r="BD8" s="1">
        <f t="shared" ref="BD8:BD18" si="3">IF(BA8=3,H8,0)</f>
        <v>0</v>
      </c>
      <c r="BE8" s="1">
        <f t="shared" ref="BE8:BE18" si="4">IF(BA8=4,H8,0)</f>
        <v>0</v>
      </c>
      <c r="BF8" s="1">
        <f t="shared" ref="BF8:BF18" si="5">IF(BA8=5,H8,0)</f>
        <v>0</v>
      </c>
      <c r="CB8" s="30">
        <v>1</v>
      </c>
      <c r="CC8" s="30">
        <v>1</v>
      </c>
      <c r="DA8" s="1">
        <v>0</v>
      </c>
    </row>
    <row r="9" spans="1:105">
      <c r="A9" s="67" t="s">
        <v>107</v>
      </c>
      <c r="B9" s="25">
        <v>2</v>
      </c>
      <c r="C9" s="26" t="s">
        <v>16</v>
      </c>
      <c r="D9" s="49" t="s">
        <v>17</v>
      </c>
      <c r="E9" s="27" t="s">
        <v>15</v>
      </c>
      <c r="F9" s="70">
        <v>180.85</v>
      </c>
      <c r="G9" s="28"/>
      <c r="H9" s="29">
        <f t="shared" si="0"/>
        <v>0</v>
      </c>
      <c r="P9" s="24">
        <v>2</v>
      </c>
      <c r="AB9" s="1">
        <v>1</v>
      </c>
      <c r="AC9" s="1">
        <v>1</v>
      </c>
      <c r="AD9" s="1">
        <v>1</v>
      </c>
      <c r="BA9" s="1">
        <v>1</v>
      </c>
      <c r="BB9" s="1">
        <f t="shared" si="1"/>
        <v>0</v>
      </c>
      <c r="BC9" s="1">
        <f t="shared" si="2"/>
        <v>0</v>
      </c>
      <c r="BD9" s="1">
        <f t="shared" si="3"/>
        <v>0</v>
      </c>
      <c r="BE9" s="1">
        <f t="shared" si="4"/>
        <v>0</v>
      </c>
      <c r="BF9" s="1">
        <f t="shared" si="5"/>
        <v>0</v>
      </c>
      <c r="CB9" s="30">
        <v>1</v>
      </c>
      <c r="CC9" s="30">
        <v>1</v>
      </c>
      <c r="DA9" s="1">
        <v>0</v>
      </c>
    </row>
    <row r="10" spans="1:105">
      <c r="A10" s="67" t="s">
        <v>107</v>
      </c>
      <c r="B10" s="25">
        <v>3</v>
      </c>
      <c r="C10" s="26" t="s">
        <v>18</v>
      </c>
      <c r="D10" s="49" t="s">
        <v>19</v>
      </c>
      <c r="E10" s="27" t="s">
        <v>15</v>
      </c>
      <c r="F10" s="28">
        <v>47.156999999999996</v>
      </c>
      <c r="G10" s="28"/>
      <c r="H10" s="29">
        <f t="shared" si="0"/>
        <v>0</v>
      </c>
      <c r="P10" s="24">
        <v>2</v>
      </c>
      <c r="AB10" s="1">
        <v>1</v>
      </c>
      <c r="AC10" s="1">
        <v>1</v>
      </c>
      <c r="AD10" s="1">
        <v>1</v>
      </c>
      <c r="BA10" s="1">
        <v>1</v>
      </c>
      <c r="BB10" s="1">
        <f t="shared" si="1"/>
        <v>0</v>
      </c>
      <c r="BC10" s="1">
        <f t="shared" si="2"/>
        <v>0</v>
      </c>
      <c r="BD10" s="1">
        <f t="shared" si="3"/>
        <v>0</v>
      </c>
      <c r="BE10" s="1">
        <f t="shared" si="4"/>
        <v>0</v>
      </c>
      <c r="BF10" s="1">
        <f t="shared" si="5"/>
        <v>0</v>
      </c>
      <c r="CB10" s="30">
        <v>1</v>
      </c>
      <c r="CC10" s="30">
        <v>1</v>
      </c>
      <c r="DA10" s="1">
        <v>0</v>
      </c>
    </row>
    <row r="11" spans="1:105">
      <c r="A11" s="67" t="s">
        <v>107</v>
      </c>
      <c r="B11" s="25">
        <v>4</v>
      </c>
      <c r="C11" s="26" t="s">
        <v>20</v>
      </c>
      <c r="D11" s="49" t="s">
        <v>21</v>
      </c>
      <c r="E11" s="27" t="s">
        <v>15</v>
      </c>
      <c r="F11" s="28">
        <v>779.94500000000005</v>
      </c>
      <c r="G11" s="28"/>
      <c r="H11" s="29">
        <f t="shared" si="0"/>
        <v>0</v>
      </c>
      <c r="P11" s="24">
        <v>2</v>
      </c>
      <c r="AB11" s="1">
        <v>1</v>
      </c>
      <c r="AC11" s="1">
        <v>1</v>
      </c>
      <c r="AD11" s="1">
        <v>1</v>
      </c>
      <c r="BA11" s="1">
        <v>1</v>
      </c>
      <c r="BB11" s="1">
        <f t="shared" si="1"/>
        <v>0</v>
      </c>
      <c r="BC11" s="1">
        <f t="shared" si="2"/>
        <v>0</v>
      </c>
      <c r="BD11" s="1">
        <f t="shared" si="3"/>
        <v>0</v>
      </c>
      <c r="BE11" s="1">
        <f t="shared" si="4"/>
        <v>0</v>
      </c>
      <c r="BF11" s="1">
        <f t="shared" si="5"/>
        <v>0</v>
      </c>
      <c r="CB11" s="30">
        <v>1</v>
      </c>
      <c r="CC11" s="30">
        <v>1</v>
      </c>
      <c r="DA11" s="1">
        <v>0</v>
      </c>
    </row>
    <row r="12" spans="1:105">
      <c r="A12" s="65" t="s">
        <v>107</v>
      </c>
      <c r="B12" s="25">
        <v>5</v>
      </c>
      <c r="C12" s="26" t="s">
        <v>22</v>
      </c>
      <c r="D12" s="49" t="s">
        <v>23</v>
      </c>
      <c r="E12" s="27" t="s">
        <v>15</v>
      </c>
      <c r="F12" s="28">
        <v>91.447999999999993</v>
      </c>
      <c r="G12" s="28"/>
      <c r="H12" s="29">
        <f t="shared" si="0"/>
        <v>0</v>
      </c>
      <c r="P12" s="24">
        <v>2</v>
      </c>
      <c r="AB12" s="1">
        <v>1</v>
      </c>
      <c r="AC12" s="1">
        <v>1</v>
      </c>
      <c r="AD12" s="1">
        <v>1</v>
      </c>
      <c r="BA12" s="1">
        <v>1</v>
      </c>
      <c r="BB12" s="1">
        <f t="shared" si="1"/>
        <v>0</v>
      </c>
      <c r="BC12" s="1">
        <f t="shared" si="2"/>
        <v>0</v>
      </c>
      <c r="BD12" s="1">
        <f t="shared" si="3"/>
        <v>0</v>
      </c>
      <c r="BE12" s="1">
        <f t="shared" si="4"/>
        <v>0</v>
      </c>
      <c r="BF12" s="1">
        <f t="shared" si="5"/>
        <v>0</v>
      </c>
      <c r="CB12" s="30">
        <v>1</v>
      </c>
      <c r="CC12" s="30">
        <v>1</v>
      </c>
      <c r="DA12" s="1">
        <v>0</v>
      </c>
    </row>
    <row r="13" spans="1:105">
      <c r="A13" s="65" t="s">
        <v>107</v>
      </c>
      <c r="B13" s="25">
        <v>6</v>
      </c>
      <c r="C13" s="26" t="s">
        <v>24</v>
      </c>
      <c r="D13" s="49" t="s">
        <v>25</v>
      </c>
      <c r="E13" s="27" t="s">
        <v>15</v>
      </c>
      <c r="F13" s="28">
        <v>779.94500000000005</v>
      </c>
      <c r="G13" s="28"/>
      <c r="H13" s="29">
        <f t="shared" si="0"/>
        <v>0</v>
      </c>
      <c r="P13" s="24">
        <v>2</v>
      </c>
      <c r="AB13" s="1">
        <v>1</v>
      </c>
      <c r="AC13" s="1">
        <v>1</v>
      </c>
      <c r="AD13" s="1">
        <v>1</v>
      </c>
      <c r="BA13" s="1">
        <v>1</v>
      </c>
      <c r="BB13" s="1">
        <f t="shared" si="1"/>
        <v>0</v>
      </c>
      <c r="BC13" s="1">
        <f t="shared" si="2"/>
        <v>0</v>
      </c>
      <c r="BD13" s="1">
        <f t="shared" si="3"/>
        <v>0</v>
      </c>
      <c r="BE13" s="1">
        <f t="shared" si="4"/>
        <v>0</v>
      </c>
      <c r="BF13" s="1">
        <f t="shared" si="5"/>
        <v>0</v>
      </c>
      <c r="CB13" s="30">
        <v>1</v>
      </c>
      <c r="CC13" s="30">
        <v>1</v>
      </c>
      <c r="DA13" s="1">
        <v>0</v>
      </c>
    </row>
    <row r="14" spans="1:105">
      <c r="A14" s="67" t="s">
        <v>114</v>
      </c>
      <c r="B14" s="25">
        <v>7</v>
      </c>
      <c r="C14" s="26" t="s">
        <v>26</v>
      </c>
      <c r="D14" s="49" t="s">
        <v>27</v>
      </c>
      <c r="E14" s="27" t="s">
        <v>28</v>
      </c>
      <c r="F14" s="70">
        <v>3235.44</v>
      </c>
      <c r="G14" s="28"/>
      <c r="H14" s="29">
        <f t="shared" si="0"/>
        <v>0</v>
      </c>
      <c r="P14" s="24">
        <v>2</v>
      </c>
      <c r="AB14" s="1">
        <v>1</v>
      </c>
      <c r="AC14" s="1">
        <v>1</v>
      </c>
      <c r="AD14" s="1">
        <v>1</v>
      </c>
      <c r="BA14" s="1">
        <v>1</v>
      </c>
      <c r="BB14" s="1">
        <f t="shared" si="1"/>
        <v>0</v>
      </c>
      <c r="BC14" s="1">
        <f t="shared" si="2"/>
        <v>0</v>
      </c>
      <c r="BD14" s="1">
        <f t="shared" si="3"/>
        <v>0</v>
      </c>
      <c r="BE14" s="1">
        <f t="shared" si="4"/>
        <v>0</v>
      </c>
      <c r="BF14" s="1">
        <f t="shared" si="5"/>
        <v>0</v>
      </c>
      <c r="CB14" s="30">
        <v>1</v>
      </c>
      <c r="CC14" s="30">
        <v>1</v>
      </c>
      <c r="DA14" s="1">
        <v>0</v>
      </c>
    </row>
    <row r="15" spans="1:105">
      <c r="A15" s="65" t="s">
        <v>107</v>
      </c>
      <c r="B15" s="25">
        <v>8</v>
      </c>
      <c r="C15" s="26" t="s">
        <v>29</v>
      </c>
      <c r="D15" s="49" t="s">
        <v>30</v>
      </c>
      <c r="E15" s="27" t="s">
        <v>28</v>
      </c>
      <c r="F15" s="28">
        <v>1516.86</v>
      </c>
      <c r="G15" s="28"/>
      <c r="H15" s="29">
        <f t="shared" si="0"/>
        <v>0</v>
      </c>
      <c r="P15" s="24">
        <v>2</v>
      </c>
      <c r="AB15" s="1">
        <v>1</v>
      </c>
      <c r="AC15" s="1">
        <v>1</v>
      </c>
      <c r="AD15" s="1">
        <v>1</v>
      </c>
      <c r="BA15" s="1">
        <v>1</v>
      </c>
      <c r="BB15" s="1">
        <f t="shared" si="1"/>
        <v>0</v>
      </c>
      <c r="BC15" s="1">
        <f t="shared" si="2"/>
        <v>0</v>
      </c>
      <c r="BD15" s="1">
        <f t="shared" si="3"/>
        <v>0</v>
      </c>
      <c r="BE15" s="1">
        <f t="shared" si="4"/>
        <v>0</v>
      </c>
      <c r="BF15" s="1">
        <f t="shared" si="5"/>
        <v>0</v>
      </c>
      <c r="CB15" s="30">
        <v>1</v>
      </c>
      <c r="CC15" s="30">
        <v>1</v>
      </c>
      <c r="DA15" s="1">
        <v>0</v>
      </c>
    </row>
    <row r="16" spans="1:105">
      <c r="A16" s="65" t="s">
        <v>107</v>
      </c>
      <c r="B16" s="25">
        <v>9</v>
      </c>
      <c r="C16" s="26" t="s">
        <v>31</v>
      </c>
      <c r="D16" s="49" t="s">
        <v>32</v>
      </c>
      <c r="E16" s="27" t="s">
        <v>28</v>
      </c>
      <c r="F16" s="28">
        <v>1352.24</v>
      </c>
      <c r="G16" s="28"/>
      <c r="H16" s="29">
        <f t="shared" si="0"/>
        <v>0</v>
      </c>
      <c r="P16" s="24">
        <v>2</v>
      </c>
      <c r="AB16" s="1">
        <v>1</v>
      </c>
      <c r="AC16" s="1">
        <v>1</v>
      </c>
      <c r="AD16" s="1">
        <v>1</v>
      </c>
      <c r="BA16" s="1">
        <v>1</v>
      </c>
      <c r="BB16" s="1">
        <f t="shared" si="1"/>
        <v>0</v>
      </c>
      <c r="BC16" s="1">
        <f t="shared" si="2"/>
        <v>0</v>
      </c>
      <c r="BD16" s="1">
        <f t="shared" si="3"/>
        <v>0</v>
      </c>
      <c r="BE16" s="1">
        <f t="shared" si="4"/>
        <v>0</v>
      </c>
      <c r="BF16" s="1">
        <f t="shared" si="5"/>
        <v>0</v>
      </c>
      <c r="CB16" s="30">
        <v>1</v>
      </c>
      <c r="CC16" s="30">
        <v>1</v>
      </c>
      <c r="DA16" s="1">
        <v>0</v>
      </c>
    </row>
    <row r="17" spans="1:105">
      <c r="A17" s="67" t="s">
        <v>107</v>
      </c>
      <c r="B17" s="25">
        <v>10</v>
      </c>
      <c r="C17" s="26" t="s">
        <v>33</v>
      </c>
      <c r="D17" s="49" t="s">
        <v>34</v>
      </c>
      <c r="E17" s="27" t="s">
        <v>28</v>
      </c>
      <c r="F17" s="28">
        <v>1352.24</v>
      </c>
      <c r="G17" s="28"/>
      <c r="H17" s="29">
        <f t="shared" si="0"/>
        <v>0</v>
      </c>
      <c r="P17" s="24">
        <v>2</v>
      </c>
      <c r="AB17" s="1">
        <v>1</v>
      </c>
      <c r="AC17" s="1">
        <v>1</v>
      </c>
      <c r="AD17" s="1">
        <v>1</v>
      </c>
      <c r="BA17" s="1">
        <v>1</v>
      </c>
      <c r="BB17" s="1">
        <f t="shared" si="1"/>
        <v>0</v>
      </c>
      <c r="BC17" s="1">
        <f t="shared" si="2"/>
        <v>0</v>
      </c>
      <c r="BD17" s="1">
        <f t="shared" si="3"/>
        <v>0</v>
      </c>
      <c r="BE17" s="1">
        <f t="shared" si="4"/>
        <v>0</v>
      </c>
      <c r="BF17" s="1">
        <f t="shared" si="5"/>
        <v>0</v>
      </c>
      <c r="CB17" s="30">
        <v>1</v>
      </c>
      <c r="CC17" s="30">
        <v>1</v>
      </c>
      <c r="DA17" s="1">
        <v>0</v>
      </c>
    </row>
    <row r="18" spans="1:105">
      <c r="A18" s="67" t="s">
        <v>114</v>
      </c>
      <c r="B18" s="25">
        <v>11</v>
      </c>
      <c r="C18" s="26" t="s">
        <v>35</v>
      </c>
      <c r="D18" s="49" t="s">
        <v>36</v>
      </c>
      <c r="E18" s="27" t="s">
        <v>37</v>
      </c>
      <c r="F18" s="70">
        <v>129.41759999999999</v>
      </c>
      <c r="G18" s="28"/>
      <c r="H18" s="29">
        <f t="shared" si="0"/>
        <v>0</v>
      </c>
      <c r="P18" s="24">
        <v>2</v>
      </c>
      <c r="AB18" s="1">
        <v>3</v>
      </c>
      <c r="AC18" s="1">
        <v>1</v>
      </c>
      <c r="AD18" s="1">
        <v>572460</v>
      </c>
      <c r="BA18" s="1">
        <v>1</v>
      </c>
      <c r="BB18" s="1">
        <f t="shared" si="1"/>
        <v>0</v>
      </c>
      <c r="BC18" s="1">
        <f t="shared" si="2"/>
        <v>0</v>
      </c>
      <c r="BD18" s="1">
        <f t="shared" si="3"/>
        <v>0</v>
      </c>
      <c r="BE18" s="1">
        <f t="shared" si="4"/>
        <v>0</v>
      </c>
      <c r="BF18" s="1">
        <f t="shared" si="5"/>
        <v>0</v>
      </c>
      <c r="CB18" s="30">
        <v>3</v>
      </c>
      <c r="CC18" s="30">
        <v>1</v>
      </c>
      <c r="DA18" s="1">
        <v>1E-3</v>
      </c>
    </row>
    <row r="19" spans="1:105">
      <c r="A19" s="31"/>
      <c r="B19" s="31"/>
      <c r="C19" s="32" t="s">
        <v>38</v>
      </c>
      <c r="D19" s="50" t="str">
        <f>CONCATENATE(C7," ",D7)</f>
        <v>1 Zemní práce</v>
      </c>
      <c r="E19" s="33"/>
      <c r="F19" s="34"/>
      <c r="G19" s="35"/>
      <c r="H19" s="36">
        <f>SUM(H7:H18)</f>
        <v>0</v>
      </c>
      <c r="P19" s="24">
        <v>4</v>
      </c>
      <c r="BB19" s="37">
        <f>SUM(BB7:BB18)</f>
        <v>0</v>
      </c>
      <c r="BC19" s="37">
        <f>SUM(BC7:BC18)</f>
        <v>0</v>
      </c>
      <c r="BD19" s="37">
        <f>SUM(BD7:BD18)</f>
        <v>0</v>
      </c>
      <c r="BE19" s="37">
        <f>SUM(BE7:BE18)</f>
        <v>0</v>
      </c>
      <c r="BF19" s="37">
        <f>SUM(BF7:BF18)</f>
        <v>0</v>
      </c>
    </row>
    <row r="20" spans="1:105">
      <c r="A20" s="65"/>
      <c r="B20" s="18" t="s">
        <v>10</v>
      </c>
      <c r="C20" s="19" t="s">
        <v>39</v>
      </c>
      <c r="D20" s="48" t="s">
        <v>40</v>
      </c>
      <c r="E20" s="20"/>
      <c r="F20" s="21"/>
      <c r="G20" s="21"/>
      <c r="H20" s="22"/>
      <c r="I20" s="23"/>
      <c r="J20" s="23"/>
      <c r="P20" s="24">
        <v>1</v>
      </c>
    </row>
    <row r="21" spans="1:105">
      <c r="A21" s="65" t="s">
        <v>107</v>
      </c>
      <c r="B21" s="25">
        <v>12</v>
      </c>
      <c r="C21" s="26" t="s">
        <v>41</v>
      </c>
      <c r="D21" s="49" t="s">
        <v>42</v>
      </c>
      <c r="E21" s="27" t="s">
        <v>28</v>
      </c>
      <c r="F21" s="28">
        <v>4893.97</v>
      </c>
      <c r="G21" s="28"/>
      <c r="H21" s="29">
        <f>F21*G21</f>
        <v>0</v>
      </c>
      <c r="P21" s="24">
        <v>2</v>
      </c>
      <c r="AB21" s="1">
        <v>1</v>
      </c>
      <c r="AC21" s="1">
        <v>1</v>
      </c>
      <c r="AD21" s="1">
        <v>1</v>
      </c>
      <c r="BA21" s="1">
        <v>1</v>
      </c>
      <c r="BB21" s="1">
        <f>IF(BA21=1,H21,0)</f>
        <v>0</v>
      </c>
      <c r="BC21" s="1">
        <f>IF(BA21=2,H21,0)</f>
        <v>0</v>
      </c>
      <c r="BD21" s="1">
        <f>IF(BA21=3,H21,0)</f>
        <v>0</v>
      </c>
      <c r="BE21" s="1">
        <f>IF(BA21=4,H21,0)</f>
        <v>0</v>
      </c>
      <c r="BF21" s="1">
        <f>IF(BA21=5,H21,0)</f>
        <v>0</v>
      </c>
      <c r="CB21" s="30">
        <v>1</v>
      </c>
      <c r="CC21" s="30">
        <v>1</v>
      </c>
      <c r="DA21" s="1">
        <v>0</v>
      </c>
    </row>
    <row r="22" spans="1:105">
      <c r="A22" s="67" t="s">
        <v>107</v>
      </c>
      <c r="B22" s="25">
        <v>13</v>
      </c>
      <c r="C22" s="26" t="s">
        <v>43</v>
      </c>
      <c r="D22" s="49" t="s">
        <v>44</v>
      </c>
      <c r="E22" s="27" t="s">
        <v>15</v>
      </c>
      <c r="F22" s="70">
        <v>4.0380000000000003</v>
      </c>
      <c r="G22" s="28"/>
      <c r="H22" s="29">
        <f>F22*G22</f>
        <v>0</v>
      </c>
      <c r="P22" s="24">
        <v>2</v>
      </c>
      <c r="AB22" s="1">
        <v>1</v>
      </c>
      <c r="AC22" s="1">
        <v>1</v>
      </c>
      <c r="AD22" s="1">
        <v>1</v>
      </c>
      <c r="BA22" s="1">
        <v>1</v>
      </c>
      <c r="BB22" s="1">
        <f>IF(BA22=1,H22,0)</f>
        <v>0</v>
      </c>
      <c r="BC22" s="1">
        <f>IF(BA22=2,H22,0)</f>
        <v>0</v>
      </c>
      <c r="BD22" s="1">
        <f>IF(BA22=3,H22,0)</f>
        <v>0</v>
      </c>
      <c r="BE22" s="1">
        <f>IF(BA22=4,H22,0)</f>
        <v>0</v>
      </c>
      <c r="BF22" s="1">
        <f>IF(BA22=5,H22,0)</f>
        <v>0</v>
      </c>
      <c r="CB22" s="30">
        <v>1</v>
      </c>
      <c r="CC22" s="30">
        <v>1</v>
      </c>
      <c r="DA22" s="1">
        <v>1.93971</v>
      </c>
    </row>
    <row r="23" spans="1:105">
      <c r="A23" s="31"/>
      <c r="B23" s="31"/>
      <c r="C23" s="32" t="s">
        <v>38</v>
      </c>
      <c r="D23" s="50" t="str">
        <f>CONCATENATE(C20," ",D20)</f>
        <v>2 Základy a zvláštní zakládání</v>
      </c>
      <c r="E23" s="33"/>
      <c r="F23" s="34"/>
      <c r="G23" s="35"/>
      <c r="H23" s="36">
        <f>SUM(H20:H22)</f>
        <v>0</v>
      </c>
      <c r="P23" s="24">
        <v>4</v>
      </c>
      <c r="BB23" s="37">
        <f>SUM(BB20:BB22)</f>
        <v>0</v>
      </c>
      <c r="BC23" s="37">
        <f>SUM(BC20:BC22)</f>
        <v>0</v>
      </c>
      <c r="BD23" s="37">
        <f>SUM(BD20:BD22)</f>
        <v>0</v>
      </c>
      <c r="BE23" s="37">
        <f>SUM(BE20:BE22)</f>
        <v>0</v>
      </c>
      <c r="BF23" s="37">
        <f>SUM(BF20:BF22)</f>
        <v>0</v>
      </c>
    </row>
    <row r="24" spans="1:105">
      <c r="A24" s="65"/>
      <c r="B24" s="18" t="s">
        <v>10</v>
      </c>
      <c r="C24" s="19" t="s">
        <v>45</v>
      </c>
      <c r="D24" s="48" t="s">
        <v>46</v>
      </c>
      <c r="E24" s="20"/>
      <c r="F24" s="21"/>
      <c r="G24" s="21"/>
      <c r="H24" s="22"/>
      <c r="I24" s="23"/>
      <c r="J24" s="23"/>
      <c r="P24" s="24">
        <v>1</v>
      </c>
    </row>
    <row r="25" spans="1:105">
      <c r="A25" s="65" t="s">
        <v>107</v>
      </c>
      <c r="B25" s="25">
        <v>14</v>
      </c>
      <c r="C25" s="26" t="s">
        <v>47</v>
      </c>
      <c r="D25" s="49" t="s">
        <v>48</v>
      </c>
      <c r="E25" s="27" t="s">
        <v>15</v>
      </c>
      <c r="F25" s="28">
        <v>2.2749999999999999</v>
      </c>
      <c r="G25" s="28"/>
      <c r="H25" s="29">
        <f>F25*G25</f>
        <v>0</v>
      </c>
      <c r="P25" s="24">
        <v>2</v>
      </c>
      <c r="AB25" s="1">
        <v>1</v>
      </c>
      <c r="AC25" s="1">
        <v>1</v>
      </c>
      <c r="AD25" s="1">
        <v>1</v>
      </c>
      <c r="BA25" s="1">
        <v>1</v>
      </c>
      <c r="BB25" s="1">
        <f>IF(BA25=1,H25,0)</f>
        <v>0</v>
      </c>
      <c r="BC25" s="1">
        <f>IF(BA25=2,H25,0)</f>
        <v>0</v>
      </c>
      <c r="BD25" s="1">
        <f>IF(BA25=3,H25,0)</f>
        <v>0</v>
      </c>
      <c r="BE25" s="1">
        <f>IF(BA25=4,H25,0)</f>
        <v>0</v>
      </c>
      <c r="BF25" s="1">
        <f>IF(BA25=5,H25,0)</f>
        <v>0</v>
      </c>
      <c r="CB25" s="30">
        <v>1</v>
      </c>
      <c r="CC25" s="30">
        <v>1</v>
      </c>
      <c r="DA25" s="1">
        <v>2.4990199999999998</v>
      </c>
    </row>
    <row r="26" spans="1:105">
      <c r="A26" s="65" t="s">
        <v>107</v>
      </c>
      <c r="B26" s="25">
        <v>15</v>
      </c>
      <c r="C26" s="26" t="s">
        <v>49</v>
      </c>
      <c r="D26" s="49" t="s">
        <v>50</v>
      </c>
      <c r="E26" s="27" t="s">
        <v>28</v>
      </c>
      <c r="F26" s="28">
        <v>25.53</v>
      </c>
      <c r="G26" s="28"/>
      <c r="H26" s="29">
        <f>F26*G26</f>
        <v>0</v>
      </c>
      <c r="P26" s="24">
        <v>2</v>
      </c>
      <c r="AB26" s="1">
        <v>1</v>
      </c>
      <c r="AC26" s="1">
        <v>1</v>
      </c>
      <c r="AD26" s="1">
        <v>1</v>
      </c>
      <c r="BA26" s="1">
        <v>1</v>
      </c>
      <c r="BB26" s="1">
        <f>IF(BA26=1,H26,0)</f>
        <v>0</v>
      </c>
      <c r="BC26" s="1">
        <f>IF(BA26=2,H26,0)</f>
        <v>0</v>
      </c>
      <c r="BD26" s="1">
        <f>IF(BA26=3,H26,0)</f>
        <v>0</v>
      </c>
      <c r="BE26" s="1">
        <f>IF(BA26=4,H26,0)</f>
        <v>0</v>
      </c>
      <c r="BF26" s="1">
        <f>IF(BA26=5,H26,0)</f>
        <v>0</v>
      </c>
      <c r="CB26" s="30">
        <v>1</v>
      </c>
      <c r="CC26" s="30">
        <v>1</v>
      </c>
      <c r="DA26" s="1">
        <v>4.2349999999999999E-2</v>
      </c>
    </row>
    <row r="27" spans="1:105">
      <c r="A27" s="65" t="s">
        <v>107</v>
      </c>
      <c r="B27" s="25">
        <v>16</v>
      </c>
      <c r="C27" s="26" t="s">
        <v>51</v>
      </c>
      <c r="D27" s="49" t="s">
        <v>52</v>
      </c>
      <c r="E27" s="27" t="s">
        <v>53</v>
      </c>
      <c r="F27" s="28">
        <v>0.16700000000000001</v>
      </c>
      <c r="G27" s="28"/>
      <c r="H27" s="29">
        <f>F27*G27</f>
        <v>0</v>
      </c>
      <c r="P27" s="24">
        <v>2</v>
      </c>
      <c r="AB27" s="1">
        <v>1</v>
      </c>
      <c r="AC27" s="1">
        <v>1</v>
      </c>
      <c r="AD27" s="1">
        <v>1</v>
      </c>
      <c r="BA27" s="1">
        <v>1</v>
      </c>
      <c r="BB27" s="1">
        <f>IF(BA27=1,H27,0)</f>
        <v>0</v>
      </c>
      <c r="BC27" s="1">
        <f>IF(BA27=2,H27,0)</f>
        <v>0</v>
      </c>
      <c r="BD27" s="1">
        <f>IF(BA27=3,H27,0)</f>
        <v>0</v>
      </c>
      <c r="BE27" s="1">
        <f>IF(BA27=4,H27,0)</f>
        <v>0</v>
      </c>
      <c r="BF27" s="1">
        <f>IF(BA27=5,H27,0)</f>
        <v>0</v>
      </c>
      <c r="CB27" s="30">
        <v>1</v>
      </c>
      <c r="CC27" s="30">
        <v>1</v>
      </c>
      <c r="DA27" s="1">
        <v>1.02535</v>
      </c>
    </row>
    <row r="28" spans="1:105">
      <c r="A28" s="31"/>
      <c r="B28" s="31"/>
      <c r="C28" s="32" t="s">
        <v>38</v>
      </c>
      <c r="D28" s="50" t="str">
        <f>CONCATENATE(C24," ",D24)</f>
        <v>3 Svislé a kompletní konstrukce</v>
      </c>
      <c r="E28" s="33"/>
      <c r="F28" s="34"/>
      <c r="G28" s="35"/>
      <c r="H28" s="36">
        <f>SUM(H24:H27)</f>
        <v>0</v>
      </c>
      <c r="P28" s="24">
        <v>4</v>
      </c>
      <c r="BB28" s="37">
        <f>SUM(BB24:BB27)</f>
        <v>0</v>
      </c>
      <c r="BC28" s="37">
        <f>SUM(BC24:BC27)</f>
        <v>0</v>
      </c>
      <c r="BD28" s="37">
        <f>SUM(BD24:BD27)</f>
        <v>0</v>
      </c>
      <c r="BE28" s="37">
        <f>SUM(BE24:BE27)</f>
        <v>0</v>
      </c>
      <c r="BF28" s="37">
        <f>SUM(BF24:BF27)</f>
        <v>0</v>
      </c>
    </row>
    <row r="29" spans="1:105">
      <c r="A29" s="65"/>
      <c r="B29" s="18" t="s">
        <v>10</v>
      </c>
      <c r="C29" s="19" t="s">
        <v>54</v>
      </c>
      <c r="D29" s="48" t="s">
        <v>55</v>
      </c>
      <c r="E29" s="20"/>
      <c r="F29" s="21"/>
      <c r="G29" s="21"/>
      <c r="H29" s="22"/>
      <c r="I29" s="23"/>
      <c r="J29" s="23"/>
      <c r="P29" s="24">
        <v>1</v>
      </c>
    </row>
    <row r="30" spans="1:105">
      <c r="A30" s="65" t="s">
        <v>107</v>
      </c>
      <c r="B30" s="25">
        <v>17</v>
      </c>
      <c r="C30" s="26" t="s">
        <v>56</v>
      </c>
      <c r="D30" s="49" t="s">
        <v>57</v>
      </c>
      <c r="E30" s="27" t="s">
        <v>28</v>
      </c>
      <c r="F30" s="70">
        <v>21.588999999999999</v>
      </c>
      <c r="G30" s="28"/>
      <c r="H30" s="29">
        <f>F30*G30</f>
        <v>0</v>
      </c>
      <c r="P30" s="24">
        <v>2</v>
      </c>
      <c r="AB30" s="1">
        <v>1</v>
      </c>
      <c r="AC30" s="1">
        <v>1</v>
      </c>
      <c r="AD30" s="1">
        <v>1</v>
      </c>
      <c r="BA30" s="1">
        <v>1</v>
      </c>
      <c r="BB30" s="1">
        <f>IF(BA30=1,H30,0)</f>
        <v>0</v>
      </c>
      <c r="BC30" s="1">
        <f>IF(BA30=2,H30,0)</f>
        <v>0</v>
      </c>
      <c r="BD30" s="1">
        <f>IF(BA30=3,H30,0)</f>
        <v>0</v>
      </c>
      <c r="BE30" s="1">
        <f>IF(BA30=4,H30,0)</f>
        <v>0</v>
      </c>
      <c r="BF30" s="1">
        <f>IF(BA30=5,H30,0)</f>
        <v>0</v>
      </c>
      <c r="CB30" s="30">
        <v>1</v>
      </c>
      <c r="CC30" s="30">
        <v>1</v>
      </c>
      <c r="DA30" s="1">
        <v>0.20039999999999999</v>
      </c>
    </row>
    <row r="31" spans="1:105">
      <c r="A31" s="65" t="s">
        <v>107</v>
      </c>
      <c r="B31" s="25">
        <v>18</v>
      </c>
      <c r="C31" s="26" t="s">
        <v>58</v>
      </c>
      <c r="D31" s="49" t="s">
        <v>59</v>
      </c>
      <c r="E31" s="27" t="s">
        <v>15</v>
      </c>
      <c r="F31" s="70">
        <v>1.1399999999999999</v>
      </c>
      <c r="G31" s="28"/>
      <c r="H31" s="29">
        <f>F31*G31</f>
        <v>0</v>
      </c>
      <c r="P31" s="24">
        <v>2</v>
      </c>
      <c r="AB31" s="1">
        <v>1</v>
      </c>
      <c r="AC31" s="1">
        <v>1</v>
      </c>
      <c r="AD31" s="1">
        <v>1</v>
      </c>
      <c r="BA31" s="1">
        <v>1</v>
      </c>
      <c r="BB31" s="1">
        <f>IF(BA31=1,H31,0)</f>
        <v>0</v>
      </c>
      <c r="BC31" s="1">
        <f>IF(BA31=2,H31,0)</f>
        <v>0</v>
      </c>
      <c r="BD31" s="1">
        <f>IF(BA31=3,H31,0)</f>
        <v>0</v>
      </c>
      <c r="BE31" s="1">
        <f>IF(BA31=4,H31,0)</f>
        <v>0</v>
      </c>
      <c r="BF31" s="1">
        <f>IF(BA31=5,H31,0)</f>
        <v>0</v>
      </c>
      <c r="CB31" s="30">
        <v>1</v>
      </c>
      <c r="CC31" s="30">
        <v>1</v>
      </c>
      <c r="DA31" s="1">
        <v>2.8079399999999999</v>
      </c>
    </row>
    <row r="32" spans="1:105">
      <c r="A32" s="67" t="s">
        <v>107</v>
      </c>
      <c r="B32" s="25">
        <v>19</v>
      </c>
      <c r="C32" s="26" t="s">
        <v>60</v>
      </c>
      <c r="D32" s="49" t="s">
        <v>61</v>
      </c>
      <c r="E32" s="27" t="s">
        <v>28</v>
      </c>
      <c r="F32" s="28">
        <v>6.5890000000000004</v>
      </c>
      <c r="G32" s="28"/>
      <c r="H32" s="29">
        <f>F32*G32</f>
        <v>0</v>
      </c>
      <c r="P32" s="24">
        <v>2</v>
      </c>
      <c r="AB32" s="1">
        <v>1</v>
      </c>
      <c r="AC32" s="1">
        <v>1</v>
      </c>
      <c r="AD32" s="1">
        <v>1</v>
      </c>
      <c r="BA32" s="1">
        <v>1</v>
      </c>
      <c r="BB32" s="1">
        <f>IF(BA32=1,H32,0)</f>
        <v>0</v>
      </c>
      <c r="BC32" s="1">
        <f>IF(BA32=2,H32,0)</f>
        <v>0</v>
      </c>
      <c r="BD32" s="1">
        <f>IF(BA32=3,H32,0)</f>
        <v>0</v>
      </c>
      <c r="BE32" s="1">
        <f>IF(BA32=4,H32,0)</f>
        <v>0</v>
      </c>
      <c r="BF32" s="1">
        <f>IF(BA32=5,H32,0)</f>
        <v>0</v>
      </c>
      <c r="CB32" s="30">
        <v>1</v>
      </c>
      <c r="CC32" s="30">
        <v>1</v>
      </c>
      <c r="DA32" s="1">
        <v>0.40156999999999998</v>
      </c>
    </row>
    <row r="33" spans="1:105">
      <c r="A33" s="31"/>
      <c r="B33" s="31"/>
      <c r="C33" s="32" t="s">
        <v>38</v>
      </c>
      <c r="D33" s="50" t="str">
        <f>CONCATENATE(C29," ",D29)</f>
        <v>4 Vodorovné konstrukce</v>
      </c>
      <c r="E33" s="33"/>
      <c r="F33" s="34"/>
      <c r="G33" s="35"/>
      <c r="H33" s="36">
        <f>SUM(H29:H32)</f>
        <v>0</v>
      </c>
      <c r="P33" s="24">
        <v>4</v>
      </c>
      <c r="BB33" s="37">
        <f>SUM(BB29:BB32)</f>
        <v>0</v>
      </c>
      <c r="BC33" s="37">
        <f>SUM(BC29:BC32)</f>
        <v>0</v>
      </c>
      <c r="BD33" s="37">
        <f>SUM(BD29:BD32)</f>
        <v>0</v>
      </c>
      <c r="BE33" s="37">
        <f>SUM(BE29:BE32)</f>
        <v>0</v>
      </c>
      <c r="BF33" s="37">
        <f>SUM(BF29:BF32)</f>
        <v>0</v>
      </c>
    </row>
    <row r="34" spans="1:105">
      <c r="A34" s="65"/>
      <c r="B34" s="18" t="s">
        <v>10</v>
      </c>
      <c r="C34" s="19" t="s">
        <v>62</v>
      </c>
      <c r="D34" s="48" t="s">
        <v>63</v>
      </c>
      <c r="E34" s="20"/>
      <c r="F34" s="21"/>
      <c r="G34" s="21"/>
      <c r="H34" s="22"/>
      <c r="I34" s="23"/>
      <c r="J34" s="23"/>
      <c r="P34" s="24">
        <v>1</v>
      </c>
    </row>
    <row r="35" spans="1:105">
      <c r="A35" s="67" t="s">
        <v>107</v>
      </c>
      <c r="B35" s="25">
        <v>20</v>
      </c>
      <c r="C35" s="26" t="s">
        <v>64</v>
      </c>
      <c r="D35" s="49" t="s">
        <v>65</v>
      </c>
      <c r="E35" s="27" t="s">
        <v>28</v>
      </c>
      <c r="F35" s="28">
        <v>3593</v>
      </c>
      <c r="G35" s="28"/>
      <c r="H35" s="29">
        <f t="shared" ref="H35:H41" si="6">F35*G35</f>
        <v>0</v>
      </c>
      <c r="P35" s="24">
        <v>2</v>
      </c>
      <c r="AB35" s="1">
        <v>1</v>
      </c>
      <c r="AC35" s="1">
        <v>1</v>
      </c>
      <c r="AD35" s="1">
        <v>1</v>
      </c>
      <c r="BA35" s="1">
        <v>1</v>
      </c>
      <c r="BB35" s="1">
        <f t="shared" ref="BB35:BB41" si="7">IF(BA35=1,H35,0)</f>
        <v>0</v>
      </c>
      <c r="BC35" s="1">
        <f t="shared" ref="BC35:BC41" si="8">IF(BA35=2,H35,0)</f>
        <v>0</v>
      </c>
      <c r="BD35" s="1">
        <f t="shared" ref="BD35:BD41" si="9">IF(BA35=3,H35,0)</f>
        <v>0</v>
      </c>
      <c r="BE35" s="1">
        <f t="shared" ref="BE35:BE41" si="10">IF(BA35=4,H35,0)</f>
        <v>0</v>
      </c>
      <c r="BF35" s="1">
        <f t="shared" ref="BF35:BF41" si="11">IF(BA35=5,H35,0)</f>
        <v>0</v>
      </c>
      <c r="CB35" s="30">
        <v>1</v>
      </c>
      <c r="CC35" s="30">
        <v>1</v>
      </c>
      <c r="DA35" s="1">
        <v>0.30360999999999999</v>
      </c>
    </row>
    <row r="36" spans="1:105">
      <c r="A36" s="67" t="s">
        <v>107</v>
      </c>
      <c r="B36" s="25">
        <v>21</v>
      </c>
      <c r="C36" s="26" t="s">
        <v>66</v>
      </c>
      <c r="D36" s="49" t="s">
        <v>67</v>
      </c>
      <c r="E36" s="27" t="s">
        <v>28</v>
      </c>
      <c r="F36" s="28">
        <v>2929</v>
      </c>
      <c r="G36" s="28"/>
      <c r="H36" s="29">
        <f t="shared" si="6"/>
        <v>0</v>
      </c>
      <c r="P36" s="24">
        <v>2</v>
      </c>
      <c r="AB36" s="1">
        <v>1</v>
      </c>
      <c r="AC36" s="1">
        <v>1</v>
      </c>
      <c r="AD36" s="1">
        <v>1</v>
      </c>
      <c r="BA36" s="1">
        <v>1</v>
      </c>
      <c r="BB36" s="1">
        <f t="shared" si="7"/>
        <v>0</v>
      </c>
      <c r="BC36" s="1">
        <f t="shared" si="8"/>
        <v>0</v>
      </c>
      <c r="BD36" s="1">
        <f t="shared" si="9"/>
        <v>0</v>
      </c>
      <c r="BE36" s="1">
        <f t="shared" si="10"/>
        <v>0</v>
      </c>
      <c r="BF36" s="1">
        <f t="shared" si="11"/>
        <v>0</v>
      </c>
      <c r="CB36" s="30">
        <v>1</v>
      </c>
      <c r="CC36" s="30">
        <v>1</v>
      </c>
      <c r="DA36" s="1">
        <v>0.60104000000000002</v>
      </c>
    </row>
    <row r="37" spans="1:105">
      <c r="A37" s="67" t="s">
        <v>107</v>
      </c>
      <c r="B37" s="25">
        <v>22</v>
      </c>
      <c r="C37" s="26" t="s">
        <v>68</v>
      </c>
      <c r="D37" s="49" t="s">
        <v>69</v>
      </c>
      <c r="E37" s="27" t="s">
        <v>28</v>
      </c>
      <c r="F37" s="28">
        <v>2768</v>
      </c>
      <c r="G37" s="28"/>
      <c r="H37" s="29">
        <f t="shared" si="6"/>
        <v>0</v>
      </c>
      <c r="P37" s="24">
        <v>2</v>
      </c>
      <c r="AB37" s="1">
        <v>1</v>
      </c>
      <c r="AC37" s="1">
        <v>1</v>
      </c>
      <c r="AD37" s="1">
        <v>1</v>
      </c>
      <c r="BA37" s="1">
        <v>1</v>
      </c>
      <c r="BB37" s="1">
        <f t="shared" si="7"/>
        <v>0</v>
      </c>
      <c r="BC37" s="1">
        <f t="shared" si="8"/>
        <v>0</v>
      </c>
      <c r="BD37" s="1">
        <f t="shared" si="9"/>
        <v>0</v>
      </c>
      <c r="BE37" s="1">
        <f t="shared" si="10"/>
        <v>0</v>
      </c>
      <c r="BF37" s="1">
        <f t="shared" si="11"/>
        <v>0</v>
      </c>
      <c r="CB37" s="30">
        <v>1</v>
      </c>
      <c r="CC37" s="30">
        <v>1</v>
      </c>
      <c r="DA37" s="1">
        <v>0</v>
      </c>
    </row>
    <row r="38" spans="1:105">
      <c r="A38" s="65" t="s">
        <v>107</v>
      </c>
      <c r="B38" s="25">
        <v>23</v>
      </c>
      <c r="C38" s="26" t="s">
        <v>70</v>
      </c>
      <c r="D38" s="49" t="s">
        <v>71</v>
      </c>
      <c r="E38" s="27" t="s">
        <v>28</v>
      </c>
      <c r="F38" s="28">
        <v>825.93</v>
      </c>
      <c r="G38" s="28"/>
      <c r="H38" s="29">
        <f t="shared" si="6"/>
        <v>0</v>
      </c>
      <c r="P38" s="24">
        <v>2</v>
      </c>
      <c r="AB38" s="1">
        <v>1</v>
      </c>
      <c r="AC38" s="1">
        <v>1</v>
      </c>
      <c r="AD38" s="1">
        <v>1</v>
      </c>
      <c r="BA38" s="1">
        <v>1</v>
      </c>
      <c r="BB38" s="1">
        <f t="shared" si="7"/>
        <v>0</v>
      </c>
      <c r="BC38" s="1">
        <f t="shared" si="8"/>
        <v>0</v>
      </c>
      <c r="BD38" s="1">
        <f t="shared" si="9"/>
        <v>0</v>
      </c>
      <c r="BE38" s="1">
        <f t="shared" si="10"/>
        <v>0</v>
      </c>
      <c r="BF38" s="1">
        <f t="shared" si="11"/>
        <v>0</v>
      </c>
      <c r="CB38" s="30">
        <v>1</v>
      </c>
      <c r="CC38" s="30">
        <v>1</v>
      </c>
      <c r="DA38" s="1">
        <v>0.29160000000000003</v>
      </c>
    </row>
    <row r="39" spans="1:105">
      <c r="A39" s="65" t="s">
        <v>107</v>
      </c>
      <c r="B39" s="25">
        <v>24</v>
      </c>
      <c r="C39" s="26" t="s">
        <v>72</v>
      </c>
      <c r="D39" s="49" t="s">
        <v>73</v>
      </c>
      <c r="E39" s="27" t="s">
        <v>15</v>
      </c>
      <c r="F39" s="28">
        <v>272.05</v>
      </c>
      <c r="G39" s="28"/>
      <c r="H39" s="29">
        <f t="shared" si="6"/>
        <v>0</v>
      </c>
      <c r="P39" s="24">
        <v>2</v>
      </c>
      <c r="AB39" s="1">
        <v>1</v>
      </c>
      <c r="AC39" s="1">
        <v>1</v>
      </c>
      <c r="AD39" s="1">
        <v>1</v>
      </c>
      <c r="BA39" s="1">
        <v>1</v>
      </c>
      <c r="BB39" s="1">
        <f t="shared" si="7"/>
        <v>0</v>
      </c>
      <c r="BC39" s="1">
        <f t="shared" si="8"/>
        <v>0</v>
      </c>
      <c r="BD39" s="1">
        <f t="shared" si="9"/>
        <v>0</v>
      </c>
      <c r="BE39" s="1">
        <f t="shared" si="10"/>
        <v>0</v>
      </c>
      <c r="BF39" s="1">
        <f t="shared" si="11"/>
        <v>0</v>
      </c>
      <c r="CB39" s="30">
        <v>1</v>
      </c>
      <c r="CC39" s="30">
        <v>1</v>
      </c>
      <c r="DA39" s="1">
        <v>0</v>
      </c>
    </row>
    <row r="40" spans="1:105">
      <c r="A40" s="65" t="s">
        <v>107</v>
      </c>
      <c r="B40" s="25">
        <v>25</v>
      </c>
      <c r="C40" s="26" t="s">
        <v>74</v>
      </c>
      <c r="D40" s="49" t="s">
        <v>75</v>
      </c>
      <c r="E40" s="27" t="s">
        <v>28</v>
      </c>
      <c r="F40" s="28">
        <v>2929</v>
      </c>
      <c r="G40" s="28"/>
      <c r="H40" s="29">
        <f t="shared" si="6"/>
        <v>0</v>
      </c>
      <c r="P40" s="24">
        <v>2</v>
      </c>
      <c r="AB40" s="1">
        <v>1</v>
      </c>
      <c r="AC40" s="1">
        <v>1</v>
      </c>
      <c r="AD40" s="1">
        <v>1</v>
      </c>
      <c r="BA40" s="1">
        <v>1</v>
      </c>
      <c r="BB40" s="1">
        <f t="shared" si="7"/>
        <v>0</v>
      </c>
      <c r="BC40" s="1">
        <f t="shared" si="8"/>
        <v>0</v>
      </c>
      <c r="BD40" s="1">
        <f t="shared" si="9"/>
        <v>0</v>
      </c>
      <c r="BE40" s="1">
        <f t="shared" si="10"/>
        <v>0</v>
      </c>
      <c r="BF40" s="1">
        <f t="shared" si="11"/>
        <v>0</v>
      </c>
      <c r="CB40" s="30">
        <v>1</v>
      </c>
      <c r="CC40" s="30">
        <v>1</v>
      </c>
      <c r="DA40" s="1">
        <v>2.5300000000000001E-3</v>
      </c>
    </row>
    <row r="41" spans="1:105">
      <c r="A41" s="65" t="s">
        <v>107</v>
      </c>
      <c r="B41" s="25">
        <v>26</v>
      </c>
      <c r="C41" s="26" t="s">
        <v>76</v>
      </c>
      <c r="D41" s="49" t="s">
        <v>77</v>
      </c>
      <c r="E41" s="27" t="s">
        <v>28</v>
      </c>
      <c r="F41" s="28">
        <v>2768</v>
      </c>
      <c r="G41" s="28"/>
      <c r="H41" s="29">
        <f t="shared" si="6"/>
        <v>0</v>
      </c>
      <c r="P41" s="24">
        <v>2</v>
      </c>
      <c r="AB41" s="1">
        <v>1</v>
      </c>
      <c r="AC41" s="1">
        <v>1</v>
      </c>
      <c r="AD41" s="1">
        <v>1</v>
      </c>
      <c r="BA41" s="1">
        <v>1</v>
      </c>
      <c r="BB41" s="1">
        <f t="shared" si="7"/>
        <v>0</v>
      </c>
      <c r="BC41" s="1">
        <f t="shared" si="8"/>
        <v>0</v>
      </c>
      <c r="BD41" s="1">
        <f t="shared" si="9"/>
        <v>0</v>
      </c>
      <c r="BE41" s="1">
        <f t="shared" si="10"/>
        <v>0</v>
      </c>
      <c r="BF41" s="1">
        <f t="shared" si="11"/>
        <v>0</v>
      </c>
      <c r="CB41" s="30">
        <v>1</v>
      </c>
      <c r="CC41" s="30">
        <v>1</v>
      </c>
      <c r="DA41" s="1">
        <v>0</v>
      </c>
    </row>
    <row r="42" spans="1:105">
      <c r="A42" s="31"/>
      <c r="B42" s="31"/>
      <c r="C42" s="32" t="s">
        <v>38</v>
      </c>
      <c r="D42" s="50" t="str">
        <f>CONCATENATE(C34," ",D34)</f>
        <v>5 Komunikace</v>
      </c>
      <c r="E42" s="33"/>
      <c r="F42" s="34"/>
      <c r="G42" s="35"/>
      <c r="H42" s="36">
        <f>SUM(H34:H41)</f>
        <v>0</v>
      </c>
      <c r="P42" s="24">
        <v>4</v>
      </c>
      <c r="BB42" s="37">
        <f>SUM(BB34:BB41)</f>
        <v>0</v>
      </c>
      <c r="BC42" s="37">
        <f>SUM(BC34:BC41)</f>
        <v>0</v>
      </c>
      <c r="BD42" s="37">
        <f>SUM(BD34:BD41)</f>
        <v>0</v>
      </c>
      <c r="BE42" s="37">
        <f>SUM(BE34:BE41)</f>
        <v>0</v>
      </c>
      <c r="BF42" s="37">
        <f>SUM(BF34:BF41)</f>
        <v>0</v>
      </c>
    </row>
    <row r="43" spans="1:105">
      <c r="A43" s="65"/>
      <c r="B43" s="18" t="s">
        <v>10</v>
      </c>
      <c r="C43" s="19" t="s">
        <v>78</v>
      </c>
      <c r="D43" s="48" t="s">
        <v>79</v>
      </c>
      <c r="E43" s="20"/>
      <c r="F43" s="21"/>
      <c r="G43" s="21"/>
      <c r="H43" s="22"/>
      <c r="I43" s="23"/>
      <c r="J43" s="23"/>
      <c r="P43" s="24">
        <v>1</v>
      </c>
    </row>
    <row r="44" spans="1:105">
      <c r="A44" s="65" t="s">
        <v>107</v>
      </c>
      <c r="B44" s="25">
        <v>27</v>
      </c>
      <c r="C44" s="26" t="s">
        <v>80</v>
      </c>
      <c r="D44" s="49" t="s">
        <v>81</v>
      </c>
      <c r="E44" s="27" t="s">
        <v>82</v>
      </c>
      <c r="F44" s="28">
        <v>11</v>
      </c>
      <c r="G44" s="28"/>
      <c r="H44" s="29">
        <f>F44*G44</f>
        <v>0</v>
      </c>
      <c r="P44" s="24">
        <v>2</v>
      </c>
      <c r="AB44" s="1">
        <v>1</v>
      </c>
      <c r="AC44" s="1">
        <v>1</v>
      </c>
      <c r="AD44" s="1">
        <v>1</v>
      </c>
      <c r="BA44" s="1">
        <v>1</v>
      </c>
      <c r="BB44" s="1">
        <f>IF(BA44=1,H44,0)</f>
        <v>0</v>
      </c>
      <c r="BC44" s="1">
        <f>IF(BA44=2,H44,0)</f>
        <v>0</v>
      </c>
      <c r="BD44" s="1">
        <f>IF(BA44=3,H44,0)</f>
        <v>0</v>
      </c>
      <c r="BE44" s="1">
        <f>IF(BA44=4,H44,0)</f>
        <v>0</v>
      </c>
      <c r="BF44" s="1">
        <f>IF(BA44=5,H44,0)</f>
        <v>0</v>
      </c>
      <c r="CB44" s="30">
        <v>1</v>
      </c>
      <c r="CC44" s="30">
        <v>1</v>
      </c>
      <c r="DA44" s="1">
        <v>4.6800000000000001E-3</v>
      </c>
    </row>
    <row r="45" spans="1:105">
      <c r="A45" s="65" t="s">
        <v>107</v>
      </c>
      <c r="B45" s="25">
        <v>28</v>
      </c>
      <c r="C45" s="26" t="s">
        <v>83</v>
      </c>
      <c r="D45" s="49" t="s">
        <v>84</v>
      </c>
      <c r="E45" s="27" t="s">
        <v>82</v>
      </c>
      <c r="F45" s="28">
        <v>11</v>
      </c>
      <c r="G45" s="28"/>
      <c r="H45" s="29">
        <f>F45*G45</f>
        <v>0</v>
      </c>
      <c r="P45" s="24">
        <v>2</v>
      </c>
      <c r="AB45" s="1">
        <v>3</v>
      </c>
      <c r="AC45" s="1">
        <v>1</v>
      </c>
      <c r="AD45" s="1">
        <v>55242310</v>
      </c>
      <c r="BA45" s="1">
        <v>1</v>
      </c>
      <c r="BB45" s="1">
        <f>IF(BA45=1,H45,0)</f>
        <v>0</v>
      </c>
      <c r="BC45" s="1">
        <f>IF(BA45=2,H45,0)</f>
        <v>0</v>
      </c>
      <c r="BD45" s="1">
        <f>IF(BA45=3,H45,0)</f>
        <v>0</v>
      </c>
      <c r="BE45" s="1">
        <f>IF(BA45=4,H45,0)</f>
        <v>0</v>
      </c>
      <c r="BF45" s="1">
        <f>IF(BA45=5,H45,0)</f>
        <v>0</v>
      </c>
      <c r="CB45" s="30">
        <v>3</v>
      </c>
      <c r="CC45" s="30">
        <v>1</v>
      </c>
      <c r="DA45" s="1">
        <v>0.1105</v>
      </c>
    </row>
    <row r="46" spans="1:105">
      <c r="A46" s="31"/>
      <c r="B46" s="31"/>
      <c r="C46" s="32" t="s">
        <v>38</v>
      </c>
      <c r="D46" s="50" t="str">
        <f>CONCATENATE(C43," ",D43)</f>
        <v>8 Trubní vedení</v>
      </c>
      <c r="E46" s="33"/>
      <c r="F46" s="34"/>
      <c r="G46" s="35"/>
      <c r="H46" s="36">
        <f>SUM(H43:H45)</f>
        <v>0</v>
      </c>
      <c r="P46" s="24">
        <v>4</v>
      </c>
      <c r="BB46" s="37">
        <f>SUM(BB43:BB45)</f>
        <v>0</v>
      </c>
      <c r="BC46" s="37">
        <f>SUM(BC43:BC45)</f>
        <v>0</v>
      </c>
      <c r="BD46" s="37">
        <f>SUM(BD43:BD45)</f>
        <v>0</v>
      </c>
      <c r="BE46" s="37">
        <f>SUM(BE43:BE45)</f>
        <v>0</v>
      </c>
      <c r="BF46" s="37">
        <f>SUM(BF43:BF45)</f>
        <v>0</v>
      </c>
    </row>
    <row r="47" spans="1:105">
      <c r="A47" s="65"/>
      <c r="B47" s="18" t="s">
        <v>10</v>
      </c>
      <c r="C47" s="19" t="s">
        <v>85</v>
      </c>
      <c r="D47" s="48" t="s">
        <v>86</v>
      </c>
      <c r="E47" s="20"/>
      <c r="F47" s="21"/>
      <c r="G47" s="21"/>
      <c r="H47" s="22"/>
      <c r="I47" s="23"/>
      <c r="J47" s="23"/>
      <c r="P47" s="24">
        <v>1</v>
      </c>
    </row>
    <row r="48" spans="1:105">
      <c r="A48" s="67" t="s">
        <v>107</v>
      </c>
      <c r="B48" s="25">
        <v>29</v>
      </c>
      <c r="C48" s="26" t="s">
        <v>87</v>
      </c>
      <c r="D48" s="49" t="s">
        <v>88</v>
      </c>
      <c r="E48" s="27" t="s">
        <v>82</v>
      </c>
      <c r="F48" s="28">
        <v>2</v>
      </c>
      <c r="G48" s="28"/>
      <c r="H48" s="29">
        <f t="shared" ref="H48:H53" si="12">F48*G48</f>
        <v>0</v>
      </c>
      <c r="P48" s="24">
        <v>2</v>
      </c>
      <c r="AB48" s="1">
        <v>1</v>
      </c>
      <c r="AC48" s="1">
        <v>1</v>
      </c>
      <c r="AD48" s="1">
        <v>1</v>
      </c>
      <c r="BA48" s="1">
        <v>1</v>
      </c>
      <c r="BB48" s="1">
        <f t="shared" ref="BB48:BB53" si="13">IF(BA48=1,H48,0)</f>
        <v>0</v>
      </c>
      <c r="BC48" s="1">
        <f t="shared" ref="BC48:BC53" si="14">IF(BA48=2,H48,0)</f>
        <v>0</v>
      </c>
      <c r="BD48" s="1">
        <f t="shared" ref="BD48:BD53" si="15">IF(BA48=3,H48,0)</f>
        <v>0</v>
      </c>
      <c r="BE48" s="1">
        <f t="shared" ref="BE48:BE53" si="16">IF(BA48=4,H48,0)</f>
        <v>0</v>
      </c>
      <c r="BF48" s="1">
        <f t="shared" ref="BF48:BF53" si="17">IF(BA48=5,H48,0)</f>
        <v>0</v>
      </c>
      <c r="CB48" s="30">
        <v>1</v>
      </c>
      <c r="CC48" s="30">
        <v>1</v>
      </c>
      <c r="DA48" s="1">
        <v>7.0167400000000004</v>
      </c>
    </row>
    <row r="49" spans="1:105">
      <c r="A49" s="68" t="s">
        <v>107</v>
      </c>
      <c r="B49" s="25">
        <v>30</v>
      </c>
      <c r="C49" s="26" t="s">
        <v>89</v>
      </c>
      <c r="D49" s="49" t="s">
        <v>90</v>
      </c>
      <c r="E49" s="27" t="s">
        <v>82</v>
      </c>
      <c r="F49" s="28">
        <v>8</v>
      </c>
      <c r="G49" s="28"/>
      <c r="H49" s="29">
        <f t="shared" si="12"/>
        <v>0</v>
      </c>
      <c r="P49" s="24">
        <v>2</v>
      </c>
      <c r="AB49" s="1">
        <v>1</v>
      </c>
      <c r="AC49" s="1">
        <v>0</v>
      </c>
      <c r="AD49" s="1">
        <v>0</v>
      </c>
      <c r="BA49" s="1">
        <v>1</v>
      </c>
      <c r="BB49" s="1">
        <f t="shared" si="13"/>
        <v>0</v>
      </c>
      <c r="BC49" s="1">
        <f t="shared" si="14"/>
        <v>0</v>
      </c>
      <c r="BD49" s="1">
        <f t="shared" si="15"/>
        <v>0</v>
      </c>
      <c r="BE49" s="1">
        <f t="shared" si="16"/>
        <v>0</v>
      </c>
      <c r="BF49" s="1">
        <f t="shared" si="17"/>
        <v>0</v>
      </c>
      <c r="CB49" s="30">
        <v>1</v>
      </c>
      <c r="CC49" s="30">
        <v>0</v>
      </c>
      <c r="DA49" s="1">
        <v>8.9154</v>
      </c>
    </row>
    <row r="50" spans="1:105">
      <c r="A50" s="67" t="s">
        <v>107</v>
      </c>
      <c r="B50" s="25">
        <v>31</v>
      </c>
      <c r="C50" s="26" t="s">
        <v>91</v>
      </c>
      <c r="D50" s="49" t="s">
        <v>92</v>
      </c>
      <c r="E50" s="27" t="s">
        <v>82</v>
      </c>
      <c r="F50" s="28">
        <v>24</v>
      </c>
      <c r="G50" s="28"/>
      <c r="H50" s="29">
        <f t="shared" si="12"/>
        <v>0</v>
      </c>
      <c r="P50" s="24">
        <v>2</v>
      </c>
      <c r="AB50" s="1">
        <v>1</v>
      </c>
      <c r="AC50" s="1">
        <v>1</v>
      </c>
      <c r="AD50" s="1">
        <v>1</v>
      </c>
      <c r="BA50" s="1">
        <v>1</v>
      </c>
      <c r="BB50" s="1">
        <f t="shared" si="13"/>
        <v>0</v>
      </c>
      <c r="BC50" s="1">
        <f t="shared" si="14"/>
        <v>0</v>
      </c>
      <c r="BD50" s="1">
        <f t="shared" si="15"/>
        <v>0</v>
      </c>
      <c r="BE50" s="1">
        <f t="shared" si="16"/>
        <v>0</v>
      </c>
      <c r="BF50" s="1">
        <f t="shared" si="17"/>
        <v>0</v>
      </c>
      <c r="CB50" s="30">
        <v>1</v>
      </c>
      <c r="CC50" s="30">
        <v>1</v>
      </c>
      <c r="DA50" s="1">
        <v>0.59926999999999997</v>
      </c>
    </row>
    <row r="51" spans="1:105">
      <c r="A51" s="69" t="s">
        <v>107</v>
      </c>
      <c r="B51" s="25">
        <v>32</v>
      </c>
      <c r="C51" s="26" t="s">
        <v>93</v>
      </c>
      <c r="D51" s="49" t="s">
        <v>94</v>
      </c>
      <c r="E51" s="27" t="s">
        <v>15</v>
      </c>
      <c r="F51" s="28">
        <v>19.533999999999999</v>
      </c>
      <c r="G51" s="28"/>
      <c r="H51" s="29">
        <f t="shared" si="12"/>
        <v>0</v>
      </c>
      <c r="P51" s="24">
        <v>2</v>
      </c>
      <c r="AB51" s="1">
        <v>1</v>
      </c>
      <c r="AC51" s="1">
        <v>1</v>
      </c>
      <c r="AD51" s="1">
        <v>1</v>
      </c>
      <c r="BA51" s="1">
        <v>1</v>
      </c>
      <c r="BB51" s="1">
        <f t="shared" si="13"/>
        <v>0</v>
      </c>
      <c r="BC51" s="1">
        <f t="shared" si="14"/>
        <v>0</v>
      </c>
      <c r="BD51" s="1">
        <f t="shared" si="15"/>
        <v>0</v>
      </c>
      <c r="BE51" s="1">
        <f t="shared" si="16"/>
        <v>0</v>
      </c>
      <c r="BF51" s="1">
        <f t="shared" si="17"/>
        <v>0</v>
      </c>
      <c r="CB51" s="30">
        <v>1</v>
      </c>
      <c r="CC51" s="30">
        <v>1</v>
      </c>
      <c r="DA51" s="1">
        <v>2.5272999999999999</v>
      </c>
    </row>
    <row r="52" spans="1:105">
      <c r="A52" s="69" t="s">
        <v>107</v>
      </c>
      <c r="B52" s="25">
        <v>33</v>
      </c>
      <c r="C52" s="26" t="s">
        <v>95</v>
      </c>
      <c r="D52" s="49" t="s">
        <v>96</v>
      </c>
      <c r="E52" s="27" t="s">
        <v>37</v>
      </c>
      <c r="F52" s="28">
        <v>52.542000000000002</v>
      </c>
      <c r="G52" s="28"/>
      <c r="H52" s="29">
        <f t="shared" si="12"/>
        <v>0</v>
      </c>
      <c r="P52" s="24">
        <v>2</v>
      </c>
      <c r="AB52" s="1">
        <v>1</v>
      </c>
      <c r="AC52" s="1">
        <v>1</v>
      </c>
      <c r="AD52" s="1">
        <v>1</v>
      </c>
      <c r="BA52" s="1">
        <v>1</v>
      </c>
      <c r="BB52" s="1">
        <f t="shared" si="13"/>
        <v>0</v>
      </c>
      <c r="BC52" s="1">
        <f t="shared" si="14"/>
        <v>0</v>
      </c>
      <c r="BD52" s="1">
        <f t="shared" si="15"/>
        <v>0</v>
      </c>
      <c r="BE52" s="1">
        <f t="shared" si="16"/>
        <v>0</v>
      </c>
      <c r="BF52" s="1">
        <f t="shared" si="17"/>
        <v>0</v>
      </c>
      <c r="CB52" s="30">
        <v>1</v>
      </c>
      <c r="CC52" s="30">
        <v>1</v>
      </c>
      <c r="DA52" s="1">
        <v>0</v>
      </c>
    </row>
    <row r="53" spans="1:105">
      <c r="A53" s="69" t="s">
        <v>107</v>
      </c>
      <c r="B53" s="25">
        <v>34</v>
      </c>
      <c r="C53" s="26" t="s">
        <v>97</v>
      </c>
      <c r="D53" s="49" t="s">
        <v>98</v>
      </c>
      <c r="E53" s="27" t="s">
        <v>99</v>
      </c>
      <c r="F53" s="28">
        <v>1177</v>
      </c>
      <c r="G53" s="28"/>
      <c r="H53" s="29">
        <f t="shared" si="12"/>
        <v>0</v>
      </c>
      <c r="P53" s="24">
        <v>2</v>
      </c>
      <c r="AB53" s="1">
        <v>1</v>
      </c>
      <c r="AC53" s="1">
        <v>1</v>
      </c>
      <c r="AD53" s="1">
        <v>1</v>
      </c>
      <c r="BA53" s="1">
        <v>1</v>
      </c>
      <c r="BB53" s="1">
        <f t="shared" si="13"/>
        <v>0</v>
      </c>
      <c r="BC53" s="1">
        <f t="shared" si="14"/>
        <v>0</v>
      </c>
      <c r="BD53" s="1">
        <f t="shared" si="15"/>
        <v>0</v>
      </c>
      <c r="BE53" s="1">
        <f t="shared" si="16"/>
        <v>0</v>
      </c>
      <c r="BF53" s="1">
        <f t="shared" si="17"/>
        <v>0</v>
      </c>
      <c r="CB53" s="30">
        <v>1</v>
      </c>
      <c r="CC53" s="30">
        <v>1</v>
      </c>
      <c r="DA53" s="1">
        <v>0</v>
      </c>
    </row>
    <row r="54" spans="1:105">
      <c r="A54" s="31"/>
      <c r="B54" s="31"/>
      <c r="C54" s="32" t="s">
        <v>38</v>
      </c>
      <c r="D54" s="50" t="str">
        <f>CONCATENATE(C47," ",D47)</f>
        <v>9 Ostatní konstrukce, bourání</v>
      </c>
      <c r="E54" s="33"/>
      <c r="F54" s="34"/>
      <c r="G54" s="35"/>
      <c r="H54" s="36">
        <f>SUM(H47:H53)</f>
        <v>0</v>
      </c>
      <c r="P54" s="24">
        <v>4</v>
      </c>
      <c r="BB54" s="37">
        <f>SUM(BB47:BB53)</f>
        <v>0</v>
      </c>
      <c r="BC54" s="37">
        <f>SUM(BC47:BC53)</f>
        <v>0</v>
      </c>
      <c r="BD54" s="37">
        <f>SUM(BD47:BD53)</f>
        <v>0</v>
      </c>
      <c r="BE54" s="37">
        <f>SUM(BE47:BE53)</f>
        <v>0</v>
      </c>
      <c r="BF54" s="37">
        <f>SUM(BF47:BF53)</f>
        <v>0</v>
      </c>
    </row>
    <row r="55" spans="1:105">
      <c r="A55" s="65"/>
      <c r="B55" s="18" t="s">
        <v>10</v>
      </c>
      <c r="C55" s="19" t="s">
        <v>100</v>
      </c>
      <c r="D55" s="48" t="s">
        <v>101</v>
      </c>
      <c r="E55" s="20"/>
      <c r="F55" s="21"/>
      <c r="G55" s="21"/>
      <c r="H55" s="22"/>
      <c r="I55" s="23"/>
      <c r="J55" s="23"/>
      <c r="P55" s="24">
        <v>1</v>
      </c>
    </row>
    <row r="56" spans="1:105">
      <c r="A56" s="65" t="s">
        <v>107</v>
      </c>
      <c r="B56" s="25">
        <v>35</v>
      </c>
      <c r="C56" s="26" t="s">
        <v>102</v>
      </c>
      <c r="D56" s="49" t="s">
        <v>103</v>
      </c>
      <c r="E56" s="27" t="s">
        <v>53</v>
      </c>
      <c r="F56" s="28">
        <v>3275.0160000000001</v>
      </c>
      <c r="G56" s="28"/>
      <c r="H56" s="29">
        <f>F56*G56</f>
        <v>0</v>
      </c>
      <c r="P56" s="24">
        <v>2</v>
      </c>
      <c r="AB56" s="1">
        <v>1</v>
      </c>
      <c r="AC56" s="1">
        <v>0</v>
      </c>
      <c r="AD56" s="1">
        <v>0</v>
      </c>
      <c r="BA56" s="1">
        <v>1</v>
      </c>
      <c r="BB56" s="1">
        <f>IF(BA56=1,H56,0)</f>
        <v>0</v>
      </c>
      <c r="BC56" s="1">
        <f>IF(BA56=2,H56,0)</f>
        <v>0</v>
      </c>
      <c r="BD56" s="1">
        <f>IF(BA56=3,H56,0)</f>
        <v>0</v>
      </c>
      <c r="BE56" s="1">
        <f>IF(BA56=4,H56,0)</f>
        <v>0</v>
      </c>
      <c r="BF56" s="1">
        <f>IF(BA56=5,H56,0)</f>
        <v>0</v>
      </c>
      <c r="CB56" s="30">
        <v>1</v>
      </c>
      <c r="CC56" s="30">
        <v>0</v>
      </c>
      <c r="DA56" s="1">
        <v>0</v>
      </c>
    </row>
    <row r="57" spans="1:105">
      <c r="A57" s="65" t="s">
        <v>107</v>
      </c>
      <c r="B57" s="25">
        <v>36</v>
      </c>
      <c r="C57" s="26" t="s">
        <v>104</v>
      </c>
      <c r="D57" s="49" t="s">
        <v>105</v>
      </c>
      <c r="E57" s="27" t="s">
        <v>53</v>
      </c>
      <c r="F57" s="28">
        <v>3275.0159641599998</v>
      </c>
      <c r="G57" s="28"/>
      <c r="H57" s="29">
        <f>F57*G57</f>
        <v>0</v>
      </c>
      <c r="P57" s="24">
        <v>2</v>
      </c>
      <c r="AB57" s="1">
        <v>7</v>
      </c>
      <c r="AC57" s="1">
        <v>1</v>
      </c>
      <c r="AD57" s="1">
        <v>2</v>
      </c>
      <c r="BA57" s="1">
        <v>1</v>
      </c>
      <c r="BB57" s="1">
        <f>IF(BA57=1,H57,0)</f>
        <v>0</v>
      </c>
      <c r="BC57" s="1">
        <f>IF(BA57=2,H57,0)</f>
        <v>0</v>
      </c>
      <c r="BD57" s="1">
        <f>IF(BA57=3,H57,0)</f>
        <v>0</v>
      </c>
      <c r="BE57" s="1">
        <f>IF(BA57=4,H57,0)</f>
        <v>0</v>
      </c>
      <c r="BF57" s="1">
        <f>IF(BA57=5,H57,0)</f>
        <v>0</v>
      </c>
      <c r="CB57" s="30">
        <v>7</v>
      </c>
      <c r="CC57" s="30">
        <v>1</v>
      </c>
      <c r="DA57" s="1">
        <v>0</v>
      </c>
    </row>
    <row r="58" spans="1:105">
      <c r="A58" s="31"/>
      <c r="B58" s="31"/>
      <c r="C58" s="32" t="s">
        <v>38</v>
      </c>
      <c r="D58" s="50" t="str">
        <f>CONCATENATE(C55," ",D55)</f>
        <v>99 Staveništní přesun hmot</v>
      </c>
      <c r="E58" s="33"/>
      <c r="F58" s="34"/>
      <c r="G58" s="35"/>
      <c r="H58" s="36">
        <f>SUM(H55:H57)</f>
        <v>0</v>
      </c>
      <c r="P58" s="24">
        <v>4</v>
      </c>
      <c r="BB58" s="37">
        <f>SUM(BB55:BB57)</f>
        <v>0</v>
      </c>
      <c r="BC58" s="37">
        <f>SUM(BC55:BC57)</f>
        <v>0</v>
      </c>
      <c r="BD58" s="37">
        <f>SUM(BD55:BD57)</f>
        <v>0</v>
      </c>
      <c r="BE58" s="37">
        <f>SUM(BE55:BE57)</f>
        <v>0</v>
      </c>
      <c r="BF58" s="37">
        <f>SUM(BF55:BF57)</f>
        <v>0</v>
      </c>
    </row>
    <row r="59" spans="1:105">
      <c r="A59" s="65"/>
      <c r="B59" s="62"/>
      <c r="C59" s="63">
        <v>10</v>
      </c>
      <c r="D59" s="64" t="s">
        <v>109</v>
      </c>
      <c r="E59" s="58"/>
      <c r="F59" s="58"/>
      <c r="G59" s="58"/>
      <c r="H59" s="58"/>
    </row>
    <row r="60" spans="1:105" ht="22.5">
      <c r="A60" s="66"/>
      <c r="B60" s="57">
        <v>37</v>
      </c>
      <c r="C60" s="58"/>
      <c r="D60" s="59" t="s">
        <v>108</v>
      </c>
      <c r="E60" s="27" t="s">
        <v>82</v>
      </c>
      <c r="F60" s="28">
        <v>1</v>
      </c>
      <c r="G60" s="60"/>
      <c r="H60" s="61">
        <f t="shared" ref="H60:H62" si="18">F60*G60</f>
        <v>0</v>
      </c>
    </row>
    <row r="61" spans="1:105">
      <c r="A61" s="65" t="s">
        <v>115</v>
      </c>
      <c r="B61" s="57">
        <v>38</v>
      </c>
      <c r="C61" s="58"/>
      <c r="D61" s="59" t="s">
        <v>110</v>
      </c>
      <c r="E61" s="27" t="s">
        <v>82</v>
      </c>
      <c r="F61" s="28">
        <v>1</v>
      </c>
      <c r="G61" s="60"/>
      <c r="H61" s="61">
        <f t="shared" si="18"/>
        <v>0</v>
      </c>
    </row>
    <row r="62" spans="1:105">
      <c r="A62" s="65" t="s">
        <v>116</v>
      </c>
      <c r="B62" s="57">
        <v>39</v>
      </c>
      <c r="C62" s="58"/>
      <c r="D62" s="59" t="s">
        <v>111</v>
      </c>
      <c r="E62" s="27" t="s">
        <v>82</v>
      </c>
      <c r="F62" s="28">
        <v>1</v>
      </c>
      <c r="G62" s="60"/>
      <c r="H62" s="61">
        <f t="shared" si="18"/>
        <v>0</v>
      </c>
    </row>
    <row r="63" spans="1:105">
      <c r="A63" s="31"/>
      <c r="B63" s="31"/>
      <c r="C63" s="32" t="s">
        <v>38</v>
      </c>
      <c r="D63" s="50" t="s">
        <v>112</v>
      </c>
      <c r="E63" s="31"/>
      <c r="F63" s="31"/>
      <c r="G63" s="31"/>
      <c r="H63" s="36">
        <f>SUM(H60:H62)</f>
        <v>0</v>
      </c>
    </row>
    <row r="64" spans="1:105">
      <c r="F64" s="1"/>
    </row>
    <row r="65" spans="2:8" ht="18">
      <c r="B65" s="54"/>
      <c r="C65" s="54" t="s">
        <v>113</v>
      </c>
      <c r="D65" s="55"/>
      <c r="E65" s="54"/>
      <c r="F65" s="54"/>
      <c r="G65" s="54"/>
      <c r="H65" s="56">
        <f>SUM(H19+H23+H28+H33+H42+H46+H54+H58+H63)</f>
        <v>0</v>
      </c>
    </row>
    <row r="66" spans="2:8">
      <c r="F66" s="1"/>
    </row>
    <row r="67" spans="2:8">
      <c r="F67" s="1"/>
    </row>
    <row r="68" spans="2:8">
      <c r="F68" s="1"/>
    </row>
    <row r="69" spans="2:8">
      <c r="F69" s="1"/>
    </row>
    <row r="70" spans="2:8">
      <c r="F70" s="1"/>
    </row>
    <row r="71" spans="2:8">
      <c r="F71" s="1"/>
    </row>
    <row r="72" spans="2:8">
      <c r="F72" s="1"/>
    </row>
    <row r="73" spans="2:8">
      <c r="F73" s="1"/>
    </row>
    <row r="74" spans="2:8">
      <c r="F74" s="1"/>
    </row>
    <row r="75" spans="2:8">
      <c r="F75" s="1"/>
    </row>
    <row r="76" spans="2:8">
      <c r="F76" s="1"/>
    </row>
    <row r="77" spans="2:8">
      <c r="F77" s="1"/>
    </row>
    <row r="78" spans="2:8">
      <c r="F78" s="1"/>
    </row>
    <row r="79" spans="2:8">
      <c r="F79" s="1"/>
    </row>
    <row r="80" spans="2:8">
      <c r="F80" s="1"/>
    </row>
    <row r="81" spans="2:8">
      <c r="F81" s="1"/>
    </row>
    <row r="82" spans="2:8">
      <c r="B82" s="38"/>
      <c r="C82" s="38"/>
      <c r="D82" s="52"/>
      <c r="E82" s="38"/>
      <c r="F82" s="38"/>
      <c r="G82" s="38"/>
      <c r="H82" s="38"/>
    </row>
    <row r="83" spans="2:8">
      <c r="B83" s="38"/>
      <c r="C83" s="38"/>
      <c r="D83" s="52"/>
      <c r="E83" s="38"/>
      <c r="F83" s="38"/>
      <c r="G83" s="38"/>
      <c r="H83" s="38"/>
    </row>
    <row r="84" spans="2:8">
      <c r="B84" s="38"/>
      <c r="C84" s="38"/>
      <c r="D84" s="52"/>
      <c r="E84" s="38"/>
      <c r="F84" s="38"/>
      <c r="G84" s="38"/>
      <c r="H84" s="38"/>
    </row>
    <row r="85" spans="2:8">
      <c r="B85" s="38"/>
      <c r="C85" s="38"/>
      <c r="D85" s="52"/>
      <c r="E85" s="38"/>
      <c r="F85" s="38"/>
      <c r="G85" s="38"/>
      <c r="H85" s="38"/>
    </row>
    <row r="86" spans="2:8">
      <c r="F86" s="1"/>
    </row>
    <row r="87" spans="2:8">
      <c r="F87" s="1"/>
    </row>
    <row r="88" spans="2:8">
      <c r="F88" s="1"/>
    </row>
    <row r="89" spans="2:8">
      <c r="F89" s="1"/>
    </row>
    <row r="90" spans="2:8">
      <c r="F90" s="1"/>
    </row>
    <row r="91" spans="2:8">
      <c r="F91" s="1"/>
    </row>
    <row r="92" spans="2:8">
      <c r="F92" s="1"/>
    </row>
    <row r="93" spans="2:8">
      <c r="F93" s="1"/>
    </row>
    <row r="94" spans="2:8">
      <c r="F94" s="1"/>
    </row>
    <row r="95" spans="2:8">
      <c r="F95" s="1"/>
    </row>
    <row r="96" spans="2:8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2:8">
      <c r="F113" s="1"/>
    </row>
    <row r="114" spans="2:8">
      <c r="F114" s="1"/>
    </row>
    <row r="115" spans="2:8">
      <c r="F115" s="1"/>
    </row>
    <row r="116" spans="2:8">
      <c r="F116" s="1"/>
    </row>
    <row r="117" spans="2:8">
      <c r="B117" s="39"/>
      <c r="C117" s="39"/>
    </row>
    <row r="118" spans="2:8">
      <c r="B118" s="38"/>
      <c r="C118" s="38"/>
      <c r="D118" s="53"/>
      <c r="E118" s="41"/>
      <c r="F118" s="42"/>
      <c r="G118" s="41"/>
      <c r="H118" s="43"/>
    </row>
    <row r="119" spans="2:8">
      <c r="B119" s="44"/>
      <c r="C119" s="44"/>
      <c r="D119" s="52"/>
      <c r="E119" s="38"/>
      <c r="F119" s="45"/>
      <c r="G119" s="38"/>
      <c r="H119" s="38"/>
    </row>
    <row r="120" spans="2:8">
      <c r="B120" s="38"/>
      <c r="C120" s="38"/>
      <c r="D120" s="52"/>
      <c r="E120" s="38"/>
      <c r="F120" s="45"/>
      <c r="G120" s="38"/>
      <c r="H120" s="38"/>
    </row>
    <row r="121" spans="2:8">
      <c r="B121" s="38"/>
      <c r="C121" s="38"/>
      <c r="D121" s="52"/>
      <c r="E121" s="38"/>
      <c r="F121" s="45"/>
      <c r="G121" s="38"/>
      <c r="H121" s="38"/>
    </row>
    <row r="122" spans="2:8">
      <c r="B122" s="38"/>
      <c r="C122" s="38"/>
      <c r="D122" s="52"/>
      <c r="E122" s="38"/>
      <c r="F122" s="45"/>
      <c r="G122" s="38"/>
      <c r="H122" s="38"/>
    </row>
    <row r="123" spans="2:8">
      <c r="B123" s="38"/>
      <c r="C123" s="38"/>
      <c r="D123" s="52"/>
      <c r="E123" s="38"/>
      <c r="F123" s="45"/>
      <c r="G123" s="38"/>
      <c r="H123" s="38"/>
    </row>
    <row r="124" spans="2:8">
      <c r="B124" s="38"/>
      <c r="C124" s="38"/>
      <c r="D124" s="52"/>
      <c r="E124" s="38"/>
      <c r="F124" s="45"/>
      <c r="G124" s="38"/>
      <c r="H124" s="38"/>
    </row>
    <row r="125" spans="2:8">
      <c r="B125" s="38"/>
      <c r="C125" s="38"/>
      <c r="D125" s="52"/>
      <c r="E125" s="38"/>
      <c r="F125" s="45"/>
      <c r="G125" s="38"/>
      <c r="H125" s="38"/>
    </row>
    <row r="126" spans="2:8">
      <c r="B126" s="38"/>
      <c r="C126" s="38"/>
      <c r="D126" s="52"/>
      <c r="E126" s="38"/>
      <c r="F126" s="45"/>
      <c r="G126" s="38"/>
      <c r="H126" s="38"/>
    </row>
    <row r="127" spans="2:8">
      <c r="B127" s="38"/>
      <c r="C127" s="38"/>
      <c r="D127" s="52"/>
      <c r="E127" s="38"/>
      <c r="F127" s="45"/>
      <c r="G127" s="38"/>
      <c r="H127" s="38"/>
    </row>
    <row r="128" spans="2:8">
      <c r="B128" s="38"/>
      <c r="C128" s="38"/>
      <c r="D128" s="52"/>
      <c r="E128" s="38"/>
      <c r="F128" s="45"/>
      <c r="G128" s="38"/>
      <c r="H128" s="38"/>
    </row>
    <row r="129" spans="2:8">
      <c r="B129" s="38"/>
      <c r="C129" s="38"/>
      <c r="D129" s="52"/>
      <c r="E129" s="38"/>
      <c r="F129" s="45"/>
      <c r="G129" s="38"/>
      <c r="H129" s="38"/>
    </row>
    <row r="130" spans="2:8">
      <c r="B130" s="38"/>
      <c r="C130" s="38"/>
      <c r="D130" s="52"/>
      <c r="E130" s="38"/>
      <c r="F130" s="45"/>
      <c r="G130" s="38"/>
      <c r="H130" s="38"/>
    </row>
    <row r="131" spans="2:8">
      <c r="B131" s="38"/>
      <c r="C131" s="38"/>
      <c r="D131" s="52"/>
      <c r="E131" s="38"/>
      <c r="F131" s="45"/>
      <c r="G131" s="38"/>
      <c r="H131" s="38"/>
    </row>
  </sheetData>
  <mergeCells count="4">
    <mergeCell ref="B1:H1"/>
    <mergeCell ref="B3:C3"/>
    <mergeCell ref="B4:C4"/>
    <mergeCell ref="F4:H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mkuchejd</dc:creator>
  <cp:lastModifiedBy>mkuchejd</cp:lastModifiedBy>
  <dcterms:created xsi:type="dcterms:W3CDTF">2011-08-08T08:12:27Z</dcterms:created>
  <dcterms:modified xsi:type="dcterms:W3CDTF">2011-08-09T09:45:03Z</dcterms:modified>
</cp:coreProperties>
</file>