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45" windowWidth="24675" windowHeight="1203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'Rekapitulace'!$G$28</definedName>
    <definedName name="Dodavka0">'Položky'!#REF!</definedName>
    <definedName name="HSV">'Rekapitulace'!$E$28</definedName>
    <definedName name="HSV0">'Položky'!#REF!</definedName>
    <definedName name="HZS">'Rekapitulace'!$I$28</definedName>
    <definedName name="HZS0">'Položky'!#REF!</definedName>
    <definedName name="JKSO">'Krycí list'!$G$2</definedName>
    <definedName name="MJ">'Krycí list'!$G$5</definedName>
    <definedName name="Mont">'Rekapitulace'!$H$28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'Položky'!$A$1:$G$342</definedName>
    <definedName name="_xlnm.Print_Area" localSheetId="1">'Rekapitulace'!$A$1:$I$42</definedName>
    <definedName name="PocetMJ">'Krycí list'!$G$6</definedName>
    <definedName name="Poznamka">'Krycí list'!$B$37</definedName>
    <definedName name="Projektant">'Krycí list'!$C$8</definedName>
    <definedName name="PSV">'Rekapitulace'!$F$28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<sst xmlns="http://schemas.openxmlformats.org/spreadsheetml/2006/main" count="875" uniqueCount="464">
  <si>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</si>
  <si>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</si>
  <si>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</si>
  <si>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</si>
  <si>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</si>
  <si>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</si>
  <si>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</si>
  <si>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</si>
  <si>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</si>
  <si>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</si>
  <si>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</si>
  <si>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</si>
  <si>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</si>
  <si>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</si>
  <si>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</si>
  <si>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</si>
  <si>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</si>
  <si>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</si>
  <si>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</si>
  <si>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</si>
  <si>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</si>
  <si>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</si>
  <si>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</si>
  <si>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</si>
  <si>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</si>
  <si>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</si>
  <si>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</si>
  <si>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</si>
  <si>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</si>
  <si>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</si>
  <si>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</si>
  <si>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</si>
  <si>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</si>
  <si>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</si>
  <si>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</si>
  <si>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</si>
  <si>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</si>
  <si>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</si>
  <si>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</si>
  <si>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</si>
  <si>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</si>
  <si>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</si>
  <si>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</si>
  <si>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</si>
  <si>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</si>
  <si>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</si>
  <si>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</si>
  <si>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</si>
  <si>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</si>
  <si>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</si>
  <si>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</si>
  <si>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</si>
  <si>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</si>
  <si>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</si>
  <si>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</si>
  <si>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</si>
  <si>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</si>
  <si>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</si>
  <si>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</si>
  <si>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</si>
  <si>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</si>
  <si>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</si>
  <si>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</si>
  <si>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</si>
  <si>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</si>
  <si>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</si>
  <si>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</si>
  <si>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</si>
  <si>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</si>
  <si>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</si>
  <si>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</si>
  <si>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</si>
  <si>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</si>
  <si>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</si>
  <si>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</si>
  <si>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</si>
  <si>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</si>
  <si>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</si>
  <si>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260519</t>
  </si>
  <si>
    <t>Mezinárodní testování drůbeže, s.p.Ústrašice 63</t>
  </si>
  <si>
    <t>02</t>
  </si>
  <si>
    <t>Přístavba a stavební úpravy haly č.4</t>
  </si>
  <si>
    <t>811.82</t>
  </si>
  <si>
    <t>26051902</t>
  </si>
  <si>
    <t>132301101R00</t>
  </si>
  <si>
    <t xml:space="preserve">Hloubení rýh šířky do 60 cm v hor.4 do 100 m3 </t>
  </si>
  <si>
    <t>m3</t>
  </si>
  <si>
    <t>(4,8+4,8+17,8+1+5,8)*0,5*1,2</t>
  </si>
  <si>
    <t>(1+17,8+1)*0,5*1,5</t>
  </si>
  <si>
    <t>17,68*0,5*1,375</t>
  </si>
  <si>
    <t>4,8*0,5*0,9</t>
  </si>
  <si>
    <t>Mezisoučet</t>
  </si>
  <si>
    <t>132301101V02</t>
  </si>
  <si>
    <t>Hloubení rýh šířky do 60 cm v hor.4 do 100 m3 ručně - šířka do 60 cm</t>
  </si>
  <si>
    <t>(4,8+4,8+17,8+1+5,8)*0,5*0,1</t>
  </si>
  <si>
    <t>(1+17,8+1)*0,5*0,1</t>
  </si>
  <si>
    <t>17,68*0,5*0,1</t>
  </si>
  <si>
    <t>4,8*0,5*0,1</t>
  </si>
  <si>
    <t>132301109R00</t>
  </si>
  <si>
    <t xml:space="preserve">Příplatek za lepivost - hloubení rýh 60 cm v hor.4 </t>
  </si>
  <si>
    <t>(4,8+4,8+17,8+1+5,8)*0,5*1,3</t>
  </si>
  <si>
    <t>(1+17,8+1)*0,5*1,6</t>
  </si>
  <si>
    <t>17,68*0,5*1,475</t>
  </si>
  <si>
    <t>4,8*0,5*1</t>
  </si>
  <si>
    <t>2</t>
  </si>
  <si>
    <t>Základy a zvláštní zakládání</t>
  </si>
  <si>
    <t>271531111R00</t>
  </si>
  <si>
    <t xml:space="preserve">Polštář základu z kameniva hr. drceného 16-63 mm </t>
  </si>
  <si>
    <t>6,3*0,5*4*0,1</t>
  </si>
  <si>
    <t>53,33*0,5*0,1</t>
  </si>
  <si>
    <t>274313511R00</t>
  </si>
  <si>
    <t xml:space="preserve">Beton základových pasů prostý C 12/15 </t>
  </si>
  <si>
    <t>274351215R00</t>
  </si>
  <si>
    <t xml:space="preserve">Bednění stěn základových pasů - zřízení </t>
  </si>
  <si>
    <t>m2</t>
  </si>
  <si>
    <t>(6,3*2+53,33+51,33+5,8*6)*0,8</t>
  </si>
  <si>
    <t>274351216R00</t>
  </si>
  <si>
    <t xml:space="preserve">Bednění stěn základových pasů - odstranění </t>
  </si>
  <si>
    <t>3</t>
  </si>
  <si>
    <t>Svislé a kompletní konstrukce</t>
  </si>
  <si>
    <t>310238211R00</t>
  </si>
  <si>
    <t xml:space="preserve">Zazdívka otvorů plochy do 1 m2 cihlami na MVC </t>
  </si>
  <si>
    <t>0,56*0,56*0,36*20</t>
  </si>
  <si>
    <t>0,5*0,45*0,36*5</t>
  </si>
  <si>
    <t>311237439R00</t>
  </si>
  <si>
    <t xml:space="preserve">Zdivo z HELUZ PLUS brouš.P12,5, tl.25, lep.celopl. </t>
  </si>
  <si>
    <t>6*3,1*2</t>
  </si>
  <si>
    <t>-(2,5*2,3)*2</t>
  </si>
  <si>
    <t>311237442RT2</t>
  </si>
  <si>
    <t>Zdivo z HELUZ PLUS brouš.P10, tl. 30 cm, lepidlo uni - pro zdivo vnější se zatepl. a zdivo vnitřní</t>
  </si>
  <si>
    <t>53,33*2</t>
  </si>
  <si>
    <t>-(0,45*0,45)*8</t>
  </si>
  <si>
    <t>6*3*2</t>
  </si>
  <si>
    <t>-(1,1*2,1)*2</t>
  </si>
  <si>
    <t>317167131R00</t>
  </si>
  <si>
    <t xml:space="preserve">Překlad Heluz plochý 14,5/7,1/100 cm </t>
  </si>
  <si>
    <t>kus</t>
  </si>
  <si>
    <t>8*2</t>
  </si>
  <si>
    <t>317234410R00</t>
  </si>
  <si>
    <t xml:space="preserve">Vyzdívka mezi nosníky cihlami pálenými na MC </t>
  </si>
  <si>
    <t>1,5*0,2*0,1*5</t>
  </si>
  <si>
    <t>3*0,2*0,1*4</t>
  </si>
  <si>
    <t>317941121R00</t>
  </si>
  <si>
    <t xml:space="preserve">Osazení ocelových válcovaných nosníků do č.12 </t>
  </si>
  <si>
    <t>t</t>
  </si>
  <si>
    <t>IPE:</t>
  </si>
  <si>
    <t>1,5*10*8,1/1000</t>
  </si>
  <si>
    <t>317941123R00</t>
  </si>
  <si>
    <t xml:space="preserve">Osazení ocelových válcovaných nosníků  č.14-22 </t>
  </si>
  <si>
    <t>IPE 140:</t>
  </si>
  <si>
    <t>3*8*12,9/1000</t>
  </si>
  <si>
    <t>342247532R00</t>
  </si>
  <si>
    <t xml:space="preserve">Příčky z cihel HELUZ broušených, lepidlo, tl. 11,5 </t>
  </si>
  <si>
    <t>2,6*3</t>
  </si>
  <si>
    <t>346244381R00</t>
  </si>
  <si>
    <t xml:space="preserve">Plentování ocelových nosníků výšky do 20 cm </t>
  </si>
  <si>
    <t>1,5*0,1*10</t>
  </si>
  <si>
    <t>3*0,14*8</t>
  </si>
  <si>
    <t>13383415</t>
  </si>
  <si>
    <t>Tyč průřezu IPE 100, střední, jakost oceli S235</t>
  </si>
  <si>
    <t>1,5*10*8,1/1000*1,04</t>
  </si>
  <si>
    <t>13383425</t>
  </si>
  <si>
    <t>Tyč průřezu IPE 140, střední, jakost oceli 11375</t>
  </si>
  <si>
    <t>T</t>
  </si>
  <si>
    <t>3*8*12,9/1000*1,04</t>
  </si>
  <si>
    <t>4</t>
  </si>
  <si>
    <t>Vodorovné konstrukce</t>
  </si>
  <si>
    <t>413941121R00</t>
  </si>
  <si>
    <t xml:space="preserve">Osazení válcovaných nosníků ve stropech do č. 12 </t>
  </si>
  <si>
    <t>O1:</t>
  </si>
  <si>
    <t>1,5*8,1*10/1000</t>
  </si>
  <si>
    <t>O4:</t>
  </si>
  <si>
    <t>4,7*6*13,4/1000</t>
  </si>
  <si>
    <t>6*36*13,4/1000</t>
  </si>
  <si>
    <t>6,08*6*13,4/1000</t>
  </si>
  <si>
    <t>6,35*6*13,4/1000</t>
  </si>
  <si>
    <t>O5:</t>
  </si>
  <si>
    <t>0,3*15*1,57/1000</t>
  </si>
  <si>
    <t>O6:</t>
  </si>
  <si>
    <t>0,075*15*1,57/1000</t>
  </si>
  <si>
    <t xml:space="preserve"> O7:</t>
  </si>
  <si>
    <t>0,1*114*3,93/1000</t>
  </si>
  <si>
    <t>413941123R00</t>
  </si>
  <si>
    <t xml:space="preserve">Osazení válcovaných nosníků ve stropech č. 14 - 22 </t>
  </si>
  <si>
    <t>O2:</t>
  </si>
  <si>
    <t>O3:</t>
  </si>
  <si>
    <t>6,5*15*22,4/1000</t>
  </si>
  <si>
    <t>417321315R00</t>
  </si>
  <si>
    <t xml:space="preserve">Ztužující pásy a věnce z betonu železového C 20/25 </t>
  </si>
  <si>
    <t>V1:</t>
  </si>
  <si>
    <t>53,21*0,24*((0,242+0,289)/2)</t>
  </si>
  <si>
    <t>V2:</t>
  </si>
  <si>
    <t>24,4*0,24*0,18</t>
  </si>
  <si>
    <t>417351111R00</t>
  </si>
  <si>
    <t xml:space="preserve">Bednění ztužujících věnců, obě strany - zřízení </t>
  </si>
  <si>
    <t>m</t>
  </si>
  <si>
    <t>53,21*(0,242+0,289)</t>
  </si>
  <si>
    <t>24,4*0,18*2</t>
  </si>
  <si>
    <t>417361821R00</t>
  </si>
  <si>
    <t xml:space="preserve">Výztuž ztužujících pásů a věnců z oceli 10505(R) </t>
  </si>
  <si>
    <t>0,97*179*0,222/1000</t>
  </si>
  <si>
    <t>0,8*84*0,222/1000</t>
  </si>
  <si>
    <t>325*0,888/1000</t>
  </si>
  <si>
    <t>444171020R01</t>
  </si>
  <si>
    <t>Montáž panelů PUR podhledových.,tl.nad 8cm vč.spojovacího materiálu</t>
  </si>
  <si>
    <t>6,1*(4,3+44,93+2,9)</t>
  </si>
  <si>
    <t>13359070</t>
  </si>
  <si>
    <t>Ocel pásová jakost 11375  50x4,0 mm</t>
  </si>
  <si>
    <t>0,3*15*1,57/1000*1,04</t>
  </si>
  <si>
    <t>0,075*15*1,57/1000*1,04</t>
  </si>
  <si>
    <t>13359130</t>
  </si>
  <si>
    <t>Ocel pásová jakost 11375  50x10,0 mm</t>
  </si>
  <si>
    <t>0,1*114*3,93/1000*1,04</t>
  </si>
  <si>
    <t>1,5*8,1*10/1000*1,04</t>
  </si>
  <si>
    <t>13384430</t>
  </si>
  <si>
    <t>Tyč průřezu U 120, střední, jakost oceli S235</t>
  </si>
  <si>
    <t>4,7*6*13,4/1000*1,04</t>
  </si>
  <si>
    <t>6*36*13,4/1000*1,04</t>
  </si>
  <si>
    <t>6,08*6*13,4/1000*1,04</t>
  </si>
  <si>
    <t>6,35*6*13,4/1000*1,04</t>
  </si>
  <si>
    <t>13482715</t>
  </si>
  <si>
    <t>Tyč průřezu IPE 200, hrubé, jakost oceli S235</t>
  </si>
  <si>
    <t>6,5*15*22,4/1000*1,04</t>
  </si>
  <si>
    <t>28376448</t>
  </si>
  <si>
    <t>Panel  PUR tl 100 mm</t>
  </si>
  <si>
    <t>61</t>
  </si>
  <si>
    <t>Upravy povrchů vnitřní</t>
  </si>
  <si>
    <t>612421637R00</t>
  </si>
  <si>
    <t xml:space="preserve">Omítka vnitřní zdiva, MVC, štuková </t>
  </si>
  <si>
    <t>Opravy:</t>
  </si>
  <si>
    <t>0,2*2,2*12</t>
  </si>
  <si>
    <t>0,8*0,2*6</t>
  </si>
  <si>
    <t>0,56*0,56*20*2</t>
  </si>
  <si>
    <t>0,5*0,45*5*2</t>
  </si>
  <si>
    <t>Nové omítky:</t>
  </si>
  <si>
    <t>52,13*2,15</t>
  </si>
  <si>
    <t>6*5,5*6</t>
  </si>
  <si>
    <t>-(2,5*2,3)*6</t>
  </si>
  <si>
    <t>-(0,8*2)*4</t>
  </si>
  <si>
    <t>(2,3*2+2,5)*0,2*4</t>
  </si>
  <si>
    <t>(2*2+0,8)*0,2*2</t>
  </si>
  <si>
    <t>62</t>
  </si>
  <si>
    <t>Úpravy povrchů vnější</t>
  </si>
  <si>
    <t>622311130RV1</t>
  </si>
  <si>
    <t>Zateplovací systém , fasáda, EPS F tl. 40 mm zakončený stěrkou s výztužnou tkaninou</t>
  </si>
  <si>
    <t>622412212R00</t>
  </si>
  <si>
    <t xml:space="preserve">Nátěr stěn vnějších, slož.1-2, silikátový, vč.pene </t>
  </si>
  <si>
    <t>6,3*3,1*2</t>
  </si>
  <si>
    <t>53,33*2,5</t>
  </si>
  <si>
    <t>622421143R00</t>
  </si>
  <si>
    <t xml:space="preserve">Omítka vnější stěn, MVC, štuková, složitost 1-2 </t>
  </si>
  <si>
    <t>622471115R00</t>
  </si>
  <si>
    <t xml:space="preserve">Úprava stěn štukem </t>
  </si>
  <si>
    <t>625981151R00</t>
  </si>
  <si>
    <t xml:space="preserve">Obklad betonových konstrukcí vložený do bednění </t>
  </si>
  <si>
    <t>53,21*0,23</t>
  </si>
  <si>
    <t>24,4*0,18</t>
  </si>
  <si>
    <t>28376299</t>
  </si>
  <si>
    <t>Deska polystyrén fas. EPS 70 F 1000x500x60 samozh</t>
  </si>
  <si>
    <t>53,21*0,23*1,1</t>
  </si>
  <si>
    <t>24,4*0,18*1,1</t>
  </si>
  <si>
    <t>63</t>
  </si>
  <si>
    <t>Podlahy a podlahové konstrukce</t>
  </si>
  <si>
    <t>631312611R00</t>
  </si>
  <si>
    <t xml:space="preserve">Mazanina betonová tl. 5 - 8 cm C 16/20 </t>
  </si>
  <si>
    <t>Chodba:</t>
  </si>
  <si>
    <t>2,86*0,08</t>
  </si>
  <si>
    <t>Hobliny:</t>
  </si>
  <si>
    <t>7,89*0,08</t>
  </si>
  <si>
    <t>631315621R00</t>
  </si>
  <si>
    <t xml:space="preserve">Mazanina betonová tl. 12 - 24 cm C 20/25 </t>
  </si>
  <si>
    <t>4,3*6*0,2</t>
  </si>
  <si>
    <t>44,93*6*0,2</t>
  </si>
  <si>
    <t>2,9*6*0,2</t>
  </si>
  <si>
    <t>631319111R00</t>
  </si>
  <si>
    <t xml:space="preserve">Příplatek za odtokový žlábek u mazanin 200 x100 mm </t>
  </si>
  <si>
    <t>44,93</t>
  </si>
  <si>
    <t>631351111U00</t>
  </si>
  <si>
    <t xml:space="preserve">Zřízení bednění podlaha </t>
  </si>
  <si>
    <t>(4,3+44,93+2,9)*0,2</t>
  </si>
  <si>
    <t>631351112U00</t>
  </si>
  <si>
    <t xml:space="preserve">Odstraň bednění podlaha </t>
  </si>
  <si>
    <t>631361921RT4</t>
  </si>
  <si>
    <t>Výztuž mazanin svařovanou sítí průměr drátu  6,0, oka 100/100 mm KH30</t>
  </si>
  <si>
    <t>Začátek provozního součtu</t>
  </si>
  <si>
    <t>4,3*6</t>
  </si>
  <si>
    <t>44,93*6</t>
  </si>
  <si>
    <t>2,9*6</t>
  </si>
  <si>
    <t>Konec provozního součtu</t>
  </si>
  <si>
    <t>312,78*4,44/1000*1,2*2</t>
  </si>
  <si>
    <t>632411904R00</t>
  </si>
  <si>
    <t xml:space="preserve">Jednosložkový disperzní penetrační nátěr </t>
  </si>
  <si>
    <t>632418102R00</t>
  </si>
  <si>
    <t>Vyrovnání a vyspravení podkladu opravnou maltou 5% - tl. 10mm</t>
  </si>
  <si>
    <t>64</t>
  </si>
  <si>
    <t>Výplně otvorů</t>
  </si>
  <si>
    <t>642942111R00</t>
  </si>
  <si>
    <t xml:space="preserve">Osazení zárubní dveřních ocelových, pl. do 2,5 m2 </t>
  </si>
  <si>
    <t>Ozn.2:</t>
  </si>
  <si>
    <t>3+2</t>
  </si>
  <si>
    <t>642942331R00</t>
  </si>
  <si>
    <t xml:space="preserve">Osazení zárubní dveřních ocelových, pl. do 10 m2 </t>
  </si>
  <si>
    <t>Ozn.1:</t>
  </si>
  <si>
    <t>644941112U00</t>
  </si>
  <si>
    <t xml:space="preserve">Osazení ventilační mřížka -50x50cm </t>
  </si>
  <si>
    <t>42972824</t>
  </si>
  <si>
    <t>Mřížka čtyřhranná KMM vel. 500x500.20</t>
  </si>
  <si>
    <t>55330305</t>
  </si>
  <si>
    <t>Zárubeň ocelová H 95   800x1970x95 L</t>
  </si>
  <si>
    <t>55330306</t>
  </si>
  <si>
    <t>Zárubeň ocelová H 95   800x1970x95 P</t>
  </si>
  <si>
    <t>94</t>
  </si>
  <si>
    <t>Lešení a stavební výtahy</t>
  </si>
  <si>
    <t>941941041R00</t>
  </si>
  <si>
    <t xml:space="preserve">Montáž lešení leh.řad.s podlahami,š.1,2 m, H 10 m </t>
  </si>
  <si>
    <t>(53,5+6,3*2)*3</t>
  </si>
  <si>
    <t>941941291R00</t>
  </si>
  <si>
    <t xml:space="preserve">Příplatek za každý měsíc použití lešení k pol.1041 </t>
  </si>
  <si>
    <t>941941841R00</t>
  </si>
  <si>
    <t xml:space="preserve">Demontáž lešení leh.řad.s podlahami,š.1,2 m,H 10 m </t>
  </si>
  <si>
    <t>941955001R00</t>
  </si>
  <si>
    <t xml:space="preserve">Lešení lehké pomocné, výška podlahy do 1,2 m </t>
  </si>
  <si>
    <t>6*(4,3+44,93+2,9)</t>
  </si>
  <si>
    <t>95</t>
  </si>
  <si>
    <t>Dokončovací konstrukce na pozemních stavbách</t>
  </si>
  <si>
    <t>952901311R00</t>
  </si>
  <si>
    <t xml:space="preserve">Vyčištění zemědělských budov a objektů </t>
  </si>
  <si>
    <t>953981102R00</t>
  </si>
  <si>
    <t xml:space="preserve">Chemické kotvy do betonu, hl. 90 mm, M 10, ampule </t>
  </si>
  <si>
    <t>96</t>
  </si>
  <si>
    <t>Bourání konstrukcí</t>
  </si>
  <si>
    <t>961044111R00</t>
  </si>
  <si>
    <t xml:space="preserve">Bourání základů z betonu prostého </t>
  </si>
  <si>
    <t>Pod oplocením:</t>
  </si>
  <si>
    <t>(44,95+6,3*2)*0,3*1,1</t>
  </si>
  <si>
    <t>Pod přístavbou:</t>
  </si>
  <si>
    <t>(2,15*2+4,75)*0,4*1,1</t>
  </si>
  <si>
    <t>965042141R00</t>
  </si>
  <si>
    <t xml:space="preserve">Bourání mazanin betonových tl. 10 cm, nad 4 m2 </t>
  </si>
  <si>
    <t>6*44,95*0,05</t>
  </si>
  <si>
    <t>971033651R00</t>
  </si>
  <si>
    <t xml:space="preserve">Vybourání otv. zeď cihel. pl.4 m2, tl.60 cm, MVC </t>
  </si>
  <si>
    <t>1,1*2,1*0,34*2</t>
  </si>
  <si>
    <t>976047231R00</t>
  </si>
  <si>
    <t xml:space="preserve">Vybourání betonových  žlabovek tl. do 10 cm </t>
  </si>
  <si>
    <t>98</t>
  </si>
  <si>
    <t>Demolice</t>
  </si>
  <si>
    <t>981011314R00</t>
  </si>
  <si>
    <t xml:space="preserve">Demolice budov, zdivo, podíl konstr. do 25 %, MVC </t>
  </si>
  <si>
    <t>Přístavek:</t>
  </si>
  <si>
    <t>2,45*4,7*2,9</t>
  </si>
  <si>
    <t>99</t>
  </si>
  <si>
    <t>Staveništní přesun hmot</t>
  </si>
  <si>
    <t>998011001R00</t>
  </si>
  <si>
    <t xml:space="preserve">Přesun hmot pro budovy zděné výšky do 6 m </t>
  </si>
  <si>
    <t>711</t>
  </si>
  <si>
    <t>Izolace proti vodě</t>
  </si>
  <si>
    <t>711111001RZ1</t>
  </si>
  <si>
    <t>Izolace proti vlhkosti vodor. nátěr ALP za studena 1x nátěr - včetně dodávky penetračního laku ALP</t>
  </si>
  <si>
    <t>53,33*6,3</t>
  </si>
  <si>
    <t>711141559RT1</t>
  </si>
  <si>
    <t>Izolace proti vlhk. vodorovná pásy přitavením 1 vrstva - materiál ve specifikaci</t>
  </si>
  <si>
    <t>628522691</t>
  </si>
  <si>
    <t>Pás modifikovaný asfalt Glastek AL 40 mineral</t>
  </si>
  <si>
    <t>53,33*6,3*1,1</t>
  </si>
  <si>
    <t>998711201R00</t>
  </si>
  <si>
    <t xml:space="preserve">Přesun hmot pro izolace proti vodě, výšky do 6 m </t>
  </si>
  <si>
    <t>740</t>
  </si>
  <si>
    <t>Silnoproud</t>
  </si>
  <si>
    <t>743611111U00</t>
  </si>
  <si>
    <t xml:space="preserve">Uzem pásek FeZn-120mm2 v zemi </t>
  </si>
  <si>
    <t>6,3*4+53,5+6</t>
  </si>
  <si>
    <t>743622100U00</t>
  </si>
  <si>
    <t xml:space="preserve">Hromosvod svorka se 2 šrouby </t>
  </si>
  <si>
    <t>764</t>
  </si>
  <si>
    <t>Konstrukce klempířské</t>
  </si>
  <si>
    <t>764313382U00</t>
  </si>
  <si>
    <t xml:space="preserve">Krytina KOB 1004 tl 0,8 š1050 -30° </t>
  </si>
  <si>
    <t>Dle výpisu K0:</t>
  </si>
  <si>
    <t>350</t>
  </si>
  <si>
    <t>764313385U00</t>
  </si>
  <si>
    <t xml:space="preserve">Hřeben KOB 0,8mm rš 1000 </t>
  </si>
  <si>
    <t>Dle výpisu K4:</t>
  </si>
  <si>
    <t>53,43</t>
  </si>
  <si>
    <t>764313387U00</t>
  </si>
  <si>
    <t xml:space="preserve">Štítová lišta KOB 0,8mm rš 400 </t>
  </si>
  <si>
    <t>Dle výpisu K3:</t>
  </si>
  <si>
    <t>13,1</t>
  </si>
  <si>
    <t>764343241R00</t>
  </si>
  <si>
    <t xml:space="preserve">Lemování trub Al, vl.kryt.,2díly, D 600 mm, do 30° </t>
  </si>
  <si>
    <t>Dle výpisu K5:</t>
  </si>
  <si>
    <t>7</t>
  </si>
  <si>
    <t>764352203R00</t>
  </si>
  <si>
    <t>Žlaby z Pz plechu podokapní půlkruhové, rš 330 mm vč.háků, čel, hrdel, dilatace ap.</t>
  </si>
  <si>
    <t>Dle výpisu K1:</t>
  </si>
  <si>
    <t>53,5</t>
  </si>
  <si>
    <t>764454202R00</t>
  </si>
  <si>
    <t>Odpadní trouby z Pz plechu, kruhové, D 100 mm vč. kolen, kotlíků, zděří</t>
  </si>
  <si>
    <t>Dle výpisu K2:</t>
  </si>
  <si>
    <t>12</t>
  </si>
  <si>
    <t>998764201R00</t>
  </si>
  <si>
    <t xml:space="preserve">Přesun hmot pro klempířské konstr., výšky do 6 m </t>
  </si>
  <si>
    <t>765</t>
  </si>
  <si>
    <t>Krytiny tvrdé</t>
  </si>
  <si>
    <t>765901131R00</t>
  </si>
  <si>
    <t xml:space="preserve">Fólie podstřešní paropropustná </t>
  </si>
  <si>
    <t>53,33*6,4</t>
  </si>
  <si>
    <t>765901311R00</t>
  </si>
  <si>
    <t xml:space="preserve">Okapnička k difuzní folii </t>
  </si>
  <si>
    <t>998765201R00</t>
  </si>
  <si>
    <t xml:space="preserve">Přesun hmot pro krytiny tvrdé, výšky do 6 m </t>
  </si>
  <si>
    <t>766</t>
  </si>
  <si>
    <t>Konstrukce truhlářské</t>
  </si>
  <si>
    <t>766660001U00</t>
  </si>
  <si>
    <t xml:space="preserve">Mtž dveře -80cm 1kř oc zárubeň </t>
  </si>
  <si>
    <t>766698111R00</t>
  </si>
  <si>
    <t xml:space="preserve">Montáž vrat otevíravých, vel.do 6 m2 </t>
  </si>
  <si>
    <t>61161803</t>
  </si>
  <si>
    <t>Dveře vnitřní hladké plné ELEGANT 1kř. 80x197 vč.kování, CPL, s přechodovou lištou</t>
  </si>
  <si>
    <t>611870040</t>
  </si>
  <si>
    <t>Vrata dřevěná zateplená dvoukřídlová otočná plná, vč.kování a povrch.úprav</t>
  </si>
  <si>
    <t>998766201R00</t>
  </si>
  <si>
    <t xml:space="preserve">Přesun hmot pro truhlářské konstr., výšky do 6 m </t>
  </si>
  <si>
    <t>767</t>
  </si>
  <si>
    <t>Konstrukce zámečnické</t>
  </si>
  <si>
    <t>767911811U00</t>
  </si>
  <si>
    <t xml:space="preserve">Dmtž drát pletivo v -1,6m </t>
  </si>
  <si>
    <t>6,15+45,1+3,6</t>
  </si>
  <si>
    <t>767996801R00</t>
  </si>
  <si>
    <t xml:space="preserve">Demontáž atypických ocelových konstr. do 50 kg </t>
  </si>
  <si>
    <t>kg</t>
  </si>
  <si>
    <t>Demontáž plechových krytů:</t>
  </si>
  <si>
    <t>8*20</t>
  </si>
  <si>
    <t>998767201R00</t>
  </si>
  <si>
    <t xml:space="preserve">Přesun hmot pro zámečnické konstr., výšky do 6 m </t>
  </si>
  <si>
    <t>783</t>
  </si>
  <si>
    <t>Nátěry</t>
  </si>
  <si>
    <t>783225100R00</t>
  </si>
  <si>
    <t xml:space="preserve">Nátěr syntetický kovových konstrukcí 2x + 1x email </t>
  </si>
  <si>
    <t>Ocelové zárubně:</t>
  </si>
  <si>
    <t>4,8*0,2*5</t>
  </si>
  <si>
    <t>(2,3*2+2,5)*0,15*4</t>
  </si>
  <si>
    <t>D96</t>
  </si>
  <si>
    <t>Přesuny suti a vybouraných hmot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</si>
  <si>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</si>
  <si>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</si>
  <si>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</si>
  <si>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</si>
  <si>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979083114R00</t>
  </si>
  <si>
    <t xml:space="preserve">Vodorovné přemístění suti na skládku do 3000 m </t>
  </si>
  <si>
    <t>979087112R00</t>
  </si>
  <si>
    <t xml:space="preserve">Nakládání suti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</si>
  <si>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</si>
  <si>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</si>
  <si>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</si>
  <si>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</si>
  <si>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</si>
  <si>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</si>
  <si>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</si>
  <si>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</si>
  <si>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</si>
  <si>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</si>
  <si>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Mezinárodní testování drůbeže, s.p.</t>
  </si>
  <si>
    <t>ing.Miroslav Pantoflíček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</si>
</sst>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6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7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8" fillId="3" borderId="52" xfId="20" applyNumberFormat="1" applyFont="1" applyFill="1" applyBorder="1" applyAlignment="1">
      <alignment horizontal="right" wrapText="1"/>
      <protection/>
    </xf>
    <xf numFmtId="0" fontId="18" fillId="3" borderId="33" xfId="20" applyFont="1" applyFill="1" applyBorder="1" applyAlignment="1">
      <alignment horizontal="left" wrapText="1"/>
      <protection/>
    </xf>
    <xf numFmtId="0" fontId="18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0" fillId="2" borderId="10" xfId="20" applyNumberFormat="1" applyFont="1" applyFill="1" applyBorder="1" applyAlignment="1">
      <alignment horizontal="left"/>
      <protection/>
    </xf>
    <xf numFmtId="0" fontId="20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1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2" fillId="0" borderId="0" xfId="20" applyFont="1" applyBorder="1">
      <alignment/>
      <protection/>
    </xf>
    <xf numFmtId="3" fontId="22" fillId="0" borderId="0" xfId="20" applyNumberFormat="1" applyFont="1" applyBorder="1" applyAlignment="1">
      <alignment horizontal="right"/>
      <protection/>
    </xf>
    <xf numFmtId="4" fontId="22" fillId="0" borderId="0" xfId="20" applyNumberFormat="1" applyFont="1" applyBorder="1">
      <alignment/>
      <protection/>
    </xf>
    <xf numFmtId="0" fontId="21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" fontId="23" fillId="3" borderId="52" xfId="20" applyNumberFormat="1" applyFont="1" applyFill="1" applyBorder="1" applyAlignment="1">
      <alignment horizontal="right" wrapText="1"/>
      <protection/>
    </xf>
    <xf numFmtId="4" fontId="16" fillId="3" borderId="52" xfId="20" applyNumberFormat="1" applyFont="1" applyFill="1" applyBorder="1" applyAlignment="1">
      <alignment horizontal="right" wrapText="1"/>
      <protection/>
    </xf>
    <xf numFmtId="14" fontId="1" fillId="0" borderId="13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8" fillId="3" borderId="61" xfId="20" applyNumberFormat="1" applyFont="1" applyFill="1" applyBorder="1" applyAlignment="1">
      <alignment horizontal="left" wrapText="1"/>
      <protection/>
    </xf>
    <xf numFmtId="49" fontId="19" fillId="0" borderId="62" xfId="0" applyNumberFormat="1" applyFont="1" applyBorder="1" applyAlignment="1">
      <alignment horizontal="left" wrapText="1"/>
    </xf>
    <xf numFmtId="49" fontId="23" fillId="3" borderId="61" xfId="20" applyNumberFormat="1" applyFont="1" applyFill="1" applyBorder="1" applyAlignment="1">
      <alignment horizontal="left" wrapText="1"/>
      <protection/>
    </xf>
    <xf numFmtId="49" fontId="16" fillId="3" borderId="61" xfId="20" applyNumberFormat="1" applyFont="1" applyFill="1" applyBorder="1" applyAlignment="1">
      <alignment horizontal="left" wrapText="1"/>
      <protection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26051902</v>
      </c>
      <c r="D2" s="5" t="str">
        <f>Rekapitulace!G2</f>
        <v>Přístavba a stavební úpravy haly č.4</v>
      </c>
      <c r="E2" s="6"/>
      <c r="F2" s="7" t="s">
        <v>1</v>
      </c>
      <c r="G2" s="8" t="s">
        <v>82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3" t="s">
        <v>463</v>
      </c>
      <c r="D8" s="213"/>
      <c r="E8" s="214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3" t="str">
        <f>Projektant</f>
        <v>ing.Miroslav Pantoflíček</v>
      </c>
      <c r="D9" s="213"/>
      <c r="E9" s="214"/>
      <c r="F9" s="13"/>
      <c r="G9" s="34"/>
      <c r="H9" s="35"/>
    </row>
    <row r="10" spans="1:8" ht="12.75">
      <c r="A10" s="29" t="s">
        <v>14</v>
      </c>
      <c r="B10" s="13"/>
      <c r="C10" s="213" t="s">
        <v>462</v>
      </c>
      <c r="D10" s="213"/>
      <c r="E10" s="213"/>
      <c r="F10" s="36"/>
      <c r="G10" s="37"/>
      <c r="H10" s="38"/>
    </row>
    <row r="11" spans="1:57" ht="13.5" customHeight="1">
      <c r="A11" s="29" t="s">
        <v>15</v>
      </c>
      <c r="B11" s="13"/>
      <c r="C11" s="213"/>
      <c r="D11" s="213"/>
      <c r="E11" s="213"/>
      <c r="F11" s="39" t="s">
        <v>16</v>
      </c>
      <c r="G11" s="40">
        <v>560519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5"/>
      <c r="D12" s="215"/>
      <c r="E12" s="215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Rekapitulace!A33</f>
        <v>Ztížené výrobní podmínky</v>
      </c>
      <c r="E15" s="58"/>
      <c r="F15" s="59"/>
      <c r="G15" s="56">
        <f>Rekapitulace!I33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Rekapitulace!A34</f>
        <v>Oborová přirážka</v>
      </c>
      <c r="E16" s="60"/>
      <c r="F16" s="61"/>
      <c r="G16" s="56">
        <f>Rekapitulace!I34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Rekapitulace!A35</f>
        <v>Přesun stavebních kapacit</v>
      </c>
      <c r="E17" s="60"/>
      <c r="F17" s="61"/>
      <c r="G17" s="56">
        <f>Rekapitulace!I35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Rekapitulace!A36</f>
        <v>Mimostaveništní doprava</v>
      </c>
      <c r="E18" s="60"/>
      <c r="F18" s="61"/>
      <c r="G18" s="56">
        <f>Rekapitulace!I36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Rekapitulace!A37</f>
        <v>Zařízení staveniště</v>
      </c>
      <c r="E19" s="60"/>
      <c r="F19" s="61"/>
      <c r="G19" s="56">
        <f>Rekapitulace!I37</f>
        <v>0</v>
      </c>
    </row>
    <row r="20" spans="1:7" ht="15.95" customHeight="1">
      <c r="A20" s="64"/>
      <c r="B20" s="55"/>
      <c r="C20" s="56"/>
      <c r="D20" s="9" t="str">
        <f>Rekapitulace!A38</f>
        <v>Provoz investora</v>
      </c>
      <c r="E20" s="60"/>
      <c r="F20" s="61"/>
      <c r="G20" s="56">
        <f>Rekapitulace!I38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Rekapitulace!A39</f>
        <v>Kompletační činnost (IČD)</v>
      </c>
      <c r="E21" s="60"/>
      <c r="F21" s="61"/>
      <c r="G21" s="56">
        <f>Rekapitulace!I39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16" t="s">
        <v>33</v>
      </c>
      <c r="B23" s="217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206">
        <v>42611</v>
      </c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8">
        <f>C23-F32</f>
        <v>0</v>
      </c>
      <c r="G30" s="209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8">
        <f>ROUND(PRODUCT(F30,C31/100),0)</f>
        <v>0</v>
      </c>
      <c r="G31" s="209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8">
        <v>0</v>
      </c>
      <c r="G32" s="209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8">
        <f>ROUND(PRODUCT(F32,C33/100),0)</f>
        <v>0</v>
      </c>
      <c r="G33" s="209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0">
        <f>ROUND(SUM(F30:F33),0)</f>
        <v>0</v>
      </c>
      <c r="G34" s="211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2"/>
      <c r="C37" s="212"/>
      <c r="D37" s="212"/>
      <c r="E37" s="212"/>
      <c r="F37" s="212"/>
      <c r="G37" s="212"/>
      <c r="H37" t="s">
        <v>5</v>
      </c>
    </row>
    <row r="38" spans="1:8" ht="12.75" customHeight="1">
      <c r="A38" s="96"/>
      <c r="B38" s="212"/>
      <c r="C38" s="212"/>
      <c r="D38" s="212"/>
      <c r="E38" s="212"/>
      <c r="F38" s="212"/>
      <c r="G38" s="212"/>
      <c r="H38" t="s">
        <v>5</v>
      </c>
    </row>
    <row r="39" spans="1:8" ht="12.75">
      <c r="A39" s="96"/>
      <c r="B39" s="212"/>
      <c r="C39" s="212"/>
      <c r="D39" s="212"/>
      <c r="E39" s="212"/>
      <c r="F39" s="212"/>
      <c r="G39" s="212"/>
      <c r="H39" t="s">
        <v>5</v>
      </c>
    </row>
    <row r="40" spans="1:8" ht="12.75">
      <c r="A40" s="96"/>
      <c r="B40" s="212"/>
      <c r="C40" s="212"/>
      <c r="D40" s="212"/>
      <c r="E40" s="212"/>
      <c r="F40" s="212"/>
      <c r="G40" s="212"/>
      <c r="H40" t="s">
        <v>5</v>
      </c>
    </row>
    <row r="41" spans="1:8" ht="12.75">
      <c r="A41" s="96"/>
      <c r="B41" s="212"/>
      <c r="C41" s="212"/>
      <c r="D41" s="212"/>
      <c r="E41" s="212"/>
      <c r="F41" s="212"/>
      <c r="G41" s="212"/>
      <c r="H41" t="s">
        <v>5</v>
      </c>
    </row>
    <row r="42" spans="1:8" ht="12.75">
      <c r="A42" s="96"/>
      <c r="B42" s="212"/>
      <c r="C42" s="212"/>
      <c r="D42" s="212"/>
      <c r="E42" s="212"/>
      <c r="F42" s="212"/>
      <c r="G42" s="212"/>
      <c r="H42" t="s">
        <v>5</v>
      </c>
    </row>
    <row r="43" spans="1:8" ht="12.75">
      <c r="A43" s="96"/>
      <c r="B43" s="212"/>
      <c r="C43" s="212"/>
      <c r="D43" s="212"/>
      <c r="E43" s="212"/>
      <c r="F43" s="212"/>
      <c r="G43" s="212"/>
      <c r="H43" t="s">
        <v>5</v>
      </c>
    </row>
    <row r="44" spans="1:8" ht="12.75">
      <c r="A44" s="96"/>
      <c r="B44" s="212"/>
      <c r="C44" s="212"/>
      <c r="D44" s="212"/>
      <c r="E44" s="212"/>
      <c r="F44" s="212"/>
      <c r="G44" s="212"/>
      <c r="H44" t="s">
        <v>5</v>
      </c>
    </row>
    <row r="45" spans="1:8" ht="0.75" customHeight="1">
      <c r="A45" s="96"/>
      <c r="B45" s="212"/>
      <c r="C45" s="212"/>
      <c r="D45" s="212"/>
      <c r="E45" s="212"/>
      <c r="F45" s="212"/>
      <c r="G45" s="212"/>
      <c r="H45" t="s">
        <v>5</v>
      </c>
    </row>
    <row r="46" spans="2:7" ht="12.75">
      <c r="B46" s="207"/>
      <c r="C46" s="207"/>
      <c r="D46" s="207"/>
      <c r="E46" s="207"/>
      <c r="F46" s="207"/>
      <c r="G46" s="207"/>
    </row>
    <row r="47" spans="2:7" ht="12.75">
      <c r="B47" s="207"/>
      <c r="C47" s="207"/>
      <c r="D47" s="207"/>
      <c r="E47" s="207"/>
      <c r="F47" s="207"/>
      <c r="G47" s="207"/>
    </row>
    <row r="48" spans="2:7" ht="12.75">
      <c r="B48" s="207"/>
      <c r="C48" s="207"/>
      <c r="D48" s="207"/>
      <c r="E48" s="207"/>
      <c r="F48" s="207"/>
      <c r="G48" s="207"/>
    </row>
    <row r="49" spans="2:7" ht="12.75">
      <c r="B49" s="207"/>
      <c r="C49" s="207"/>
      <c r="D49" s="207"/>
      <c r="E49" s="207"/>
      <c r="F49" s="207"/>
      <c r="G49" s="207"/>
    </row>
    <row r="50" spans="2:7" ht="12.75">
      <c r="B50" s="207"/>
      <c r="C50" s="207"/>
      <c r="D50" s="207"/>
      <c r="E50" s="207"/>
      <c r="F50" s="207"/>
      <c r="G50" s="207"/>
    </row>
    <row r="51" spans="2:7" ht="12.75">
      <c r="B51" s="207"/>
      <c r="C51" s="207"/>
      <c r="D51" s="207"/>
      <c r="E51" s="207"/>
      <c r="F51" s="207"/>
      <c r="G51" s="207"/>
    </row>
    <row r="52" spans="2:7" ht="12.75">
      <c r="B52" s="207"/>
      <c r="C52" s="207"/>
      <c r="D52" s="207"/>
      <c r="E52" s="207"/>
      <c r="F52" s="207"/>
      <c r="G52" s="207"/>
    </row>
    <row r="53" spans="2:7" ht="12.75">
      <c r="B53" s="207"/>
      <c r="C53" s="207"/>
      <c r="D53" s="207"/>
      <c r="E53" s="207"/>
      <c r="F53" s="207"/>
      <c r="G53" s="207"/>
    </row>
    <row r="54" spans="2:7" ht="12.75">
      <c r="B54" s="207"/>
      <c r="C54" s="207"/>
      <c r="D54" s="207"/>
      <c r="E54" s="207"/>
      <c r="F54" s="207"/>
      <c r="G54" s="207"/>
    </row>
    <row r="55" spans="2:7" ht="12.75">
      <c r="B55" s="207"/>
      <c r="C55" s="207"/>
      <c r="D55" s="207"/>
      <c r="E55" s="207"/>
      <c r="F55" s="207"/>
      <c r="G55" s="207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2"/>
  <sheetViews>
    <sheetView workbookViewId="0" topLeftCell="A1">
      <selection activeCell="H41" sqref="H41:I4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8" t="s">
        <v>48</v>
      </c>
      <c r="B1" s="219"/>
      <c r="C1" s="97" t="str">
        <f>CONCATENATE(cislostavby," ",nazevstavby)</f>
        <v>260519 Mezinárodní testování drůbeže, s.p.Ústrašice 63</v>
      </c>
      <c r="D1" s="98"/>
      <c r="E1" s="99"/>
      <c r="F1" s="98"/>
      <c r="G1" s="100" t="s">
        <v>49</v>
      </c>
      <c r="H1" s="101" t="s">
        <v>83</v>
      </c>
      <c r="I1" s="102"/>
    </row>
    <row r="2" spans="1:9" ht="13.5" thickBot="1">
      <c r="A2" s="220" t="s">
        <v>50</v>
      </c>
      <c r="B2" s="221"/>
      <c r="C2" s="103" t="str">
        <f>CONCATENATE(cisloobjektu," ",nazevobjektu)</f>
        <v>02 Přístavba a stavební úpravy haly č.4</v>
      </c>
      <c r="D2" s="104"/>
      <c r="E2" s="105"/>
      <c r="F2" s="104"/>
      <c r="G2" s="222" t="s">
        <v>81</v>
      </c>
      <c r="H2" s="223"/>
      <c r="I2" s="224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Položky!BA26</f>
        <v>0</v>
      </c>
      <c r="F7" s="202">
        <f>Položky!BB26</f>
        <v>0</v>
      </c>
      <c r="G7" s="202">
        <f>Položky!BC26</f>
        <v>0</v>
      </c>
      <c r="H7" s="202">
        <f>Položky!BD26</f>
        <v>0</v>
      </c>
      <c r="I7" s="203">
        <f>Položky!BE26</f>
        <v>0</v>
      </c>
    </row>
    <row r="8" spans="1:9" s="35" customFormat="1" ht="12.75">
      <c r="A8" s="200" t="str">
        <f>Položky!B27</f>
        <v>2</v>
      </c>
      <c r="B8" s="115" t="str">
        <f>Položky!C27</f>
        <v>Základy a zvláštní zakládání</v>
      </c>
      <c r="C8" s="66"/>
      <c r="D8" s="116"/>
      <c r="E8" s="201">
        <f>Položky!BA41</f>
        <v>0</v>
      </c>
      <c r="F8" s="202">
        <f>Položky!BB41</f>
        <v>0</v>
      </c>
      <c r="G8" s="202">
        <f>Položky!BC41</f>
        <v>0</v>
      </c>
      <c r="H8" s="202">
        <f>Položky!BD41</f>
        <v>0</v>
      </c>
      <c r="I8" s="203">
        <f>Položky!BE41</f>
        <v>0</v>
      </c>
    </row>
    <row r="9" spans="1:9" s="35" customFormat="1" ht="12.75">
      <c r="A9" s="200" t="str">
        <f>Položky!B42</f>
        <v>3</v>
      </c>
      <c r="B9" s="115" t="str">
        <f>Položky!C42</f>
        <v>Svislé a kompletní konstrukce</v>
      </c>
      <c r="C9" s="66"/>
      <c r="D9" s="116"/>
      <c r="E9" s="201">
        <f>Položky!BA78</f>
        <v>0</v>
      </c>
      <c r="F9" s="202">
        <f>Položky!BB78</f>
        <v>0</v>
      </c>
      <c r="G9" s="202">
        <f>Položky!BC78</f>
        <v>0</v>
      </c>
      <c r="H9" s="202">
        <f>Položky!BD78</f>
        <v>0</v>
      </c>
      <c r="I9" s="203">
        <f>Položky!BE78</f>
        <v>0</v>
      </c>
    </row>
    <row r="10" spans="1:9" s="35" customFormat="1" ht="12.75">
      <c r="A10" s="200" t="str">
        <f>Položky!B79</f>
        <v>4</v>
      </c>
      <c r="B10" s="115" t="str">
        <f>Položky!C79</f>
        <v>Vodorovné konstrukce</v>
      </c>
      <c r="C10" s="66"/>
      <c r="D10" s="116"/>
      <c r="E10" s="201">
        <f>Položky!BA140</f>
        <v>0</v>
      </c>
      <c r="F10" s="202">
        <f>Položky!BB140</f>
        <v>0</v>
      </c>
      <c r="G10" s="202">
        <f>Položky!BC140</f>
        <v>0</v>
      </c>
      <c r="H10" s="202">
        <f>Položky!BD140</f>
        <v>0</v>
      </c>
      <c r="I10" s="203">
        <f>Položky!BE140</f>
        <v>0</v>
      </c>
    </row>
    <row r="11" spans="1:9" s="35" customFormat="1" ht="12.75">
      <c r="A11" s="200" t="str">
        <f>Položky!B141</f>
        <v>61</v>
      </c>
      <c r="B11" s="115" t="str">
        <f>Položky!C141</f>
        <v>Upravy povrchů vnitřní</v>
      </c>
      <c r="C11" s="66"/>
      <c r="D11" s="116"/>
      <c r="E11" s="201">
        <f>Položky!BA157</f>
        <v>0</v>
      </c>
      <c r="F11" s="202">
        <f>Položky!BB157</f>
        <v>0</v>
      </c>
      <c r="G11" s="202">
        <f>Položky!BC157</f>
        <v>0</v>
      </c>
      <c r="H11" s="202">
        <f>Položky!BD157</f>
        <v>0</v>
      </c>
      <c r="I11" s="203">
        <f>Položky!BE157</f>
        <v>0</v>
      </c>
    </row>
    <row r="12" spans="1:9" s="35" customFormat="1" ht="12.75">
      <c r="A12" s="200" t="str">
        <f>Položky!B158</f>
        <v>62</v>
      </c>
      <c r="B12" s="115" t="str">
        <f>Položky!C158</f>
        <v>Úpravy povrchů vnější</v>
      </c>
      <c r="C12" s="66"/>
      <c r="D12" s="116"/>
      <c r="E12" s="201">
        <f>Položky!BA189</f>
        <v>0</v>
      </c>
      <c r="F12" s="202">
        <f>Položky!BB189</f>
        <v>0</v>
      </c>
      <c r="G12" s="202">
        <f>Položky!BC189</f>
        <v>0</v>
      </c>
      <c r="H12" s="202">
        <f>Položky!BD189</f>
        <v>0</v>
      </c>
      <c r="I12" s="203">
        <f>Položky!BE189</f>
        <v>0</v>
      </c>
    </row>
    <row r="13" spans="1:9" s="35" customFormat="1" ht="12.75">
      <c r="A13" s="200" t="str">
        <f>Položky!B190</f>
        <v>63</v>
      </c>
      <c r="B13" s="115" t="str">
        <f>Položky!C190</f>
        <v>Podlahy a podlahové konstrukce</v>
      </c>
      <c r="C13" s="66"/>
      <c r="D13" s="116"/>
      <c r="E13" s="201">
        <f>Položky!BA225</f>
        <v>0</v>
      </c>
      <c r="F13" s="202">
        <f>Položky!BB225</f>
        <v>0</v>
      </c>
      <c r="G13" s="202">
        <f>Položky!BC225</f>
        <v>0</v>
      </c>
      <c r="H13" s="202">
        <f>Položky!BD225</f>
        <v>0</v>
      </c>
      <c r="I13" s="203">
        <f>Položky!BE225</f>
        <v>0</v>
      </c>
    </row>
    <row r="14" spans="1:9" s="35" customFormat="1" ht="12.75">
      <c r="A14" s="200" t="str">
        <f>Položky!B226</f>
        <v>64</v>
      </c>
      <c r="B14" s="115" t="str">
        <f>Položky!C226</f>
        <v>Výplně otvorů</v>
      </c>
      <c r="C14" s="66"/>
      <c r="D14" s="116"/>
      <c r="E14" s="201">
        <f>Položky!BA237</f>
        <v>0</v>
      </c>
      <c r="F14" s="202">
        <f>Položky!BB237</f>
        <v>0</v>
      </c>
      <c r="G14" s="202">
        <f>Položky!BC237</f>
        <v>0</v>
      </c>
      <c r="H14" s="202">
        <f>Položky!BD237</f>
        <v>0</v>
      </c>
      <c r="I14" s="203">
        <f>Položky!BE237</f>
        <v>0</v>
      </c>
    </row>
    <row r="15" spans="1:9" s="35" customFormat="1" ht="12.75">
      <c r="A15" s="200" t="str">
        <f>Položky!B238</f>
        <v>94</v>
      </c>
      <c r="B15" s="115" t="str">
        <f>Položky!C238</f>
        <v>Lešení a stavební výtahy</v>
      </c>
      <c r="C15" s="66"/>
      <c r="D15" s="116"/>
      <c r="E15" s="201">
        <f>Položky!BA247</f>
        <v>0</v>
      </c>
      <c r="F15" s="202">
        <f>Položky!BB247</f>
        <v>0</v>
      </c>
      <c r="G15" s="202">
        <f>Položky!BC247</f>
        <v>0</v>
      </c>
      <c r="H15" s="202">
        <f>Položky!BD247</f>
        <v>0</v>
      </c>
      <c r="I15" s="203">
        <f>Položky!BE247</f>
        <v>0</v>
      </c>
    </row>
    <row r="16" spans="1:9" s="35" customFormat="1" ht="12.75">
      <c r="A16" s="200" t="str">
        <f>Položky!B248</f>
        <v>95</v>
      </c>
      <c r="B16" s="115" t="str">
        <f>Položky!C248</f>
        <v>Dokončovací konstrukce na pozemních stavbách</v>
      </c>
      <c r="C16" s="66"/>
      <c r="D16" s="116"/>
      <c r="E16" s="201">
        <f>Položky!BA252</f>
        <v>0</v>
      </c>
      <c r="F16" s="202">
        <f>Položky!BB252</f>
        <v>0</v>
      </c>
      <c r="G16" s="202">
        <f>Položky!BC252</f>
        <v>0</v>
      </c>
      <c r="H16" s="202">
        <f>Položky!BD252</f>
        <v>0</v>
      </c>
      <c r="I16" s="203">
        <f>Položky!BE252</f>
        <v>0</v>
      </c>
    </row>
    <row r="17" spans="1:9" s="35" customFormat="1" ht="12.75">
      <c r="A17" s="200" t="str">
        <f>Položky!B253</f>
        <v>96</v>
      </c>
      <c r="B17" s="115" t="str">
        <f>Položky!C253</f>
        <v>Bourání konstrukcí</v>
      </c>
      <c r="C17" s="66"/>
      <c r="D17" s="116"/>
      <c r="E17" s="201">
        <f>Položky!BA265</f>
        <v>0</v>
      </c>
      <c r="F17" s="202">
        <f>Položky!BB265</f>
        <v>0</v>
      </c>
      <c r="G17" s="202">
        <f>Položky!BC265</f>
        <v>0</v>
      </c>
      <c r="H17" s="202">
        <f>Položky!BD265</f>
        <v>0</v>
      </c>
      <c r="I17" s="203">
        <f>Položky!BE265</f>
        <v>0</v>
      </c>
    </row>
    <row r="18" spans="1:9" s="35" customFormat="1" ht="12.75">
      <c r="A18" s="200" t="str">
        <f>Položky!B266</f>
        <v>98</v>
      </c>
      <c r="B18" s="115" t="str">
        <f>Položky!C266</f>
        <v>Demolice</v>
      </c>
      <c r="C18" s="66"/>
      <c r="D18" s="116"/>
      <c r="E18" s="201">
        <f>Položky!BA270</f>
        <v>0</v>
      </c>
      <c r="F18" s="202">
        <f>Položky!BB270</f>
        <v>0</v>
      </c>
      <c r="G18" s="202">
        <f>Položky!BC270</f>
        <v>0</v>
      </c>
      <c r="H18" s="202">
        <f>Položky!BD270</f>
        <v>0</v>
      </c>
      <c r="I18" s="203">
        <f>Položky!BE270</f>
        <v>0</v>
      </c>
    </row>
    <row r="19" spans="1:9" s="35" customFormat="1" ht="12.75">
      <c r="A19" s="200" t="str">
        <f>Položky!B271</f>
        <v>99</v>
      </c>
      <c r="B19" s="115" t="str">
        <f>Položky!C271</f>
        <v>Staveništní přesun hmot</v>
      </c>
      <c r="C19" s="66"/>
      <c r="D19" s="116"/>
      <c r="E19" s="201">
        <f>Položky!BA273</f>
        <v>0</v>
      </c>
      <c r="F19" s="202">
        <f>Položky!BB273</f>
        <v>0</v>
      </c>
      <c r="G19" s="202">
        <f>Položky!BC273</f>
        <v>0</v>
      </c>
      <c r="H19" s="202">
        <f>Položky!BD273</f>
        <v>0</v>
      </c>
      <c r="I19" s="203">
        <f>Položky!BE273</f>
        <v>0</v>
      </c>
    </row>
    <row r="20" spans="1:9" s="35" customFormat="1" ht="12.75">
      <c r="A20" s="200" t="str">
        <f>Položky!B274</f>
        <v>711</v>
      </c>
      <c r="B20" s="115" t="str">
        <f>Položky!C274</f>
        <v>Izolace proti vodě</v>
      </c>
      <c r="C20" s="66"/>
      <c r="D20" s="116"/>
      <c r="E20" s="201">
        <f>Položky!BA282</f>
        <v>0</v>
      </c>
      <c r="F20" s="202">
        <f>Položky!BB282</f>
        <v>0</v>
      </c>
      <c r="G20" s="202">
        <f>Položky!BC282</f>
        <v>0</v>
      </c>
      <c r="H20" s="202">
        <f>Položky!BD282</f>
        <v>0</v>
      </c>
      <c r="I20" s="203">
        <f>Položky!BE282</f>
        <v>0</v>
      </c>
    </row>
    <row r="21" spans="1:9" s="35" customFormat="1" ht="12.75">
      <c r="A21" s="200" t="str">
        <f>Položky!B283</f>
        <v>740</v>
      </c>
      <c r="B21" s="115" t="str">
        <f>Položky!C283</f>
        <v>Silnoproud</v>
      </c>
      <c r="C21" s="66"/>
      <c r="D21" s="116"/>
      <c r="E21" s="201">
        <f>Položky!BA287</f>
        <v>0</v>
      </c>
      <c r="F21" s="202">
        <f>Položky!BB287</f>
        <v>0</v>
      </c>
      <c r="G21" s="202">
        <f>Položky!BC287</f>
        <v>0</v>
      </c>
      <c r="H21" s="202">
        <f>Položky!BD287</f>
        <v>0</v>
      </c>
      <c r="I21" s="203">
        <f>Položky!BE287</f>
        <v>0</v>
      </c>
    </row>
    <row r="22" spans="1:9" s="35" customFormat="1" ht="12.75">
      <c r="A22" s="200" t="str">
        <f>Položky!B288</f>
        <v>764</v>
      </c>
      <c r="B22" s="115" t="str">
        <f>Položky!C288</f>
        <v>Konstrukce klempířské</v>
      </c>
      <c r="C22" s="66"/>
      <c r="D22" s="116"/>
      <c r="E22" s="201">
        <f>Položky!BA308</f>
        <v>0</v>
      </c>
      <c r="F22" s="202">
        <f>Položky!BB308</f>
        <v>0</v>
      </c>
      <c r="G22" s="202">
        <f>Položky!BC308</f>
        <v>0</v>
      </c>
      <c r="H22" s="202">
        <f>Položky!BD308</f>
        <v>0</v>
      </c>
      <c r="I22" s="203">
        <f>Položky!BE308</f>
        <v>0</v>
      </c>
    </row>
    <row r="23" spans="1:9" s="35" customFormat="1" ht="12.75">
      <c r="A23" s="200" t="str">
        <f>Položky!B309</f>
        <v>765</v>
      </c>
      <c r="B23" s="115" t="str">
        <f>Položky!C309</f>
        <v>Krytiny tvrdé</v>
      </c>
      <c r="C23" s="66"/>
      <c r="D23" s="116"/>
      <c r="E23" s="201">
        <f>Položky!BA314</f>
        <v>0</v>
      </c>
      <c r="F23" s="202">
        <f>Položky!BB314</f>
        <v>0</v>
      </c>
      <c r="G23" s="202">
        <f>Položky!BC314</f>
        <v>0</v>
      </c>
      <c r="H23" s="202">
        <f>Položky!BD314</f>
        <v>0</v>
      </c>
      <c r="I23" s="203">
        <f>Položky!BE314</f>
        <v>0</v>
      </c>
    </row>
    <row r="24" spans="1:9" s="35" customFormat="1" ht="12.75">
      <c r="A24" s="200" t="str">
        <f>Položky!B315</f>
        <v>766</v>
      </c>
      <c r="B24" s="115" t="str">
        <f>Položky!C315</f>
        <v>Konstrukce truhlářské</v>
      </c>
      <c r="C24" s="66"/>
      <c r="D24" s="116"/>
      <c r="E24" s="201">
        <f>Položky!BA321</f>
        <v>0</v>
      </c>
      <c r="F24" s="202">
        <f>Položky!BB321</f>
        <v>0</v>
      </c>
      <c r="G24" s="202">
        <f>Položky!BC321</f>
        <v>0</v>
      </c>
      <c r="H24" s="202">
        <f>Položky!BD321</f>
        <v>0</v>
      </c>
      <c r="I24" s="203">
        <f>Položky!BE321</f>
        <v>0</v>
      </c>
    </row>
    <row r="25" spans="1:9" s="35" customFormat="1" ht="12.75">
      <c r="A25" s="200" t="str">
        <f>Položky!B322</f>
        <v>767</v>
      </c>
      <c r="B25" s="115" t="str">
        <f>Položky!C322</f>
        <v>Konstrukce zámečnické</v>
      </c>
      <c r="C25" s="66"/>
      <c r="D25" s="116"/>
      <c r="E25" s="201">
        <f>Položky!BA329</f>
        <v>0</v>
      </c>
      <c r="F25" s="202">
        <f>Položky!BB329</f>
        <v>0</v>
      </c>
      <c r="G25" s="202">
        <f>Položky!BC329</f>
        <v>0</v>
      </c>
      <c r="H25" s="202">
        <f>Položky!BD329</f>
        <v>0</v>
      </c>
      <c r="I25" s="203">
        <f>Položky!BE329</f>
        <v>0</v>
      </c>
    </row>
    <row r="26" spans="1:9" s="35" customFormat="1" ht="12.75">
      <c r="A26" s="200" t="str">
        <f>Položky!B330</f>
        <v>783</v>
      </c>
      <c r="B26" s="115" t="str">
        <f>Položky!C330</f>
        <v>Nátěry</v>
      </c>
      <c r="C26" s="66"/>
      <c r="D26" s="116"/>
      <c r="E26" s="201">
        <f>Položky!BA335</f>
        <v>0</v>
      </c>
      <c r="F26" s="202">
        <f>Položky!BB335</f>
        <v>0</v>
      </c>
      <c r="G26" s="202">
        <f>Položky!BC335</f>
        <v>0</v>
      </c>
      <c r="H26" s="202">
        <f>Položky!BD335</f>
        <v>0</v>
      </c>
      <c r="I26" s="203">
        <f>Položky!BE335</f>
        <v>0</v>
      </c>
    </row>
    <row r="27" spans="1:9" s="35" customFormat="1" ht="13.5" thickBot="1">
      <c r="A27" s="200" t="str">
        <f>Položky!B336</f>
        <v>D96</v>
      </c>
      <c r="B27" s="115" t="str">
        <f>Položky!C336</f>
        <v>Přesuny suti a vybouraných hmot</v>
      </c>
      <c r="C27" s="66"/>
      <c r="D27" s="116"/>
      <c r="E27" s="201">
        <f>Položky!BA342</f>
        <v>0</v>
      </c>
      <c r="F27" s="202">
        <f>Položky!BB342</f>
        <v>0</v>
      </c>
      <c r="G27" s="202">
        <f>Položky!BC342</f>
        <v>0</v>
      </c>
      <c r="H27" s="202">
        <f>Položky!BD342</f>
        <v>0</v>
      </c>
      <c r="I27" s="203">
        <f>Položky!BE342</f>
        <v>0</v>
      </c>
    </row>
    <row r="28" spans="1:9" s="123" customFormat="1" ht="13.5" thickBot="1">
      <c r="A28" s="117"/>
      <c r="B28" s="118" t="s">
        <v>57</v>
      </c>
      <c r="C28" s="118"/>
      <c r="D28" s="119"/>
      <c r="E28" s="120">
        <f>SUM(E7:E27)</f>
        <v>0</v>
      </c>
      <c r="F28" s="121">
        <f>SUM(F7:F27)</f>
        <v>0</v>
      </c>
      <c r="G28" s="121">
        <f>SUM(G7:G27)</f>
        <v>0</v>
      </c>
      <c r="H28" s="121">
        <f>SUM(H7:H27)</f>
        <v>0</v>
      </c>
      <c r="I28" s="122">
        <f>SUM(I7:I27)</f>
        <v>0</v>
      </c>
    </row>
    <row r="29" spans="1:9" ht="12.75">
      <c r="A29" s="66"/>
      <c r="B29" s="66"/>
      <c r="C29" s="66"/>
      <c r="D29" s="66"/>
      <c r="E29" s="66"/>
      <c r="F29" s="66"/>
      <c r="G29" s="66"/>
      <c r="H29" s="66"/>
      <c r="I29" s="66"/>
    </row>
    <row r="30" spans="1:57" ht="19.5" customHeight="1">
      <c r="A30" s="107" t="s">
        <v>58</v>
      </c>
      <c r="B30" s="107"/>
      <c r="C30" s="107"/>
      <c r="D30" s="107"/>
      <c r="E30" s="107"/>
      <c r="F30" s="107"/>
      <c r="G30" s="124"/>
      <c r="H30" s="107"/>
      <c r="I30" s="107"/>
      <c r="BA30" s="41"/>
      <c r="BB30" s="41"/>
      <c r="BC30" s="41"/>
      <c r="BD30" s="41"/>
      <c r="BE30" s="41"/>
    </row>
    <row r="31" spans="1:9" ht="13.5" thickBot="1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12.75">
      <c r="A32" s="71" t="s">
        <v>59</v>
      </c>
      <c r="B32" s="72"/>
      <c r="C32" s="72"/>
      <c r="D32" s="125"/>
      <c r="E32" s="126" t="s">
        <v>60</v>
      </c>
      <c r="F32" s="127" t="s">
        <v>61</v>
      </c>
      <c r="G32" s="128" t="s">
        <v>62</v>
      </c>
      <c r="H32" s="129"/>
      <c r="I32" s="130" t="s">
        <v>60</v>
      </c>
    </row>
    <row r="33" spans="1:53" ht="12.75">
      <c r="A33" s="64" t="s">
        <v>454</v>
      </c>
      <c r="B33" s="55"/>
      <c r="C33" s="55"/>
      <c r="D33" s="131"/>
      <c r="E33" s="132"/>
      <c r="F33" s="133"/>
      <c r="G33" s="134">
        <f aca="true" t="shared" si="0" ref="G33:G40">CHOOSE(BA33+1,HSV+PSV,HSV+PSV+Mont,HSV+PSV+Dodavka+Mont,HSV,PSV,Mont,Dodavka,Mont+Dodavka,0)</f>
        <v>0</v>
      </c>
      <c r="H33" s="135"/>
      <c r="I33" s="136">
        <f aca="true" t="shared" si="1" ref="I33:I40">E33+F33*G33/100</f>
        <v>0</v>
      </c>
      <c r="BA33">
        <v>0</v>
      </c>
    </row>
    <row r="34" spans="1:53" ht="12.75">
      <c r="A34" s="64" t="s">
        <v>455</v>
      </c>
      <c r="B34" s="55"/>
      <c r="C34" s="55"/>
      <c r="D34" s="131"/>
      <c r="E34" s="132"/>
      <c r="F34" s="133"/>
      <c r="G34" s="134">
        <f t="shared" si="0"/>
        <v>0</v>
      </c>
      <c r="H34" s="135"/>
      <c r="I34" s="136">
        <f t="shared" si="1"/>
        <v>0</v>
      </c>
      <c r="BA34">
        <v>0</v>
      </c>
    </row>
    <row r="35" spans="1:53" ht="12.75">
      <c r="A35" s="64" t="s">
        <v>456</v>
      </c>
      <c r="B35" s="55"/>
      <c r="C35" s="55"/>
      <c r="D35" s="131"/>
      <c r="E35" s="132"/>
      <c r="F35" s="133"/>
      <c r="G35" s="134">
        <f t="shared" si="0"/>
        <v>0</v>
      </c>
      <c r="H35" s="135"/>
      <c r="I35" s="136">
        <f t="shared" si="1"/>
        <v>0</v>
      </c>
      <c r="BA35">
        <v>0</v>
      </c>
    </row>
    <row r="36" spans="1:53" ht="12.75">
      <c r="A36" s="64" t="s">
        <v>457</v>
      </c>
      <c r="B36" s="55"/>
      <c r="C36" s="55"/>
      <c r="D36" s="131"/>
      <c r="E36" s="132"/>
      <c r="F36" s="133"/>
      <c r="G36" s="134">
        <f t="shared" si="0"/>
        <v>0</v>
      </c>
      <c r="H36" s="135"/>
      <c r="I36" s="136">
        <f t="shared" si="1"/>
        <v>0</v>
      </c>
      <c r="BA36">
        <v>0</v>
      </c>
    </row>
    <row r="37" spans="1:53" ht="12.75">
      <c r="A37" s="64" t="s">
        <v>458</v>
      </c>
      <c r="B37" s="55"/>
      <c r="C37" s="55"/>
      <c r="D37" s="131"/>
      <c r="E37" s="132"/>
      <c r="F37" s="133"/>
      <c r="G37" s="134">
        <f t="shared" si="0"/>
        <v>0</v>
      </c>
      <c r="H37" s="135"/>
      <c r="I37" s="136">
        <f t="shared" si="1"/>
        <v>0</v>
      </c>
      <c r="BA37">
        <v>2</v>
      </c>
    </row>
    <row r="38" spans="1:53" ht="12.75">
      <c r="A38" s="64" t="s">
        <v>459</v>
      </c>
      <c r="B38" s="55"/>
      <c r="C38" s="55"/>
      <c r="D38" s="131"/>
      <c r="E38" s="132"/>
      <c r="F38" s="133"/>
      <c r="G38" s="134">
        <f t="shared" si="0"/>
        <v>0</v>
      </c>
      <c r="H38" s="135"/>
      <c r="I38" s="136">
        <f t="shared" si="1"/>
        <v>0</v>
      </c>
      <c r="BA38">
        <v>1</v>
      </c>
    </row>
    <row r="39" spans="1:53" ht="12.75">
      <c r="A39" s="64" t="s">
        <v>460</v>
      </c>
      <c r="B39" s="55"/>
      <c r="C39" s="55"/>
      <c r="D39" s="131"/>
      <c r="E39" s="132"/>
      <c r="F39" s="133"/>
      <c r="G39" s="134">
        <f t="shared" si="0"/>
        <v>0</v>
      </c>
      <c r="H39" s="135"/>
      <c r="I39" s="136">
        <f t="shared" si="1"/>
        <v>0</v>
      </c>
      <c r="BA39">
        <v>2</v>
      </c>
    </row>
    <row r="40" spans="1:53" ht="12.75">
      <c r="A40" s="64" t="s">
        <v>461</v>
      </c>
      <c r="B40" s="55"/>
      <c r="C40" s="55"/>
      <c r="D40" s="131"/>
      <c r="E40" s="132"/>
      <c r="F40" s="133"/>
      <c r="G40" s="134">
        <f t="shared" si="0"/>
        <v>0</v>
      </c>
      <c r="H40" s="135"/>
      <c r="I40" s="136">
        <f t="shared" si="1"/>
        <v>0</v>
      </c>
      <c r="BA40">
        <v>2</v>
      </c>
    </row>
    <row r="41" spans="1:9" ht="13.5" thickBot="1">
      <c r="A41" s="137"/>
      <c r="B41" s="138" t="s">
        <v>63</v>
      </c>
      <c r="C41" s="139"/>
      <c r="D41" s="140"/>
      <c r="E41" s="141"/>
      <c r="F41" s="142"/>
      <c r="G41" s="142"/>
      <c r="H41" s="225">
        <f>SUM(I33:I40)</f>
        <v>0</v>
      </c>
      <c r="I41" s="226"/>
    </row>
    <row r="43" spans="2:9" ht="12.75">
      <c r="B43" s="123"/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</sheetData>
  <mergeCells count="4">
    <mergeCell ref="A1:B1"/>
    <mergeCell ref="A2:B2"/>
    <mergeCell ref="G2:I2"/>
    <mergeCell ref="H41:I4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15"/>
  <sheetViews>
    <sheetView showGridLines="0" showZeros="0" workbookViewId="0" topLeftCell="A1">
      <selection activeCell="A342" sqref="A342:IV344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31" t="s">
        <v>77</v>
      </c>
      <c r="B1" s="231"/>
      <c r="C1" s="231"/>
      <c r="D1" s="231"/>
      <c r="E1" s="231"/>
      <c r="F1" s="231"/>
      <c r="G1" s="231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8" t="s">
        <v>48</v>
      </c>
      <c r="B3" s="219"/>
      <c r="C3" s="97" t="str">
        <f>CONCATENATE(cislostavby," ",nazevstavby)</f>
        <v>260519 Mezinárodní testování drůbeže, s.p.Ústrašice 63</v>
      </c>
      <c r="D3" s="151"/>
      <c r="E3" s="152" t="s">
        <v>64</v>
      </c>
      <c r="F3" s="153" t="str">
        <f>Rekapitulace!H1</f>
        <v>26051902</v>
      </c>
      <c r="G3" s="154"/>
    </row>
    <row r="4" spans="1:7" ht="13.5" thickBot="1">
      <c r="A4" s="232" t="s">
        <v>50</v>
      </c>
      <c r="B4" s="221"/>
      <c r="C4" s="103" t="str">
        <f>CONCATENATE(cisloobjektu," ",nazevobjektu)</f>
        <v>02 Přístavba a stavební úpravy haly č.4</v>
      </c>
      <c r="D4" s="155"/>
      <c r="E4" s="233" t="str">
        <f>Rekapitulace!G2</f>
        <v>Přístavba a stavební úpravy haly č.4</v>
      </c>
      <c r="F4" s="234"/>
      <c r="G4" s="235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73</v>
      </c>
      <c r="C7" s="165" t="s">
        <v>74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49.685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12.75">
      <c r="A9" s="178"/>
      <c r="B9" s="180"/>
      <c r="C9" s="227" t="s">
        <v>87</v>
      </c>
      <c r="D9" s="228"/>
      <c r="E9" s="181">
        <v>20.52</v>
      </c>
      <c r="F9" s="182"/>
      <c r="G9" s="183"/>
      <c r="M9" s="179" t="s">
        <v>87</v>
      </c>
      <c r="O9" s="170"/>
    </row>
    <row r="10" spans="1:15" ht="12.75">
      <c r="A10" s="178"/>
      <c r="B10" s="180"/>
      <c r="C10" s="227" t="s">
        <v>88</v>
      </c>
      <c r="D10" s="228"/>
      <c r="E10" s="181">
        <v>14.85</v>
      </c>
      <c r="F10" s="182"/>
      <c r="G10" s="183"/>
      <c r="M10" s="179" t="s">
        <v>88</v>
      </c>
      <c r="O10" s="170"/>
    </row>
    <row r="11" spans="1:15" ht="12.75">
      <c r="A11" s="178"/>
      <c r="B11" s="180"/>
      <c r="C11" s="227" t="s">
        <v>89</v>
      </c>
      <c r="D11" s="228"/>
      <c r="E11" s="181">
        <v>12.155</v>
      </c>
      <c r="F11" s="182"/>
      <c r="G11" s="183"/>
      <c r="M11" s="179" t="s">
        <v>89</v>
      </c>
      <c r="O11" s="170"/>
    </row>
    <row r="12" spans="1:15" ht="12.75">
      <c r="A12" s="178"/>
      <c r="B12" s="180"/>
      <c r="C12" s="227" t="s">
        <v>90</v>
      </c>
      <c r="D12" s="228"/>
      <c r="E12" s="181">
        <v>2.16</v>
      </c>
      <c r="F12" s="182"/>
      <c r="G12" s="183"/>
      <c r="M12" s="179" t="s">
        <v>90</v>
      </c>
      <c r="O12" s="170"/>
    </row>
    <row r="13" spans="1:15" ht="12.75">
      <c r="A13" s="178"/>
      <c r="B13" s="180"/>
      <c r="C13" s="229" t="s">
        <v>91</v>
      </c>
      <c r="D13" s="228"/>
      <c r="E13" s="204">
        <v>49.685</v>
      </c>
      <c r="F13" s="182"/>
      <c r="G13" s="183"/>
      <c r="M13" s="179" t="s">
        <v>91</v>
      </c>
      <c r="O13" s="170"/>
    </row>
    <row r="14" spans="1:104" ht="22.5">
      <c r="A14" s="171">
        <v>2</v>
      </c>
      <c r="B14" s="172" t="s">
        <v>92</v>
      </c>
      <c r="C14" s="173" t="s">
        <v>93</v>
      </c>
      <c r="D14" s="174" t="s">
        <v>86</v>
      </c>
      <c r="E14" s="175">
        <v>3.824</v>
      </c>
      <c r="F14" s="175">
        <v>0</v>
      </c>
      <c r="G14" s="176">
        <f>E14*F14</f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</v>
      </c>
      <c r="CB14" s="177">
        <v>1</v>
      </c>
      <c r="CZ14" s="146">
        <v>0</v>
      </c>
    </row>
    <row r="15" spans="1:15" ht="12.75">
      <c r="A15" s="178"/>
      <c r="B15" s="180"/>
      <c r="C15" s="227" t="s">
        <v>94</v>
      </c>
      <c r="D15" s="228"/>
      <c r="E15" s="181">
        <v>1.71</v>
      </c>
      <c r="F15" s="182"/>
      <c r="G15" s="183"/>
      <c r="M15" s="179" t="s">
        <v>94</v>
      </c>
      <c r="O15" s="170"/>
    </row>
    <row r="16" spans="1:15" ht="12.75">
      <c r="A16" s="178"/>
      <c r="B16" s="180"/>
      <c r="C16" s="227" t="s">
        <v>95</v>
      </c>
      <c r="D16" s="228"/>
      <c r="E16" s="181">
        <v>0.99</v>
      </c>
      <c r="F16" s="182"/>
      <c r="G16" s="183"/>
      <c r="M16" s="179" t="s">
        <v>95</v>
      </c>
      <c r="O16" s="170"/>
    </row>
    <row r="17" spans="1:15" ht="12.75">
      <c r="A17" s="178"/>
      <c r="B17" s="180"/>
      <c r="C17" s="227" t="s">
        <v>96</v>
      </c>
      <c r="D17" s="228"/>
      <c r="E17" s="181">
        <v>0.884</v>
      </c>
      <c r="F17" s="182"/>
      <c r="G17" s="183"/>
      <c r="M17" s="179" t="s">
        <v>96</v>
      </c>
      <c r="O17" s="170"/>
    </row>
    <row r="18" spans="1:15" ht="12.75">
      <c r="A18" s="178"/>
      <c r="B18" s="180"/>
      <c r="C18" s="227" t="s">
        <v>97</v>
      </c>
      <c r="D18" s="228"/>
      <c r="E18" s="181">
        <v>0.24</v>
      </c>
      <c r="F18" s="182"/>
      <c r="G18" s="183"/>
      <c r="M18" s="179" t="s">
        <v>97</v>
      </c>
      <c r="O18" s="170"/>
    </row>
    <row r="19" spans="1:15" ht="12.75">
      <c r="A19" s="178"/>
      <c r="B19" s="180"/>
      <c r="C19" s="229" t="s">
        <v>91</v>
      </c>
      <c r="D19" s="228"/>
      <c r="E19" s="204">
        <v>3.824</v>
      </c>
      <c r="F19" s="182"/>
      <c r="G19" s="183"/>
      <c r="M19" s="179" t="s">
        <v>91</v>
      </c>
      <c r="O19" s="170"/>
    </row>
    <row r="20" spans="1:104" ht="12.75">
      <c r="A20" s="171">
        <v>3</v>
      </c>
      <c r="B20" s="172" t="s">
        <v>98</v>
      </c>
      <c r="C20" s="173" t="s">
        <v>99</v>
      </c>
      <c r="D20" s="174" t="s">
        <v>86</v>
      </c>
      <c r="E20" s="175">
        <v>53.509</v>
      </c>
      <c r="F20" s="175">
        <v>0</v>
      </c>
      <c r="G20" s="176">
        <f>E20*F20</f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1</v>
      </c>
      <c r="CB20" s="177">
        <v>1</v>
      </c>
      <c r="CZ20" s="146">
        <v>0</v>
      </c>
    </row>
    <row r="21" spans="1:15" ht="12.75">
      <c r="A21" s="178"/>
      <c r="B21" s="180"/>
      <c r="C21" s="227" t="s">
        <v>100</v>
      </c>
      <c r="D21" s="228"/>
      <c r="E21" s="181">
        <v>22.23</v>
      </c>
      <c r="F21" s="182"/>
      <c r="G21" s="183"/>
      <c r="M21" s="179" t="s">
        <v>100</v>
      </c>
      <c r="O21" s="170"/>
    </row>
    <row r="22" spans="1:15" ht="12.75">
      <c r="A22" s="178"/>
      <c r="B22" s="180"/>
      <c r="C22" s="227" t="s">
        <v>101</v>
      </c>
      <c r="D22" s="228"/>
      <c r="E22" s="181">
        <v>15.84</v>
      </c>
      <c r="F22" s="182"/>
      <c r="G22" s="183"/>
      <c r="M22" s="179" t="s">
        <v>101</v>
      </c>
      <c r="O22" s="170"/>
    </row>
    <row r="23" spans="1:15" ht="12.75">
      <c r="A23" s="178"/>
      <c r="B23" s="180"/>
      <c r="C23" s="227" t="s">
        <v>102</v>
      </c>
      <c r="D23" s="228"/>
      <c r="E23" s="181">
        <v>13.039</v>
      </c>
      <c r="F23" s="182"/>
      <c r="G23" s="183"/>
      <c r="M23" s="179" t="s">
        <v>102</v>
      </c>
      <c r="O23" s="170"/>
    </row>
    <row r="24" spans="1:15" ht="12.75">
      <c r="A24" s="178"/>
      <c r="B24" s="180"/>
      <c r="C24" s="227" t="s">
        <v>103</v>
      </c>
      <c r="D24" s="228"/>
      <c r="E24" s="181">
        <v>2.4</v>
      </c>
      <c r="F24" s="182"/>
      <c r="G24" s="183"/>
      <c r="M24" s="179" t="s">
        <v>103</v>
      </c>
      <c r="O24" s="170"/>
    </row>
    <row r="25" spans="1:15" ht="12.75">
      <c r="A25" s="178"/>
      <c r="B25" s="180"/>
      <c r="C25" s="229" t="s">
        <v>91</v>
      </c>
      <c r="D25" s="228"/>
      <c r="E25" s="204">
        <v>53.509</v>
      </c>
      <c r="F25" s="182"/>
      <c r="G25" s="183"/>
      <c r="M25" s="179" t="s">
        <v>91</v>
      </c>
      <c r="O25" s="170"/>
    </row>
    <row r="26" spans="1:57" ht="12.75">
      <c r="A26" s="184"/>
      <c r="B26" s="185" t="s">
        <v>75</v>
      </c>
      <c r="C26" s="186" t="str">
        <f>CONCATENATE(B7," ",C7)</f>
        <v>1 Zemní práce</v>
      </c>
      <c r="D26" s="187"/>
      <c r="E26" s="188"/>
      <c r="F26" s="189"/>
      <c r="G26" s="190">
        <f>SUM(G7:G25)</f>
        <v>0</v>
      </c>
      <c r="O26" s="170">
        <v>4</v>
      </c>
      <c r="BA26" s="191">
        <f>SUM(BA7:BA25)</f>
        <v>0</v>
      </c>
      <c r="BB26" s="191">
        <f>SUM(BB7:BB25)</f>
        <v>0</v>
      </c>
      <c r="BC26" s="191">
        <f>SUM(BC7:BC25)</f>
        <v>0</v>
      </c>
      <c r="BD26" s="191">
        <f>SUM(BD7:BD25)</f>
        <v>0</v>
      </c>
      <c r="BE26" s="191">
        <f>SUM(BE7:BE25)</f>
        <v>0</v>
      </c>
    </row>
    <row r="27" spans="1:15" ht="12.75">
      <c r="A27" s="163" t="s">
        <v>72</v>
      </c>
      <c r="B27" s="164" t="s">
        <v>104</v>
      </c>
      <c r="C27" s="165" t="s">
        <v>105</v>
      </c>
      <c r="D27" s="166"/>
      <c r="E27" s="167"/>
      <c r="F27" s="167"/>
      <c r="G27" s="168"/>
      <c r="H27" s="169"/>
      <c r="I27" s="169"/>
      <c r="O27" s="170">
        <v>1</v>
      </c>
    </row>
    <row r="28" spans="1:104" ht="12.75">
      <c r="A28" s="171">
        <v>4</v>
      </c>
      <c r="B28" s="172" t="s">
        <v>106</v>
      </c>
      <c r="C28" s="173" t="s">
        <v>107</v>
      </c>
      <c r="D28" s="174" t="s">
        <v>86</v>
      </c>
      <c r="E28" s="175">
        <v>3.9265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1.78164</v>
      </c>
    </row>
    <row r="29" spans="1:15" ht="12.75">
      <c r="A29" s="178"/>
      <c r="B29" s="180"/>
      <c r="C29" s="227" t="s">
        <v>108</v>
      </c>
      <c r="D29" s="228"/>
      <c r="E29" s="181">
        <v>1.26</v>
      </c>
      <c r="F29" s="182"/>
      <c r="G29" s="183"/>
      <c r="M29" s="179" t="s">
        <v>108</v>
      </c>
      <c r="O29" s="170"/>
    </row>
    <row r="30" spans="1:15" ht="12.75">
      <c r="A30" s="178"/>
      <c r="B30" s="180"/>
      <c r="C30" s="227" t="s">
        <v>109</v>
      </c>
      <c r="D30" s="228"/>
      <c r="E30" s="181">
        <v>2.6665</v>
      </c>
      <c r="F30" s="182"/>
      <c r="G30" s="183"/>
      <c r="M30" s="179" t="s">
        <v>109</v>
      </c>
      <c r="O30" s="170"/>
    </row>
    <row r="31" spans="1:104" ht="12.75">
      <c r="A31" s="171">
        <v>5</v>
      </c>
      <c r="B31" s="172" t="s">
        <v>110</v>
      </c>
      <c r="C31" s="173" t="s">
        <v>111</v>
      </c>
      <c r="D31" s="174" t="s">
        <v>86</v>
      </c>
      <c r="E31" s="175">
        <v>53.509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1</v>
      </c>
      <c r="CZ31" s="146">
        <v>2.525</v>
      </c>
    </row>
    <row r="32" spans="1:15" ht="12.75">
      <c r="A32" s="178"/>
      <c r="B32" s="180"/>
      <c r="C32" s="227" t="s">
        <v>100</v>
      </c>
      <c r="D32" s="228"/>
      <c r="E32" s="181">
        <v>22.23</v>
      </c>
      <c r="F32" s="182"/>
      <c r="G32" s="183"/>
      <c r="M32" s="179" t="s">
        <v>100</v>
      </c>
      <c r="O32" s="170"/>
    </row>
    <row r="33" spans="1:15" ht="12.75">
      <c r="A33" s="178"/>
      <c r="B33" s="180"/>
      <c r="C33" s="227" t="s">
        <v>101</v>
      </c>
      <c r="D33" s="228"/>
      <c r="E33" s="181">
        <v>15.84</v>
      </c>
      <c r="F33" s="182"/>
      <c r="G33" s="183"/>
      <c r="M33" s="179" t="s">
        <v>101</v>
      </c>
      <c r="O33" s="170"/>
    </row>
    <row r="34" spans="1:15" ht="12.75">
      <c r="A34" s="178"/>
      <c r="B34" s="180"/>
      <c r="C34" s="227" t="s">
        <v>102</v>
      </c>
      <c r="D34" s="228"/>
      <c r="E34" s="181">
        <v>13.039</v>
      </c>
      <c r="F34" s="182"/>
      <c r="G34" s="183"/>
      <c r="M34" s="179" t="s">
        <v>102</v>
      </c>
      <c r="O34" s="170"/>
    </row>
    <row r="35" spans="1:15" ht="12.75">
      <c r="A35" s="178"/>
      <c r="B35" s="180"/>
      <c r="C35" s="227" t="s">
        <v>103</v>
      </c>
      <c r="D35" s="228"/>
      <c r="E35" s="181">
        <v>2.4</v>
      </c>
      <c r="F35" s="182"/>
      <c r="G35" s="183"/>
      <c r="M35" s="179" t="s">
        <v>103</v>
      </c>
      <c r="O35" s="170"/>
    </row>
    <row r="36" spans="1:15" ht="12.75">
      <c r="A36" s="178"/>
      <c r="B36" s="180"/>
      <c r="C36" s="229" t="s">
        <v>91</v>
      </c>
      <c r="D36" s="228"/>
      <c r="E36" s="204">
        <v>53.509</v>
      </c>
      <c r="F36" s="182"/>
      <c r="G36" s="183"/>
      <c r="M36" s="179" t="s">
        <v>91</v>
      </c>
      <c r="O36" s="170"/>
    </row>
    <row r="37" spans="1:104" ht="12.75">
      <c r="A37" s="171">
        <v>6</v>
      </c>
      <c r="B37" s="172" t="s">
        <v>112</v>
      </c>
      <c r="C37" s="173" t="s">
        <v>113</v>
      </c>
      <c r="D37" s="174" t="s">
        <v>114</v>
      </c>
      <c r="E37" s="175">
        <v>121.648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0.03916</v>
      </c>
    </row>
    <row r="38" spans="1:15" ht="12.75">
      <c r="A38" s="178"/>
      <c r="B38" s="180"/>
      <c r="C38" s="227" t="s">
        <v>115</v>
      </c>
      <c r="D38" s="228"/>
      <c r="E38" s="181">
        <v>121.648</v>
      </c>
      <c r="F38" s="182"/>
      <c r="G38" s="183"/>
      <c r="M38" s="179" t="s">
        <v>115</v>
      </c>
      <c r="O38" s="170"/>
    </row>
    <row r="39" spans="1:104" ht="12.75">
      <c r="A39" s="171">
        <v>7</v>
      </c>
      <c r="B39" s="172" t="s">
        <v>116</v>
      </c>
      <c r="C39" s="173" t="s">
        <v>117</v>
      </c>
      <c r="D39" s="174" t="s">
        <v>114</v>
      </c>
      <c r="E39" s="175">
        <v>121.648</v>
      </c>
      <c r="F39" s="175">
        <v>0</v>
      </c>
      <c r="G39" s="176">
        <f>E39*F39</f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1</v>
      </c>
      <c r="CZ39" s="146">
        <v>0</v>
      </c>
    </row>
    <row r="40" spans="1:15" ht="12.75">
      <c r="A40" s="178"/>
      <c r="B40" s="180"/>
      <c r="C40" s="227" t="s">
        <v>115</v>
      </c>
      <c r="D40" s="228"/>
      <c r="E40" s="181">
        <v>121.648</v>
      </c>
      <c r="F40" s="182"/>
      <c r="G40" s="183"/>
      <c r="M40" s="179" t="s">
        <v>115</v>
      </c>
      <c r="O40" s="170"/>
    </row>
    <row r="41" spans="1:57" ht="12.75">
      <c r="A41" s="184"/>
      <c r="B41" s="185" t="s">
        <v>75</v>
      </c>
      <c r="C41" s="186" t="str">
        <f>CONCATENATE(B27," ",C27)</f>
        <v>2 Základy a zvláštní zakládání</v>
      </c>
      <c r="D41" s="187"/>
      <c r="E41" s="188"/>
      <c r="F41" s="189"/>
      <c r="G41" s="190">
        <f>SUM(G27:G40)</f>
        <v>0</v>
      </c>
      <c r="O41" s="170">
        <v>4</v>
      </c>
      <c r="BA41" s="191">
        <f>SUM(BA27:BA40)</f>
        <v>0</v>
      </c>
      <c r="BB41" s="191">
        <f>SUM(BB27:BB40)</f>
        <v>0</v>
      </c>
      <c r="BC41" s="191">
        <f>SUM(BC27:BC40)</f>
        <v>0</v>
      </c>
      <c r="BD41" s="191">
        <f>SUM(BD27:BD40)</f>
        <v>0</v>
      </c>
      <c r="BE41" s="191">
        <f>SUM(BE27:BE40)</f>
        <v>0</v>
      </c>
    </row>
    <row r="42" spans="1:15" ht="12.75">
      <c r="A42" s="163" t="s">
        <v>72</v>
      </c>
      <c r="B42" s="164" t="s">
        <v>118</v>
      </c>
      <c r="C42" s="165" t="s">
        <v>119</v>
      </c>
      <c r="D42" s="166"/>
      <c r="E42" s="167"/>
      <c r="F42" s="167"/>
      <c r="G42" s="168"/>
      <c r="H42" s="169"/>
      <c r="I42" s="169"/>
      <c r="O42" s="170">
        <v>1</v>
      </c>
    </row>
    <row r="43" spans="1:104" ht="12.75">
      <c r="A43" s="171">
        <v>8</v>
      </c>
      <c r="B43" s="172" t="s">
        <v>120</v>
      </c>
      <c r="C43" s="173" t="s">
        <v>121</v>
      </c>
      <c r="D43" s="174" t="s">
        <v>86</v>
      </c>
      <c r="E43" s="175">
        <v>2.6629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1</v>
      </c>
      <c r="CZ43" s="146">
        <v>1.78401</v>
      </c>
    </row>
    <row r="44" spans="1:15" ht="12.75">
      <c r="A44" s="178"/>
      <c r="B44" s="180"/>
      <c r="C44" s="227" t="s">
        <v>122</v>
      </c>
      <c r="D44" s="228"/>
      <c r="E44" s="181">
        <v>2.2579</v>
      </c>
      <c r="F44" s="182"/>
      <c r="G44" s="183"/>
      <c r="M44" s="179" t="s">
        <v>122</v>
      </c>
      <c r="O44" s="170"/>
    </row>
    <row r="45" spans="1:15" ht="12.75">
      <c r="A45" s="178"/>
      <c r="B45" s="180"/>
      <c r="C45" s="227" t="s">
        <v>123</v>
      </c>
      <c r="D45" s="228"/>
      <c r="E45" s="181">
        <v>0.405</v>
      </c>
      <c r="F45" s="182"/>
      <c r="G45" s="183"/>
      <c r="M45" s="179" t="s">
        <v>123</v>
      </c>
      <c r="O45" s="170"/>
    </row>
    <row r="46" spans="1:15" ht="12.75">
      <c r="A46" s="178"/>
      <c r="B46" s="180"/>
      <c r="C46" s="229" t="s">
        <v>91</v>
      </c>
      <c r="D46" s="228"/>
      <c r="E46" s="204">
        <v>2.6628999999999996</v>
      </c>
      <c r="F46" s="182"/>
      <c r="G46" s="183"/>
      <c r="M46" s="179" t="s">
        <v>91</v>
      </c>
      <c r="O46" s="170"/>
    </row>
    <row r="47" spans="1:104" ht="12.75">
      <c r="A47" s="171">
        <v>9</v>
      </c>
      <c r="B47" s="172" t="s">
        <v>124</v>
      </c>
      <c r="C47" s="173" t="s">
        <v>125</v>
      </c>
      <c r="D47" s="174" t="s">
        <v>114</v>
      </c>
      <c r="E47" s="175">
        <v>25.7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1</v>
      </c>
      <c r="CZ47" s="146">
        <v>0.17437</v>
      </c>
    </row>
    <row r="48" spans="1:15" ht="12.75">
      <c r="A48" s="178"/>
      <c r="B48" s="180"/>
      <c r="C48" s="227" t="s">
        <v>126</v>
      </c>
      <c r="D48" s="228"/>
      <c r="E48" s="181">
        <v>37.2</v>
      </c>
      <c r="F48" s="182"/>
      <c r="G48" s="183"/>
      <c r="M48" s="179" t="s">
        <v>126</v>
      </c>
      <c r="O48" s="170"/>
    </row>
    <row r="49" spans="1:15" ht="12.75">
      <c r="A49" s="178"/>
      <c r="B49" s="180"/>
      <c r="C49" s="227" t="s">
        <v>127</v>
      </c>
      <c r="D49" s="228"/>
      <c r="E49" s="181">
        <v>-11.5</v>
      </c>
      <c r="F49" s="182"/>
      <c r="G49" s="183"/>
      <c r="M49" s="179" t="s">
        <v>127</v>
      </c>
      <c r="O49" s="170"/>
    </row>
    <row r="50" spans="1:15" ht="12.75">
      <c r="A50" s="178"/>
      <c r="B50" s="180"/>
      <c r="C50" s="229" t="s">
        <v>91</v>
      </c>
      <c r="D50" s="228"/>
      <c r="E50" s="204">
        <v>25.700000000000003</v>
      </c>
      <c r="F50" s="182"/>
      <c r="G50" s="183"/>
      <c r="M50" s="179" t="s">
        <v>91</v>
      </c>
      <c r="O50" s="170"/>
    </row>
    <row r="51" spans="1:104" ht="22.5">
      <c r="A51" s="171">
        <v>10</v>
      </c>
      <c r="B51" s="172" t="s">
        <v>128</v>
      </c>
      <c r="C51" s="173" t="s">
        <v>129</v>
      </c>
      <c r="D51" s="174" t="s">
        <v>114</v>
      </c>
      <c r="E51" s="175">
        <v>124.92</v>
      </c>
      <c r="F51" s="175">
        <v>0</v>
      </c>
      <c r="G51" s="176">
        <f>E51*F51</f>
        <v>0</v>
      </c>
      <c r="O51" s="170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1</v>
      </c>
      <c r="CB51" s="177">
        <v>1</v>
      </c>
      <c r="CZ51" s="146">
        <v>0.22551</v>
      </c>
    </row>
    <row r="52" spans="1:15" ht="12.75">
      <c r="A52" s="178"/>
      <c r="B52" s="180"/>
      <c r="C52" s="227" t="s">
        <v>130</v>
      </c>
      <c r="D52" s="228"/>
      <c r="E52" s="181">
        <v>106.66</v>
      </c>
      <c r="F52" s="182"/>
      <c r="G52" s="183"/>
      <c r="M52" s="179" t="s">
        <v>130</v>
      </c>
      <c r="O52" s="170"/>
    </row>
    <row r="53" spans="1:15" ht="12.75">
      <c r="A53" s="178"/>
      <c r="B53" s="180"/>
      <c r="C53" s="227" t="s">
        <v>131</v>
      </c>
      <c r="D53" s="228"/>
      <c r="E53" s="181">
        <v>-1.62</v>
      </c>
      <c r="F53" s="182"/>
      <c r="G53" s="183"/>
      <c r="M53" s="179" t="s">
        <v>131</v>
      </c>
      <c r="O53" s="170"/>
    </row>
    <row r="54" spans="1:15" ht="12.75">
      <c r="A54" s="178"/>
      <c r="B54" s="180"/>
      <c r="C54" s="227" t="s">
        <v>132</v>
      </c>
      <c r="D54" s="228"/>
      <c r="E54" s="181">
        <v>36</v>
      </c>
      <c r="F54" s="182"/>
      <c r="G54" s="183"/>
      <c r="M54" s="179" t="s">
        <v>132</v>
      </c>
      <c r="O54" s="170"/>
    </row>
    <row r="55" spans="1:15" ht="12.75">
      <c r="A55" s="178"/>
      <c r="B55" s="180"/>
      <c r="C55" s="227" t="s">
        <v>127</v>
      </c>
      <c r="D55" s="228"/>
      <c r="E55" s="181">
        <v>-11.5</v>
      </c>
      <c r="F55" s="182"/>
      <c r="G55" s="183"/>
      <c r="M55" s="179" t="s">
        <v>127</v>
      </c>
      <c r="O55" s="170"/>
    </row>
    <row r="56" spans="1:15" ht="12.75">
      <c r="A56" s="178"/>
      <c r="B56" s="180"/>
      <c r="C56" s="227" t="s">
        <v>133</v>
      </c>
      <c r="D56" s="228"/>
      <c r="E56" s="181">
        <v>-4.62</v>
      </c>
      <c r="F56" s="182"/>
      <c r="G56" s="183"/>
      <c r="M56" s="179" t="s">
        <v>133</v>
      </c>
      <c r="O56" s="170"/>
    </row>
    <row r="57" spans="1:15" ht="12.75">
      <c r="A57" s="178"/>
      <c r="B57" s="180"/>
      <c r="C57" s="229" t="s">
        <v>91</v>
      </c>
      <c r="D57" s="228"/>
      <c r="E57" s="204">
        <v>124.91999999999999</v>
      </c>
      <c r="F57" s="182"/>
      <c r="G57" s="183"/>
      <c r="M57" s="179" t="s">
        <v>91</v>
      </c>
      <c r="O57" s="170"/>
    </row>
    <row r="58" spans="1:104" ht="12.75">
      <c r="A58" s="171">
        <v>11</v>
      </c>
      <c r="B58" s="172" t="s">
        <v>134</v>
      </c>
      <c r="C58" s="173" t="s">
        <v>135</v>
      </c>
      <c r="D58" s="174" t="s">
        <v>136</v>
      </c>
      <c r="E58" s="175">
        <v>16</v>
      </c>
      <c r="F58" s="175">
        <v>0</v>
      </c>
      <c r="G58" s="176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1</v>
      </c>
      <c r="CZ58" s="146">
        <v>0.02268</v>
      </c>
    </row>
    <row r="59" spans="1:15" ht="12.75">
      <c r="A59" s="178"/>
      <c r="B59" s="180"/>
      <c r="C59" s="227" t="s">
        <v>137</v>
      </c>
      <c r="D59" s="228"/>
      <c r="E59" s="181">
        <v>16</v>
      </c>
      <c r="F59" s="182"/>
      <c r="G59" s="183"/>
      <c r="M59" s="179" t="s">
        <v>137</v>
      </c>
      <c r="O59" s="170"/>
    </row>
    <row r="60" spans="1:104" ht="12.75">
      <c r="A60" s="171">
        <v>12</v>
      </c>
      <c r="B60" s="172" t="s">
        <v>138</v>
      </c>
      <c r="C60" s="173" t="s">
        <v>139</v>
      </c>
      <c r="D60" s="174" t="s">
        <v>86</v>
      </c>
      <c r="E60" s="175">
        <v>0.39</v>
      </c>
      <c r="F60" s="175">
        <v>0</v>
      </c>
      <c r="G60" s="176">
        <f>E60*F60</f>
        <v>0</v>
      </c>
      <c r="O60" s="170">
        <v>2</v>
      </c>
      <c r="AA60" s="146">
        <v>1</v>
      </c>
      <c r="AB60" s="146">
        <v>1</v>
      </c>
      <c r="AC60" s="146">
        <v>1</v>
      </c>
      <c r="AZ60" s="146">
        <v>1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1</v>
      </c>
      <c r="CB60" s="177">
        <v>1</v>
      </c>
      <c r="CZ60" s="146">
        <v>1.77642</v>
      </c>
    </row>
    <row r="61" spans="1:15" ht="12.75">
      <c r="A61" s="178"/>
      <c r="B61" s="180"/>
      <c r="C61" s="227" t="s">
        <v>140</v>
      </c>
      <c r="D61" s="228"/>
      <c r="E61" s="181">
        <v>0.15</v>
      </c>
      <c r="F61" s="182"/>
      <c r="G61" s="183"/>
      <c r="M61" s="179" t="s">
        <v>140</v>
      </c>
      <c r="O61" s="170"/>
    </row>
    <row r="62" spans="1:15" ht="12.75">
      <c r="A62" s="178"/>
      <c r="B62" s="180"/>
      <c r="C62" s="227" t="s">
        <v>141</v>
      </c>
      <c r="D62" s="228"/>
      <c r="E62" s="181">
        <v>0.24</v>
      </c>
      <c r="F62" s="182"/>
      <c r="G62" s="183"/>
      <c r="M62" s="179" t="s">
        <v>141</v>
      </c>
      <c r="O62" s="170"/>
    </row>
    <row r="63" spans="1:104" ht="12.75">
      <c r="A63" s="171">
        <v>13</v>
      </c>
      <c r="B63" s="172" t="s">
        <v>142</v>
      </c>
      <c r="C63" s="173" t="s">
        <v>143</v>
      </c>
      <c r="D63" s="174" t="s">
        <v>144</v>
      </c>
      <c r="E63" s="175">
        <v>0.1215</v>
      </c>
      <c r="F63" s="175">
        <v>0</v>
      </c>
      <c r="G63" s="176">
        <f>E63*F63</f>
        <v>0</v>
      </c>
      <c r="O63" s="170">
        <v>2</v>
      </c>
      <c r="AA63" s="146">
        <v>1</v>
      </c>
      <c r="AB63" s="146">
        <v>1</v>
      </c>
      <c r="AC63" s="146">
        <v>1</v>
      </c>
      <c r="AZ63" s="146">
        <v>1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1</v>
      </c>
      <c r="CZ63" s="146">
        <v>0.01954</v>
      </c>
    </row>
    <row r="64" spans="1:15" ht="12.75">
      <c r="A64" s="178"/>
      <c r="B64" s="180"/>
      <c r="C64" s="227" t="s">
        <v>145</v>
      </c>
      <c r="D64" s="228"/>
      <c r="E64" s="181">
        <v>0</v>
      </c>
      <c r="F64" s="182"/>
      <c r="G64" s="183"/>
      <c r="M64" s="179" t="s">
        <v>145</v>
      </c>
      <c r="O64" s="170"/>
    </row>
    <row r="65" spans="1:15" ht="12.75">
      <c r="A65" s="178"/>
      <c r="B65" s="180"/>
      <c r="C65" s="227" t="s">
        <v>146</v>
      </c>
      <c r="D65" s="228"/>
      <c r="E65" s="181">
        <v>0.1215</v>
      </c>
      <c r="F65" s="182"/>
      <c r="G65" s="183"/>
      <c r="M65" s="179" t="s">
        <v>146</v>
      </c>
      <c r="O65" s="170"/>
    </row>
    <row r="66" spans="1:104" ht="12.75">
      <c r="A66" s="171">
        <v>14</v>
      </c>
      <c r="B66" s="172" t="s">
        <v>147</v>
      </c>
      <c r="C66" s="173" t="s">
        <v>148</v>
      </c>
      <c r="D66" s="174" t="s">
        <v>144</v>
      </c>
      <c r="E66" s="175">
        <v>0.3096</v>
      </c>
      <c r="F66" s="175">
        <v>0</v>
      </c>
      <c r="G66" s="176">
        <f>E66*F66</f>
        <v>0</v>
      </c>
      <c r="O66" s="170">
        <v>2</v>
      </c>
      <c r="AA66" s="146">
        <v>1</v>
      </c>
      <c r="AB66" s="146">
        <v>1</v>
      </c>
      <c r="AC66" s="146">
        <v>1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1</v>
      </c>
      <c r="CB66" s="177">
        <v>1</v>
      </c>
      <c r="CZ66" s="146">
        <v>0.01709</v>
      </c>
    </row>
    <row r="67" spans="1:15" ht="12.75">
      <c r="A67" s="178"/>
      <c r="B67" s="180"/>
      <c r="C67" s="227" t="s">
        <v>149</v>
      </c>
      <c r="D67" s="228"/>
      <c r="E67" s="181">
        <v>0</v>
      </c>
      <c r="F67" s="182"/>
      <c r="G67" s="183"/>
      <c r="M67" s="179" t="s">
        <v>149</v>
      </c>
      <c r="O67" s="170"/>
    </row>
    <row r="68" spans="1:15" ht="12.75">
      <c r="A68" s="178"/>
      <c r="B68" s="180"/>
      <c r="C68" s="227" t="s">
        <v>150</v>
      </c>
      <c r="D68" s="228"/>
      <c r="E68" s="181">
        <v>0.3096</v>
      </c>
      <c r="F68" s="182"/>
      <c r="G68" s="183"/>
      <c r="M68" s="179" t="s">
        <v>150</v>
      </c>
      <c r="O68" s="170"/>
    </row>
    <row r="69" spans="1:104" ht="12.75">
      <c r="A69" s="171">
        <v>15</v>
      </c>
      <c r="B69" s="172" t="s">
        <v>151</v>
      </c>
      <c r="C69" s="173" t="s">
        <v>152</v>
      </c>
      <c r="D69" s="174" t="s">
        <v>114</v>
      </c>
      <c r="E69" s="175">
        <v>7.8</v>
      </c>
      <c r="F69" s="175">
        <v>0</v>
      </c>
      <c r="G69" s="176">
        <f>E69*F69</f>
        <v>0</v>
      </c>
      <c r="O69" s="170">
        <v>2</v>
      </c>
      <c r="AA69" s="146">
        <v>1</v>
      </c>
      <c r="AB69" s="146">
        <v>1</v>
      </c>
      <c r="AC69" s="146">
        <v>1</v>
      </c>
      <c r="AZ69" s="146">
        <v>1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1</v>
      </c>
      <c r="CZ69" s="146">
        <v>0.09487</v>
      </c>
    </row>
    <row r="70" spans="1:15" ht="12.75">
      <c r="A70" s="178"/>
      <c r="B70" s="180"/>
      <c r="C70" s="227" t="s">
        <v>153</v>
      </c>
      <c r="D70" s="228"/>
      <c r="E70" s="181">
        <v>7.8</v>
      </c>
      <c r="F70" s="182"/>
      <c r="G70" s="183"/>
      <c r="M70" s="179" t="s">
        <v>153</v>
      </c>
      <c r="O70" s="170"/>
    </row>
    <row r="71" spans="1:104" ht="12.75">
      <c r="A71" s="171">
        <v>16</v>
      </c>
      <c r="B71" s="172" t="s">
        <v>154</v>
      </c>
      <c r="C71" s="173" t="s">
        <v>155</v>
      </c>
      <c r="D71" s="174" t="s">
        <v>114</v>
      </c>
      <c r="E71" s="175">
        <v>4.86</v>
      </c>
      <c r="F71" s="175">
        <v>0</v>
      </c>
      <c r="G71" s="176">
        <f>E71*F71</f>
        <v>0</v>
      </c>
      <c r="O71" s="170">
        <v>2</v>
      </c>
      <c r="AA71" s="146">
        <v>1</v>
      </c>
      <c r="AB71" s="146">
        <v>1</v>
      </c>
      <c r="AC71" s="146">
        <v>1</v>
      </c>
      <c r="AZ71" s="146">
        <v>1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</v>
      </c>
      <c r="CB71" s="177">
        <v>1</v>
      </c>
      <c r="CZ71" s="146">
        <v>0.18324</v>
      </c>
    </row>
    <row r="72" spans="1:15" ht="12.75">
      <c r="A72" s="178"/>
      <c r="B72" s="180"/>
      <c r="C72" s="227" t="s">
        <v>156</v>
      </c>
      <c r="D72" s="228"/>
      <c r="E72" s="181">
        <v>1.5</v>
      </c>
      <c r="F72" s="182"/>
      <c r="G72" s="183"/>
      <c r="M72" s="179" t="s">
        <v>156</v>
      </c>
      <c r="O72" s="170"/>
    </row>
    <row r="73" spans="1:15" ht="12.75">
      <c r="A73" s="178"/>
      <c r="B73" s="180"/>
      <c r="C73" s="227" t="s">
        <v>157</v>
      </c>
      <c r="D73" s="228"/>
      <c r="E73" s="181">
        <v>3.36</v>
      </c>
      <c r="F73" s="182"/>
      <c r="G73" s="183"/>
      <c r="M73" s="179" t="s">
        <v>157</v>
      </c>
      <c r="O73" s="170"/>
    </row>
    <row r="74" spans="1:104" ht="12.75">
      <c r="A74" s="171">
        <v>17</v>
      </c>
      <c r="B74" s="172" t="s">
        <v>158</v>
      </c>
      <c r="C74" s="173" t="s">
        <v>159</v>
      </c>
      <c r="D74" s="174" t="s">
        <v>144</v>
      </c>
      <c r="E74" s="175">
        <v>0.1264</v>
      </c>
      <c r="F74" s="175">
        <v>0</v>
      </c>
      <c r="G74" s="176">
        <f>E74*F74</f>
        <v>0</v>
      </c>
      <c r="O74" s="170">
        <v>2</v>
      </c>
      <c r="AA74" s="146">
        <v>3</v>
      </c>
      <c r="AB74" s="146">
        <v>1</v>
      </c>
      <c r="AC74" s="146">
        <v>13383415</v>
      </c>
      <c r="AZ74" s="146">
        <v>1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3</v>
      </c>
      <c r="CB74" s="177">
        <v>1</v>
      </c>
      <c r="CZ74" s="146">
        <v>1</v>
      </c>
    </row>
    <row r="75" spans="1:15" ht="12.75">
      <c r="A75" s="178"/>
      <c r="B75" s="180"/>
      <c r="C75" s="227" t="s">
        <v>160</v>
      </c>
      <c r="D75" s="228"/>
      <c r="E75" s="181">
        <v>0.1264</v>
      </c>
      <c r="F75" s="182"/>
      <c r="G75" s="183"/>
      <c r="M75" s="179" t="s">
        <v>160</v>
      </c>
      <c r="O75" s="170"/>
    </row>
    <row r="76" spans="1:104" ht="12.75">
      <c r="A76" s="171">
        <v>18</v>
      </c>
      <c r="B76" s="172" t="s">
        <v>161</v>
      </c>
      <c r="C76" s="173" t="s">
        <v>162</v>
      </c>
      <c r="D76" s="174" t="s">
        <v>163</v>
      </c>
      <c r="E76" s="175">
        <v>0.322</v>
      </c>
      <c r="F76" s="175">
        <v>0</v>
      </c>
      <c r="G76" s="176">
        <f>E76*F76</f>
        <v>0</v>
      </c>
      <c r="O76" s="170">
        <v>2</v>
      </c>
      <c r="AA76" s="146">
        <v>3</v>
      </c>
      <c r="AB76" s="146">
        <v>1</v>
      </c>
      <c r="AC76" s="146">
        <v>13383425</v>
      </c>
      <c r="AZ76" s="146">
        <v>1</v>
      </c>
      <c r="BA76" s="146">
        <f>IF(AZ76=1,G76,0)</f>
        <v>0</v>
      </c>
      <c r="BB76" s="146">
        <f>IF(AZ76=2,G76,0)</f>
        <v>0</v>
      </c>
      <c r="BC76" s="146">
        <f>IF(AZ76=3,G76,0)</f>
        <v>0</v>
      </c>
      <c r="BD76" s="146">
        <f>IF(AZ76=4,G76,0)</f>
        <v>0</v>
      </c>
      <c r="BE76" s="146">
        <f>IF(AZ76=5,G76,0)</f>
        <v>0</v>
      </c>
      <c r="CA76" s="177">
        <v>3</v>
      </c>
      <c r="CB76" s="177">
        <v>1</v>
      </c>
      <c r="CZ76" s="146">
        <v>1</v>
      </c>
    </row>
    <row r="77" spans="1:15" ht="12.75">
      <c r="A77" s="178"/>
      <c r="B77" s="180"/>
      <c r="C77" s="227" t="s">
        <v>164</v>
      </c>
      <c r="D77" s="228"/>
      <c r="E77" s="181">
        <v>0.322</v>
      </c>
      <c r="F77" s="182"/>
      <c r="G77" s="183"/>
      <c r="M77" s="179" t="s">
        <v>164</v>
      </c>
      <c r="O77" s="170"/>
    </row>
    <row r="78" spans="1:57" ht="12.75">
      <c r="A78" s="184"/>
      <c r="B78" s="185" t="s">
        <v>75</v>
      </c>
      <c r="C78" s="186" t="str">
        <f>CONCATENATE(B42," ",C42)</f>
        <v>3 Svislé a kompletní konstrukce</v>
      </c>
      <c r="D78" s="187"/>
      <c r="E78" s="188"/>
      <c r="F78" s="189"/>
      <c r="G78" s="190">
        <f>SUM(G42:G77)</f>
        <v>0</v>
      </c>
      <c r="O78" s="170">
        <v>4</v>
      </c>
      <c r="BA78" s="191">
        <f>SUM(BA42:BA77)</f>
        <v>0</v>
      </c>
      <c r="BB78" s="191">
        <f>SUM(BB42:BB77)</f>
        <v>0</v>
      </c>
      <c r="BC78" s="191">
        <f>SUM(BC42:BC77)</f>
        <v>0</v>
      </c>
      <c r="BD78" s="191">
        <f>SUM(BD42:BD77)</f>
        <v>0</v>
      </c>
      <c r="BE78" s="191">
        <f>SUM(BE42:BE77)</f>
        <v>0</v>
      </c>
    </row>
    <row r="79" spans="1:15" ht="12.75">
      <c r="A79" s="163" t="s">
        <v>72</v>
      </c>
      <c r="B79" s="164" t="s">
        <v>165</v>
      </c>
      <c r="C79" s="165" t="s">
        <v>166</v>
      </c>
      <c r="D79" s="166"/>
      <c r="E79" s="167"/>
      <c r="F79" s="167"/>
      <c r="G79" s="168"/>
      <c r="H79" s="169"/>
      <c r="I79" s="169"/>
      <c r="O79" s="170">
        <v>1</v>
      </c>
    </row>
    <row r="80" spans="1:104" ht="12.75">
      <c r="A80" s="171">
        <v>19</v>
      </c>
      <c r="B80" s="172" t="s">
        <v>167</v>
      </c>
      <c r="C80" s="173" t="s">
        <v>168</v>
      </c>
      <c r="D80" s="174" t="s">
        <v>144</v>
      </c>
      <c r="E80" s="175">
        <v>4.4468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1</v>
      </c>
      <c r="AC80" s="146">
        <v>1</v>
      </c>
      <c r="AZ80" s="146">
        <v>1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1</v>
      </c>
      <c r="CZ80" s="146">
        <v>0.01901</v>
      </c>
    </row>
    <row r="81" spans="1:15" ht="12.75">
      <c r="A81" s="178"/>
      <c r="B81" s="180"/>
      <c r="C81" s="227" t="s">
        <v>169</v>
      </c>
      <c r="D81" s="228"/>
      <c r="E81" s="181">
        <v>0</v>
      </c>
      <c r="F81" s="182"/>
      <c r="G81" s="183"/>
      <c r="M81" s="179" t="s">
        <v>169</v>
      </c>
      <c r="O81" s="170"/>
    </row>
    <row r="82" spans="1:15" ht="12.75">
      <c r="A82" s="178"/>
      <c r="B82" s="180"/>
      <c r="C82" s="227" t="s">
        <v>170</v>
      </c>
      <c r="D82" s="228"/>
      <c r="E82" s="181">
        <v>0.1215</v>
      </c>
      <c r="F82" s="182"/>
      <c r="G82" s="183"/>
      <c r="M82" s="179" t="s">
        <v>170</v>
      </c>
      <c r="O82" s="170"/>
    </row>
    <row r="83" spans="1:15" ht="12.75">
      <c r="A83" s="178"/>
      <c r="B83" s="180"/>
      <c r="C83" s="227" t="s">
        <v>171</v>
      </c>
      <c r="D83" s="228"/>
      <c r="E83" s="181">
        <v>0</v>
      </c>
      <c r="F83" s="182"/>
      <c r="G83" s="183"/>
      <c r="M83" s="179" t="s">
        <v>171</v>
      </c>
      <c r="O83" s="170"/>
    </row>
    <row r="84" spans="1:15" ht="12.75">
      <c r="A84" s="178"/>
      <c r="B84" s="180"/>
      <c r="C84" s="227" t="s">
        <v>172</v>
      </c>
      <c r="D84" s="228"/>
      <c r="E84" s="181">
        <v>0.3779</v>
      </c>
      <c r="F84" s="182"/>
      <c r="G84" s="183"/>
      <c r="M84" s="179" t="s">
        <v>172</v>
      </c>
      <c r="O84" s="170"/>
    </row>
    <row r="85" spans="1:15" ht="12.75">
      <c r="A85" s="178"/>
      <c r="B85" s="180"/>
      <c r="C85" s="227" t="s">
        <v>173</v>
      </c>
      <c r="D85" s="228"/>
      <c r="E85" s="181">
        <v>2.8944</v>
      </c>
      <c r="F85" s="182"/>
      <c r="G85" s="183"/>
      <c r="M85" s="179" t="s">
        <v>173</v>
      </c>
      <c r="O85" s="170"/>
    </row>
    <row r="86" spans="1:15" ht="12.75">
      <c r="A86" s="178"/>
      <c r="B86" s="180"/>
      <c r="C86" s="227" t="s">
        <v>174</v>
      </c>
      <c r="D86" s="228"/>
      <c r="E86" s="181">
        <v>0.4888</v>
      </c>
      <c r="F86" s="182"/>
      <c r="G86" s="183"/>
      <c r="M86" s="179" t="s">
        <v>174</v>
      </c>
      <c r="O86" s="170"/>
    </row>
    <row r="87" spans="1:15" ht="12.75">
      <c r="A87" s="178"/>
      <c r="B87" s="180"/>
      <c r="C87" s="227" t="s">
        <v>175</v>
      </c>
      <c r="D87" s="228"/>
      <c r="E87" s="181">
        <v>0.5105</v>
      </c>
      <c r="F87" s="182"/>
      <c r="G87" s="183"/>
      <c r="M87" s="179" t="s">
        <v>175</v>
      </c>
      <c r="O87" s="170"/>
    </row>
    <row r="88" spans="1:15" ht="12.75">
      <c r="A88" s="178"/>
      <c r="B88" s="180"/>
      <c r="C88" s="227" t="s">
        <v>176</v>
      </c>
      <c r="D88" s="228"/>
      <c r="E88" s="181">
        <v>0</v>
      </c>
      <c r="F88" s="182"/>
      <c r="G88" s="183"/>
      <c r="M88" s="179" t="s">
        <v>176</v>
      </c>
      <c r="O88" s="170"/>
    </row>
    <row r="89" spans="1:15" ht="12.75">
      <c r="A89" s="178"/>
      <c r="B89" s="180"/>
      <c r="C89" s="227" t="s">
        <v>177</v>
      </c>
      <c r="D89" s="228"/>
      <c r="E89" s="181">
        <v>0.0071</v>
      </c>
      <c r="F89" s="182"/>
      <c r="G89" s="183"/>
      <c r="M89" s="179" t="s">
        <v>177</v>
      </c>
      <c r="O89" s="170"/>
    </row>
    <row r="90" spans="1:15" ht="12.75">
      <c r="A90" s="178"/>
      <c r="B90" s="180"/>
      <c r="C90" s="227" t="s">
        <v>178</v>
      </c>
      <c r="D90" s="228"/>
      <c r="E90" s="181">
        <v>0</v>
      </c>
      <c r="F90" s="182"/>
      <c r="G90" s="183"/>
      <c r="M90" s="179" t="s">
        <v>178</v>
      </c>
      <c r="O90" s="170"/>
    </row>
    <row r="91" spans="1:15" ht="12.75">
      <c r="A91" s="178"/>
      <c r="B91" s="180"/>
      <c r="C91" s="227" t="s">
        <v>179</v>
      </c>
      <c r="D91" s="228"/>
      <c r="E91" s="181">
        <v>0.0018</v>
      </c>
      <c r="F91" s="182"/>
      <c r="G91" s="183"/>
      <c r="M91" s="179" t="s">
        <v>179</v>
      </c>
      <c r="O91" s="170"/>
    </row>
    <row r="92" spans="1:15" ht="12.75">
      <c r="A92" s="178"/>
      <c r="B92" s="180"/>
      <c r="C92" s="227" t="s">
        <v>180</v>
      </c>
      <c r="D92" s="228"/>
      <c r="E92" s="181">
        <v>0</v>
      </c>
      <c r="F92" s="182"/>
      <c r="G92" s="183"/>
      <c r="M92" s="179" t="s">
        <v>180</v>
      </c>
      <c r="O92" s="170"/>
    </row>
    <row r="93" spans="1:15" ht="12.75">
      <c r="A93" s="178"/>
      <c r="B93" s="180"/>
      <c r="C93" s="227" t="s">
        <v>181</v>
      </c>
      <c r="D93" s="228"/>
      <c r="E93" s="181">
        <v>0.0448</v>
      </c>
      <c r="F93" s="182"/>
      <c r="G93" s="183"/>
      <c r="M93" s="179" t="s">
        <v>181</v>
      </c>
      <c r="O93" s="170"/>
    </row>
    <row r="94" spans="1:104" ht="12.75">
      <c r="A94" s="171">
        <v>20</v>
      </c>
      <c r="B94" s="172" t="s">
        <v>182</v>
      </c>
      <c r="C94" s="173" t="s">
        <v>183</v>
      </c>
      <c r="D94" s="174" t="s">
        <v>144</v>
      </c>
      <c r="E94" s="175">
        <v>2.4936</v>
      </c>
      <c r="F94" s="175">
        <v>0</v>
      </c>
      <c r="G94" s="176">
        <f>E94*F94</f>
        <v>0</v>
      </c>
      <c r="O94" s="170">
        <v>2</v>
      </c>
      <c r="AA94" s="146">
        <v>1</v>
      </c>
      <c r="AB94" s="146">
        <v>1</v>
      </c>
      <c r="AC94" s="146">
        <v>1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1</v>
      </c>
      <c r="CB94" s="177">
        <v>1</v>
      </c>
      <c r="CZ94" s="146">
        <v>0.01663</v>
      </c>
    </row>
    <row r="95" spans="1:15" ht="12.75">
      <c r="A95" s="178"/>
      <c r="B95" s="180"/>
      <c r="C95" s="227" t="s">
        <v>184</v>
      </c>
      <c r="D95" s="228"/>
      <c r="E95" s="181">
        <v>0</v>
      </c>
      <c r="F95" s="182"/>
      <c r="G95" s="183"/>
      <c r="M95" s="179" t="s">
        <v>184</v>
      </c>
      <c r="O95" s="170"/>
    </row>
    <row r="96" spans="1:15" ht="12.75">
      <c r="A96" s="178"/>
      <c r="B96" s="180"/>
      <c r="C96" s="227" t="s">
        <v>150</v>
      </c>
      <c r="D96" s="228"/>
      <c r="E96" s="181">
        <v>0.3096</v>
      </c>
      <c r="F96" s="182"/>
      <c r="G96" s="183"/>
      <c r="M96" s="179" t="s">
        <v>150</v>
      </c>
      <c r="O96" s="170"/>
    </row>
    <row r="97" spans="1:15" ht="12.75">
      <c r="A97" s="178"/>
      <c r="B97" s="180"/>
      <c r="C97" s="227" t="s">
        <v>185</v>
      </c>
      <c r="D97" s="228"/>
      <c r="E97" s="181">
        <v>0</v>
      </c>
      <c r="F97" s="182"/>
      <c r="G97" s="183"/>
      <c r="M97" s="179" t="s">
        <v>185</v>
      </c>
      <c r="O97" s="170"/>
    </row>
    <row r="98" spans="1:15" ht="12.75">
      <c r="A98" s="178"/>
      <c r="B98" s="180"/>
      <c r="C98" s="227" t="s">
        <v>186</v>
      </c>
      <c r="D98" s="228"/>
      <c r="E98" s="181">
        <v>2.184</v>
      </c>
      <c r="F98" s="182"/>
      <c r="G98" s="183"/>
      <c r="M98" s="179" t="s">
        <v>186</v>
      </c>
      <c r="O98" s="170"/>
    </row>
    <row r="99" spans="1:104" ht="12.75">
      <c r="A99" s="171">
        <v>21</v>
      </c>
      <c r="B99" s="172" t="s">
        <v>187</v>
      </c>
      <c r="C99" s="173" t="s">
        <v>188</v>
      </c>
      <c r="D99" s="174" t="s">
        <v>86</v>
      </c>
      <c r="E99" s="175">
        <v>4.4446</v>
      </c>
      <c r="F99" s="175">
        <v>0</v>
      </c>
      <c r="G99" s="176">
        <f>E99*F99</f>
        <v>0</v>
      </c>
      <c r="O99" s="170">
        <v>2</v>
      </c>
      <c r="AA99" s="146">
        <v>1</v>
      </c>
      <c r="AB99" s="146">
        <v>1</v>
      </c>
      <c r="AC99" s="146">
        <v>1</v>
      </c>
      <c r="AZ99" s="146">
        <v>1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7">
        <v>1</v>
      </c>
      <c r="CB99" s="177">
        <v>1</v>
      </c>
      <c r="CZ99" s="146">
        <v>2.52511</v>
      </c>
    </row>
    <row r="100" spans="1:15" ht="12.75">
      <c r="A100" s="178"/>
      <c r="B100" s="180"/>
      <c r="C100" s="227" t="s">
        <v>189</v>
      </c>
      <c r="D100" s="228"/>
      <c r="E100" s="181">
        <v>0</v>
      </c>
      <c r="F100" s="182"/>
      <c r="G100" s="183"/>
      <c r="M100" s="179" t="s">
        <v>189</v>
      </c>
      <c r="O100" s="170"/>
    </row>
    <row r="101" spans="1:15" ht="12.75">
      <c r="A101" s="178"/>
      <c r="B101" s="180"/>
      <c r="C101" s="227" t="s">
        <v>190</v>
      </c>
      <c r="D101" s="228"/>
      <c r="E101" s="181">
        <v>3.3905</v>
      </c>
      <c r="F101" s="182"/>
      <c r="G101" s="183"/>
      <c r="M101" s="179" t="s">
        <v>190</v>
      </c>
      <c r="O101" s="170"/>
    </row>
    <row r="102" spans="1:15" ht="12.75">
      <c r="A102" s="178"/>
      <c r="B102" s="180"/>
      <c r="C102" s="227" t="s">
        <v>191</v>
      </c>
      <c r="D102" s="228"/>
      <c r="E102" s="181">
        <v>0</v>
      </c>
      <c r="F102" s="182"/>
      <c r="G102" s="183"/>
      <c r="M102" s="179" t="s">
        <v>191</v>
      </c>
      <c r="O102" s="170"/>
    </row>
    <row r="103" spans="1:15" ht="12.75">
      <c r="A103" s="178"/>
      <c r="B103" s="180"/>
      <c r="C103" s="227" t="s">
        <v>192</v>
      </c>
      <c r="D103" s="228"/>
      <c r="E103" s="181">
        <v>1.0541</v>
      </c>
      <c r="F103" s="182"/>
      <c r="G103" s="183"/>
      <c r="M103" s="179" t="s">
        <v>192</v>
      </c>
      <c r="O103" s="170"/>
    </row>
    <row r="104" spans="1:104" ht="12.75">
      <c r="A104" s="171">
        <v>22</v>
      </c>
      <c r="B104" s="172" t="s">
        <v>193</v>
      </c>
      <c r="C104" s="173" t="s">
        <v>194</v>
      </c>
      <c r="D104" s="174" t="s">
        <v>195</v>
      </c>
      <c r="E104" s="175">
        <v>37.0385</v>
      </c>
      <c r="F104" s="175">
        <v>0</v>
      </c>
      <c r="G104" s="176">
        <f>E104*F104</f>
        <v>0</v>
      </c>
      <c r="O104" s="170">
        <v>2</v>
      </c>
      <c r="AA104" s="146">
        <v>1</v>
      </c>
      <c r="AB104" s="146">
        <v>1</v>
      </c>
      <c r="AC104" s="146">
        <v>1</v>
      </c>
      <c r="AZ104" s="146">
        <v>1</v>
      </c>
      <c r="BA104" s="146">
        <f>IF(AZ104=1,G104,0)</f>
        <v>0</v>
      </c>
      <c r="BB104" s="146">
        <f>IF(AZ104=2,G104,0)</f>
        <v>0</v>
      </c>
      <c r="BC104" s="146">
        <f>IF(AZ104=3,G104,0)</f>
        <v>0</v>
      </c>
      <c r="BD104" s="146">
        <f>IF(AZ104=4,G104,0)</f>
        <v>0</v>
      </c>
      <c r="BE104" s="146">
        <f>IF(AZ104=5,G104,0)</f>
        <v>0</v>
      </c>
      <c r="CA104" s="177">
        <v>1</v>
      </c>
      <c r="CB104" s="177">
        <v>1</v>
      </c>
      <c r="CZ104" s="146">
        <v>0.05242</v>
      </c>
    </row>
    <row r="105" spans="1:15" ht="12.75">
      <c r="A105" s="178"/>
      <c r="B105" s="180"/>
      <c r="C105" s="227" t="s">
        <v>189</v>
      </c>
      <c r="D105" s="228"/>
      <c r="E105" s="181">
        <v>0</v>
      </c>
      <c r="F105" s="182"/>
      <c r="G105" s="183"/>
      <c r="M105" s="179" t="s">
        <v>189</v>
      </c>
      <c r="O105" s="170"/>
    </row>
    <row r="106" spans="1:15" ht="12.75">
      <c r="A106" s="178"/>
      <c r="B106" s="180"/>
      <c r="C106" s="227" t="s">
        <v>196</v>
      </c>
      <c r="D106" s="228"/>
      <c r="E106" s="181">
        <v>28.2545</v>
      </c>
      <c r="F106" s="182"/>
      <c r="G106" s="183"/>
      <c r="M106" s="179" t="s">
        <v>196</v>
      </c>
      <c r="O106" s="170"/>
    </row>
    <row r="107" spans="1:15" ht="12.75">
      <c r="A107" s="178"/>
      <c r="B107" s="180"/>
      <c r="C107" s="227" t="s">
        <v>191</v>
      </c>
      <c r="D107" s="228"/>
      <c r="E107" s="181">
        <v>0</v>
      </c>
      <c r="F107" s="182"/>
      <c r="G107" s="183"/>
      <c r="M107" s="179" t="s">
        <v>191</v>
      </c>
      <c r="O107" s="170"/>
    </row>
    <row r="108" spans="1:15" ht="12.75">
      <c r="A108" s="178"/>
      <c r="B108" s="180"/>
      <c r="C108" s="227" t="s">
        <v>197</v>
      </c>
      <c r="D108" s="228"/>
      <c r="E108" s="181">
        <v>8.784</v>
      </c>
      <c r="F108" s="182"/>
      <c r="G108" s="183"/>
      <c r="M108" s="179" t="s">
        <v>197</v>
      </c>
      <c r="O108" s="170"/>
    </row>
    <row r="109" spans="1:104" ht="12.75">
      <c r="A109" s="171">
        <v>23</v>
      </c>
      <c r="B109" s="172" t="s">
        <v>198</v>
      </c>
      <c r="C109" s="173" t="s">
        <v>199</v>
      </c>
      <c r="D109" s="174" t="s">
        <v>144</v>
      </c>
      <c r="E109" s="175">
        <v>0.3421</v>
      </c>
      <c r="F109" s="175">
        <v>0</v>
      </c>
      <c r="G109" s="176">
        <f>E109*F109</f>
        <v>0</v>
      </c>
      <c r="O109" s="170">
        <v>2</v>
      </c>
      <c r="AA109" s="146">
        <v>1</v>
      </c>
      <c r="AB109" s="146">
        <v>1</v>
      </c>
      <c r="AC109" s="146">
        <v>1</v>
      </c>
      <c r="AZ109" s="146">
        <v>1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1</v>
      </c>
      <c r="CB109" s="177">
        <v>1</v>
      </c>
      <c r="CZ109" s="146">
        <v>1.01665</v>
      </c>
    </row>
    <row r="110" spans="1:15" ht="12.75">
      <c r="A110" s="178"/>
      <c r="B110" s="180"/>
      <c r="C110" s="227" t="s">
        <v>200</v>
      </c>
      <c r="D110" s="228"/>
      <c r="E110" s="181">
        <v>0.0385</v>
      </c>
      <c r="F110" s="182"/>
      <c r="G110" s="183"/>
      <c r="M110" s="179" t="s">
        <v>200</v>
      </c>
      <c r="O110" s="170"/>
    </row>
    <row r="111" spans="1:15" ht="12.75">
      <c r="A111" s="178"/>
      <c r="B111" s="180"/>
      <c r="C111" s="227" t="s">
        <v>201</v>
      </c>
      <c r="D111" s="228"/>
      <c r="E111" s="181">
        <v>0.0149</v>
      </c>
      <c r="F111" s="182"/>
      <c r="G111" s="183"/>
      <c r="M111" s="179" t="s">
        <v>201</v>
      </c>
      <c r="O111" s="170"/>
    </row>
    <row r="112" spans="1:15" ht="12.75">
      <c r="A112" s="178"/>
      <c r="B112" s="180"/>
      <c r="C112" s="227" t="s">
        <v>202</v>
      </c>
      <c r="D112" s="228"/>
      <c r="E112" s="181">
        <v>0.2886</v>
      </c>
      <c r="F112" s="182"/>
      <c r="G112" s="183"/>
      <c r="M112" s="179" t="s">
        <v>202</v>
      </c>
      <c r="O112" s="170"/>
    </row>
    <row r="113" spans="1:104" ht="22.5">
      <c r="A113" s="171">
        <v>24</v>
      </c>
      <c r="B113" s="172" t="s">
        <v>203</v>
      </c>
      <c r="C113" s="173" t="s">
        <v>204</v>
      </c>
      <c r="D113" s="174" t="s">
        <v>114</v>
      </c>
      <c r="E113" s="175">
        <v>317.993</v>
      </c>
      <c r="F113" s="175">
        <v>0</v>
      </c>
      <c r="G113" s="176">
        <f>E113*F113</f>
        <v>0</v>
      </c>
      <c r="O113" s="170">
        <v>2</v>
      </c>
      <c r="AA113" s="146">
        <v>1</v>
      </c>
      <c r="AB113" s="146">
        <v>1</v>
      </c>
      <c r="AC113" s="146">
        <v>1</v>
      </c>
      <c r="AZ113" s="146">
        <v>1</v>
      </c>
      <c r="BA113" s="146">
        <f>IF(AZ113=1,G113,0)</f>
        <v>0</v>
      </c>
      <c r="BB113" s="146">
        <f>IF(AZ113=2,G113,0)</f>
        <v>0</v>
      </c>
      <c r="BC113" s="146">
        <f>IF(AZ113=3,G113,0)</f>
        <v>0</v>
      </c>
      <c r="BD113" s="146">
        <f>IF(AZ113=4,G113,0)</f>
        <v>0</v>
      </c>
      <c r="BE113" s="146">
        <f>IF(AZ113=5,G113,0)</f>
        <v>0</v>
      </c>
      <c r="CA113" s="177">
        <v>1</v>
      </c>
      <c r="CB113" s="177">
        <v>1</v>
      </c>
      <c r="CZ113" s="146">
        <v>0</v>
      </c>
    </row>
    <row r="114" spans="1:15" ht="12.75">
      <c r="A114" s="178"/>
      <c r="B114" s="180"/>
      <c r="C114" s="227" t="s">
        <v>205</v>
      </c>
      <c r="D114" s="228"/>
      <c r="E114" s="181">
        <v>317.993</v>
      </c>
      <c r="F114" s="182"/>
      <c r="G114" s="183"/>
      <c r="M114" s="179" t="s">
        <v>205</v>
      </c>
      <c r="O114" s="170"/>
    </row>
    <row r="115" spans="1:104" ht="12.75">
      <c r="A115" s="171">
        <v>25</v>
      </c>
      <c r="B115" s="172" t="s">
        <v>206</v>
      </c>
      <c r="C115" s="173" t="s">
        <v>207</v>
      </c>
      <c r="D115" s="174" t="s">
        <v>144</v>
      </c>
      <c r="E115" s="175">
        <v>0.0092</v>
      </c>
      <c r="F115" s="175">
        <v>0</v>
      </c>
      <c r="G115" s="176">
        <f>E115*F115</f>
        <v>0</v>
      </c>
      <c r="O115" s="170">
        <v>2</v>
      </c>
      <c r="AA115" s="146">
        <v>3</v>
      </c>
      <c r="AB115" s="146">
        <v>1</v>
      </c>
      <c r="AC115" s="146">
        <v>13359070</v>
      </c>
      <c r="AZ115" s="146">
        <v>1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3</v>
      </c>
      <c r="CB115" s="177">
        <v>1</v>
      </c>
      <c r="CZ115" s="146">
        <v>1</v>
      </c>
    </row>
    <row r="116" spans="1:15" ht="12.75">
      <c r="A116" s="178"/>
      <c r="B116" s="180"/>
      <c r="C116" s="227" t="s">
        <v>176</v>
      </c>
      <c r="D116" s="228"/>
      <c r="E116" s="181">
        <v>0</v>
      </c>
      <c r="F116" s="182"/>
      <c r="G116" s="183"/>
      <c r="M116" s="179" t="s">
        <v>176</v>
      </c>
      <c r="O116" s="170"/>
    </row>
    <row r="117" spans="1:15" ht="12.75">
      <c r="A117" s="178"/>
      <c r="B117" s="180"/>
      <c r="C117" s="227" t="s">
        <v>208</v>
      </c>
      <c r="D117" s="228"/>
      <c r="E117" s="181">
        <v>0.0073</v>
      </c>
      <c r="F117" s="182"/>
      <c r="G117" s="183"/>
      <c r="M117" s="179" t="s">
        <v>208</v>
      </c>
      <c r="O117" s="170"/>
    </row>
    <row r="118" spans="1:15" ht="12.75">
      <c r="A118" s="178"/>
      <c r="B118" s="180"/>
      <c r="C118" s="227" t="s">
        <v>178</v>
      </c>
      <c r="D118" s="228"/>
      <c r="E118" s="181">
        <v>0</v>
      </c>
      <c r="F118" s="182"/>
      <c r="G118" s="183"/>
      <c r="M118" s="179" t="s">
        <v>178</v>
      </c>
      <c r="O118" s="170"/>
    </row>
    <row r="119" spans="1:15" ht="12.75">
      <c r="A119" s="178"/>
      <c r="B119" s="180"/>
      <c r="C119" s="227" t="s">
        <v>209</v>
      </c>
      <c r="D119" s="228"/>
      <c r="E119" s="181">
        <v>0.0018</v>
      </c>
      <c r="F119" s="182"/>
      <c r="G119" s="183"/>
      <c r="M119" s="179" t="s">
        <v>209</v>
      </c>
      <c r="O119" s="170"/>
    </row>
    <row r="120" spans="1:104" ht="12.75">
      <c r="A120" s="171">
        <v>26</v>
      </c>
      <c r="B120" s="172" t="s">
        <v>210</v>
      </c>
      <c r="C120" s="173" t="s">
        <v>211</v>
      </c>
      <c r="D120" s="174" t="s">
        <v>144</v>
      </c>
      <c r="E120" s="175">
        <v>0.0466</v>
      </c>
      <c r="F120" s="175">
        <v>0</v>
      </c>
      <c r="G120" s="176">
        <f>E120*F120</f>
        <v>0</v>
      </c>
      <c r="O120" s="170">
        <v>2</v>
      </c>
      <c r="AA120" s="146">
        <v>3</v>
      </c>
      <c r="AB120" s="146">
        <v>1</v>
      </c>
      <c r="AC120" s="146">
        <v>13359130</v>
      </c>
      <c r="AZ120" s="146">
        <v>1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3</v>
      </c>
      <c r="CB120" s="177">
        <v>1</v>
      </c>
      <c r="CZ120" s="146">
        <v>1</v>
      </c>
    </row>
    <row r="121" spans="1:15" ht="12.75">
      <c r="A121" s="178"/>
      <c r="B121" s="180"/>
      <c r="C121" s="227" t="s">
        <v>180</v>
      </c>
      <c r="D121" s="228"/>
      <c r="E121" s="181">
        <v>0</v>
      </c>
      <c r="F121" s="182"/>
      <c r="G121" s="183"/>
      <c r="M121" s="179" t="s">
        <v>180</v>
      </c>
      <c r="O121" s="170"/>
    </row>
    <row r="122" spans="1:15" ht="12.75">
      <c r="A122" s="178"/>
      <c r="B122" s="180"/>
      <c r="C122" s="227" t="s">
        <v>212</v>
      </c>
      <c r="D122" s="228"/>
      <c r="E122" s="181">
        <v>0.0466</v>
      </c>
      <c r="F122" s="182"/>
      <c r="G122" s="183"/>
      <c r="M122" s="179" t="s">
        <v>212</v>
      </c>
      <c r="O122" s="170"/>
    </row>
    <row r="123" spans="1:104" ht="12.75">
      <c r="A123" s="171">
        <v>27</v>
      </c>
      <c r="B123" s="172" t="s">
        <v>158</v>
      </c>
      <c r="C123" s="173" t="s">
        <v>159</v>
      </c>
      <c r="D123" s="174" t="s">
        <v>144</v>
      </c>
      <c r="E123" s="175">
        <v>0.1264</v>
      </c>
      <c r="F123" s="175">
        <v>0</v>
      </c>
      <c r="G123" s="176">
        <f>E123*F123</f>
        <v>0</v>
      </c>
      <c r="O123" s="170">
        <v>2</v>
      </c>
      <c r="AA123" s="146">
        <v>3</v>
      </c>
      <c r="AB123" s="146">
        <v>1</v>
      </c>
      <c r="AC123" s="146">
        <v>13383415</v>
      </c>
      <c r="AZ123" s="146">
        <v>1</v>
      </c>
      <c r="BA123" s="146">
        <f>IF(AZ123=1,G123,0)</f>
        <v>0</v>
      </c>
      <c r="BB123" s="146">
        <f>IF(AZ123=2,G123,0)</f>
        <v>0</v>
      </c>
      <c r="BC123" s="146">
        <f>IF(AZ123=3,G123,0)</f>
        <v>0</v>
      </c>
      <c r="BD123" s="146">
        <f>IF(AZ123=4,G123,0)</f>
        <v>0</v>
      </c>
      <c r="BE123" s="146">
        <f>IF(AZ123=5,G123,0)</f>
        <v>0</v>
      </c>
      <c r="CA123" s="177">
        <v>3</v>
      </c>
      <c r="CB123" s="177">
        <v>1</v>
      </c>
      <c r="CZ123" s="146">
        <v>1</v>
      </c>
    </row>
    <row r="124" spans="1:15" ht="12.75">
      <c r="A124" s="178"/>
      <c r="B124" s="180"/>
      <c r="C124" s="227" t="s">
        <v>169</v>
      </c>
      <c r="D124" s="228"/>
      <c r="E124" s="181">
        <v>0</v>
      </c>
      <c r="F124" s="182"/>
      <c r="G124" s="183"/>
      <c r="M124" s="179" t="s">
        <v>169</v>
      </c>
      <c r="O124" s="170"/>
    </row>
    <row r="125" spans="1:15" ht="12.75">
      <c r="A125" s="178"/>
      <c r="B125" s="180"/>
      <c r="C125" s="227" t="s">
        <v>213</v>
      </c>
      <c r="D125" s="228"/>
      <c r="E125" s="181">
        <v>0.1264</v>
      </c>
      <c r="F125" s="182"/>
      <c r="G125" s="183"/>
      <c r="M125" s="179" t="s">
        <v>213</v>
      </c>
      <c r="O125" s="170"/>
    </row>
    <row r="126" spans="1:104" ht="12.75">
      <c r="A126" s="171">
        <v>28</v>
      </c>
      <c r="B126" s="172" t="s">
        <v>161</v>
      </c>
      <c r="C126" s="173" t="s">
        <v>162</v>
      </c>
      <c r="D126" s="174" t="s">
        <v>163</v>
      </c>
      <c r="E126" s="175">
        <v>0.322</v>
      </c>
      <c r="F126" s="175">
        <v>0</v>
      </c>
      <c r="G126" s="176">
        <f>E126*F126</f>
        <v>0</v>
      </c>
      <c r="O126" s="170">
        <v>2</v>
      </c>
      <c r="AA126" s="146">
        <v>3</v>
      </c>
      <c r="AB126" s="146">
        <v>1</v>
      </c>
      <c r="AC126" s="146">
        <v>13383425</v>
      </c>
      <c r="AZ126" s="146">
        <v>1</v>
      </c>
      <c r="BA126" s="146">
        <f>IF(AZ126=1,G126,0)</f>
        <v>0</v>
      </c>
      <c r="BB126" s="146">
        <f>IF(AZ126=2,G126,0)</f>
        <v>0</v>
      </c>
      <c r="BC126" s="146">
        <f>IF(AZ126=3,G126,0)</f>
        <v>0</v>
      </c>
      <c r="BD126" s="146">
        <f>IF(AZ126=4,G126,0)</f>
        <v>0</v>
      </c>
      <c r="BE126" s="146">
        <f>IF(AZ126=5,G126,0)</f>
        <v>0</v>
      </c>
      <c r="CA126" s="177">
        <v>3</v>
      </c>
      <c r="CB126" s="177">
        <v>1</v>
      </c>
      <c r="CZ126" s="146">
        <v>1</v>
      </c>
    </row>
    <row r="127" spans="1:15" ht="12.75">
      <c r="A127" s="178"/>
      <c r="B127" s="180"/>
      <c r="C127" s="227" t="s">
        <v>184</v>
      </c>
      <c r="D127" s="228"/>
      <c r="E127" s="181">
        <v>0</v>
      </c>
      <c r="F127" s="182"/>
      <c r="G127" s="183"/>
      <c r="M127" s="179" t="s">
        <v>184</v>
      </c>
      <c r="O127" s="170"/>
    </row>
    <row r="128" spans="1:15" ht="12.75">
      <c r="A128" s="178"/>
      <c r="B128" s="180"/>
      <c r="C128" s="227" t="s">
        <v>164</v>
      </c>
      <c r="D128" s="228"/>
      <c r="E128" s="181">
        <v>0.322</v>
      </c>
      <c r="F128" s="182"/>
      <c r="G128" s="183"/>
      <c r="M128" s="179" t="s">
        <v>164</v>
      </c>
      <c r="O128" s="170"/>
    </row>
    <row r="129" spans="1:104" ht="12.75">
      <c r="A129" s="171">
        <v>29</v>
      </c>
      <c r="B129" s="172" t="s">
        <v>214</v>
      </c>
      <c r="C129" s="173" t="s">
        <v>215</v>
      </c>
      <c r="D129" s="174" t="s">
        <v>144</v>
      </c>
      <c r="E129" s="175">
        <v>4.4425</v>
      </c>
      <c r="F129" s="175">
        <v>0</v>
      </c>
      <c r="G129" s="176">
        <f>E129*F129</f>
        <v>0</v>
      </c>
      <c r="O129" s="170">
        <v>2</v>
      </c>
      <c r="AA129" s="146">
        <v>3</v>
      </c>
      <c r="AB129" s="146">
        <v>1</v>
      </c>
      <c r="AC129" s="146">
        <v>13384430</v>
      </c>
      <c r="AZ129" s="146">
        <v>1</v>
      </c>
      <c r="BA129" s="146">
        <f>IF(AZ129=1,G129,0)</f>
        <v>0</v>
      </c>
      <c r="BB129" s="146">
        <f>IF(AZ129=2,G129,0)</f>
        <v>0</v>
      </c>
      <c r="BC129" s="146">
        <f>IF(AZ129=3,G129,0)</f>
        <v>0</v>
      </c>
      <c r="BD129" s="146">
        <f>IF(AZ129=4,G129,0)</f>
        <v>0</v>
      </c>
      <c r="BE129" s="146">
        <f>IF(AZ129=5,G129,0)</f>
        <v>0</v>
      </c>
      <c r="CA129" s="177">
        <v>3</v>
      </c>
      <c r="CB129" s="177">
        <v>1</v>
      </c>
      <c r="CZ129" s="146">
        <v>1</v>
      </c>
    </row>
    <row r="130" spans="1:15" ht="12.75">
      <c r="A130" s="178"/>
      <c r="B130" s="180"/>
      <c r="C130" s="227" t="s">
        <v>171</v>
      </c>
      <c r="D130" s="228"/>
      <c r="E130" s="181">
        <v>0</v>
      </c>
      <c r="F130" s="182"/>
      <c r="G130" s="183"/>
      <c r="M130" s="179" t="s">
        <v>171</v>
      </c>
      <c r="O130" s="170"/>
    </row>
    <row r="131" spans="1:15" ht="12.75">
      <c r="A131" s="178"/>
      <c r="B131" s="180"/>
      <c r="C131" s="227" t="s">
        <v>216</v>
      </c>
      <c r="D131" s="228"/>
      <c r="E131" s="181">
        <v>0.393</v>
      </c>
      <c r="F131" s="182"/>
      <c r="G131" s="183"/>
      <c r="M131" s="179" t="s">
        <v>216</v>
      </c>
      <c r="O131" s="170"/>
    </row>
    <row r="132" spans="1:15" ht="12.75">
      <c r="A132" s="178"/>
      <c r="B132" s="180"/>
      <c r="C132" s="227" t="s">
        <v>217</v>
      </c>
      <c r="D132" s="228"/>
      <c r="E132" s="181">
        <v>3.0102</v>
      </c>
      <c r="F132" s="182"/>
      <c r="G132" s="183"/>
      <c r="M132" s="179" t="s">
        <v>217</v>
      </c>
      <c r="O132" s="170"/>
    </row>
    <row r="133" spans="1:15" ht="12.75">
      <c r="A133" s="178"/>
      <c r="B133" s="180"/>
      <c r="C133" s="227" t="s">
        <v>218</v>
      </c>
      <c r="D133" s="228"/>
      <c r="E133" s="181">
        <v>0.5084</v>
      </c>
      <c r="F133" s="182"/>
      <c r="G133" s="183"/>
      <c r="M133" s="179" t="s">
        <v>218</v>
      </c>
      <c r="O133" s="170"/>
    </row>
    <row r="134" spans="1:15" ht="12.75">
      <c r="A134" s="178"/>
      <c r="B134" s="180"/>
      <c r="C134" s="227" t="s">
        <v>219</v>
      </c>
      <c r="D134" s="228"/>
      <c r="E134" s="181">
        <v>0.531</v>
      </c>
      <c r="F134" s="182"/>
      <c r="G134" s="183"/>
      <c r="M134" s="179" t="s">
        <v>219</v>
      </c>
      <c r="O134" s="170"/>
    </row>
    <row r="135" spans="1:104" ht="12.75">
      <c r="A135" s="171">
        <v>30</v>
      </c>
      <c r="B135" s="172" t="s">
        <v>220</v>
      </c>
      <c r="C135" s="173" t="s">
        <v>221</v>
      </c>
      <c r="D135" s="174" t="s">
        <v>144</v>
      </c>
      <c r="E135" s="175">
        <v>2.2714</v>
      </c>
      <c r="F135" s="175">
        <v>0</v>
      </c>
      <c r="G135" s="176">
        <f>E135*F135</f>
        <v>0</v>
      </c>
      <c r="O135" s="170">
        <v>2</v>
      </c>
      <c r="AA135" s="146">
        <v>3</v>
      </c>
      <c r="AB135" s="146">
        <v>1</v>
      </c>
      <c r="AC135" s="146">
        <v>13482715</v>
      </c>
      <c r="AZ135" s="146">
        <v>1</v>
      </c>
      <c r="BA135" s="146">
        <f>IF(AZ135=1,G135,0)</f>
        <v>0</v>
      </c>
      <c r="BB135" s="146">
        <f>IF(AZ135=2,G135,0)</f>
        <v>0</v>
      </c>
      <c r="BC135" s="146">
        <f>IF(AZ135=3,G135,0)</f>
        <v>0</v>
      </c>
      <c r="BD135" s="146">
        <f>IF(AZ135=4,G135,0)</f>
        <v>0</v>
      </c>
      <c r="BE135" s="146">
        <f>IF(AZ135=5,G135,0)</f>
        <v>0</v>
      </c>
      <c r="CA135" s="177">
        <v>3</v>
      </c>
      <c r="CB135" s="177">
        <v>1</v>
      </c>
      <c r="CZ135" s="146">
        <v>1</v>
      </c>
    </row>
    <row r="136" spans="1:15" ht="12.75">
      <c r="A136" s="178"/>
      <c r="B136" s="180"/>
      <c r="C136" s="227" t="s">
        <v>185</v>
      </c>
      <c r="D136" s="228"/>
      <c r="E136" s="181">
        <v>0</v>
      </c>
      <c r="F136" s="182"/>
      <c r="G136" s="183"/>
      <c r="M136" s="179" t="s">
        <v>185</v>
      </c>
      <c r="O136" s="170"/>
    </row>
    <row r="137" spans="1:15" ht="12.75">
      <c r="A137" s="178"/>
      <c r="B137" s="180"/>
      <c r="C137" s="227" t="s">
        <v>222</v>
      </c>
      <c r="D137" s="228"/>
      <c r="E137" s="181">
        <v>2.2714</v>
      </c>
      <c r="F137" s="182"/>
      <c r="G137" s="183"/>
      <c r="M137" s="179" t="s">
        <v>222</v>
      </c>
      <c r="O137" s="170"/>
    </row>
    <row r="138" spans="1:104" ht="12.75">
      <c r="A138" s="171">
        <v>31</v>
      </c>
      <c r="B138" s="172" t="s">
        <v>223</v>
      </c>
      <c r="C138" s="173" t="s">
        <v>224</v>
      </c>
      <c r="D138" s="174" t="s">
        <v>114</v>
      </c>
      <c r="E138" s="175">
        <v>317.993</v>
      </c>
      <c r="F138" s="175">
        <v>0</v>
      </c>
      <c r="G138" s="176">
        <f>E138*F138</f>
        <v>0</v>
      </c>
      <c r="O138" s="170">
        <v>2</v>
      </c>
      <c r="AA138" s="146">
        <v>3</v>
      </c>
      <c r="AB138" s="146">
        <v>1</v>
      </c>
      <c r="AC138" s="146">
        <v>28376448</v>
      </c>
      <c r="AZ138" s="146">
        <v>1</v>
      </c>
      <c r="BA138" s="146">
        <f>IF(AZ138=1,G138,0)</f>
        <v>0</v>
      </c>
      <c r="BB138" s="146">
        <f>IF(AZ138=2,G138,0)</f>
        <v>0</v>
      </c>
      <c r="BC138" s="146">
        <f>IF(AZ138=3,G138,0)</f>
        <v>0</v>
      </c>
      <c r="BD138" s="146">
        <f>IF(AZ138=4,G138,0)</f>
        <v>0</v>
      </c>
      <c r="BE138" s="146">
        <f>IF(AZ138=5,G138,0)</f>
        <v>0</v>
      </c>
      <c r="CA138" s="177">
        <v>3</v>
      </c>
      <c r="CB138" s="177">
        <v>1</v>
      </c>
      <c r="CZ138" s="146">
        <v>0.0036</v>
      </c>
    </row>
    <row r="139" spans="1:15" ht="12.75">
      <c r="A139" s="178"/>
      <c r="B139" s="180"/>
      <c r="C139" s="227" t="s">
        <v>205</v>
      </c>
      <c r="D139" s="228"/>
      <c r="E139" s="181">
        <v>317.993</v>
      </c>
      <c r="F139" s="182"/>
      <c r="G139" s="183"/>
      <c r="M139" s="179" t="s">
        <v>205</v>
      </c>
      <c r="O139" s="170"/>
    </row>
    <row r="140" spans="1:57" ht="12.75">
      <c r="A140" s="184"/>
      <c r="B140" s="185" t="s">
        <v>75</v>
      </c>
      <c r="C140" s="186" t="str">
        <f>CONCATENATE(B79," ",C79)</f>
        <v>4 Vodorovné konstrukce</v>
      </c>
      <c r="D140" s="187"/>
      <c r="E140" s="188"/>
      <c r="F140" s="189"/>
      <c r="G140" s="190">
        <f>SUM(G79:G139)</f>
        <v>0</v>
      </c>
      <c r="O140" s="170">
        <v>4</v>
      </c>
      <c r="BA140" s="191">
        <f>SUM(BA79:BA139)</f>
        <v>0</v>
      </c>
      <c r="BB140" s="191">
        <f>SUM(BB79:BB139)</f>
        <v>0</v>
      </c>
      <c r="BC140" s="191">
        <f>SUM(BC79:BC139)</f>
        <v>0</v>
      </c>
      <c r="BD140" s="191">
        <f>SUM(BD79:BD139)</f>
        <v>0</v>
      </c>
      <c r="BE140" s="191">
        <f>SUM(BE79:BE139)</f>
        <v>0</v>
      </c>
    </row>
    <row r="141" spans="1:15" ht="12.75">
      <c r="A141" s="163" t="s">
        <v>72</v>
      </c>
      <c r="B141" s="164" t="s">
        <v>225</v>
      </c>
      <c r="C141" s="165" t="s">
        <v>226</v>
      </c>
      <c r="D141" s="166"/>
      <c r="E141" s="167"/>
      <c r="F141" s="167"/>
      <c r="G141" s="168"/>
      <c r="H141" s="169"/>
      <c r="I141" s="169"/>
      <c r="O141" s="170">
        <v>1</v>
      </c>
    </row>
    <row r="142" spans="1:104" ht="12.75">
      <c r="A142" s="171">
        <v>32</v>
      </c>
      <c r="B142" s="172" t="s">
        <v>227</v>
      </c>
      <c r="C142" s="173" t="s">
        <v>228</v>
      </c>
      <c r="D142" s="174" t="s">
        <v>114</v>
      </c>
      <c r="E142" s="175">
        <v>297.8135</v>
      </c>
      <c r="F142" s="175">
        <v>0</v>
      </c>
      <c r="G142" s="176">
        <f>E142*F142</f>
        <v>0</v>
      </c>
      <c r="O142" s="170">
        <v>2</v>
      </c>
      <c r="AA142" s="146">
        <v>1</v>
      </c>
      <c r="AB142" s="146">
        <v>1</v>
      </c>
      <c r="AC142" s="146">
        <v>1</v>
      </c>
      <c r="AZ142" s="146">
        <v>1</v>
      </c>
      <c r="BA142" s="146">
        <f>IF(AZ142=1,G142,0)</f>
        <v>0</v>
      </c>
      <c r="BB142" s="146">
        <f>IF(AZ142=2,G142,0)</f>
        <v>0</v>
      </c>
      <c r="BC142" s="146">
        <f>IF(AZ142=3,G142,0)</f>
        <v>0</v>
      </c>
      <c r="BD142" s="146">
        <f>IF(AZ142=4,G142,0)</f>
        <v>0</v>
      </c>
      <c r="BE142" s="146">
        <f>IF(AZ142=5,G142,0)</f>
        <v>0</v>
      </c>
      <c r="CA142" s="177">
        <v>1</v>
      </c>
      <c r="CB142" s="177">
        <v>1</v>
      </c>
      <c r="CZ142" s="146">
        <v>0.04766</v>
      </c>
    </row>
    <row r="143" spans="1:15" ht="12.75">
      <c r="A143" s="178"/>
      <c r="B143" s="180"/>
      <c r="C143" s="227" t="s">
        <v>229</v>
      </c>
      <c r="D143" s="228"/>
      <c r="E143" s="181">
        <v>0</v>
      </c>
      <c r="F143" s="182"/>
      <c r="G143" s="183"/>
      <c r="M143" s="179" t="s">
        <v>229</v>
      </c>
      <c r="O143" s="170"/>
    </row>
    <row r="144" spans="1:15" ht="12.75">
      <c r="A144" s="178"/>
      <c r="B144" s="180"/>
      <c r="C144" s="227" t="s">
        <v>230</v>
      </c>
      <c r="D144" s="228"/>
      <c r="E144" s="181">
        <v>5.28</v>
      </c>
      <c r="F144" s="182"/>
      <c r="G144" s="183"/>
      <c r="M144" s="179" t="s">
        <v>230</v>
      </c>
      <c r="O144" s="170"/>
    </row>
    <row r="145" spans="1:15" ht="12.75">
      <c r="A145" s="178"/>
      <c r="B145" s="180"/>
      <c r="C145" s="227" t="s">
        <v>231</v>
      </c>
      <c r="D145" s="228"/>
      <c r="E145" s="181">
        <v>0.96</v>
      </c>
      <c r="F145" s="182"/>
      <c r="G145" s="183"/>
      <c r="M145" s="179" t="s">
        <v>231</v>
      </c>
      <c r="O145" s="170"/>
    </row>
    <row r="146" spans="1:15" ht="12.75">
      <c r="A146" s="178"/>
      <c r="B146" s="180"/>
      <c r="C146" s="227" t="s">
        <v>232</v>
      </c>
      <c r="D146" s="228"/>
      <c r="E146" s="181">
        <v>12.544</v>
      </c>
      <c r="F146" s="182"/>
      <c r="G146" s="183"/>
      <c r="M146" s="179" t="s">
        <v>232</v>
      </c>
      <c r="O146" s="170"/>
    </row>
    <row r="147" spans="1:15" ht="12.75">
      <c r="A147" s="178"/>
      <c r="B147" s="180"/>
      <c r="C147" s="227" t="s">
        <v>233</v>
      </c>
      <c r="D147" s="228"/>
      <c r="E147" s="181">
        <v>2.25</v>
      </c>
      <c r="F147" s="182"/>
      <c r="G147" s="183"/>
      <c r="M147" s="179" t="s">
        <v>233</v>
      </c>
      <c r="O147" s="170"/>
    </row>
    <row r="148" spans="1:15" ht="12.75">
      <c r="A148" s="178"/>
      <c r="B148" s="180"/>
      <c r="C148" s="229" t="s">
        <v>91</v>
      </c>
      <c r="D148" s="228"/>
      <c r="E148" s="204">
        <v>21.034</v>
      </c>
      <c r="F148" s="182"/>
      <c r="G148" s="183"/>
      <c r="M148" s="179" t="s">
        <v>91</v>
      </c>
      <c r="O148" s="170"/>
    </row>
    <row r="149" spans="1:15" ht="12.75">
      <c r="A149" s="178"/>
      <c r="B149" s="180"/>
      <c r="C149" s="227" t="s">
        <v>234</v>
      </c>
      <c r="D149" s="228"/>
      <c r="E149" s="181">
        <v>0</v>
      </c>
      <c r="F149" s="182"/>
      <c r="G149" s="183"/>
      <c r="M149" s="179" t="s">
        <v>234</v>
      </c>
      <c r="O149" s="170"/>
    </row>
    <row r="150" spans="1:15" ht="12.75">
      <c r="A150" s="178"/>
      <c r="B150" s="180"/>
      <c r="C150" s="227" t="s">
        <v>235</v>
      </c>
      <c r="D150" s="228"/>
      <c r="E150" s="181">
        <v>112.0795</v>
      </c>
      <c r="F150" s="182"/>
      <c r="G150" s="183"/>
      <c r="M150" s="179" t="s">
        <v>235</v>
      </c>
      <c r="O150" s="170"/>
    </row>
    <row r="151" spans="1:15" ht="12.75">
      <c r="A151" s="178"/>
      <c r="B151" s="180"/>
      <c r="C151" s="227" t="s">
        <v>236</v>
      </c>
      <c r="D151" s="228"/>
      <c r="E151" s="181">
        <v>198</v>
      </c>
      <c r="F151" s="182"/>
      <c r="G151" s="183"/>
      <c r="M151" s="179" t="s">
        <v>236</v>
      </c>
      <c r="O151" s="170"/>
    </row>
    <row r="152" spans="1:15" ht="12.75">
      <c r="A152" s="178"/>
      <c r="B152" s="180"/>
      <c r="C152" s="227" t="s">
        <v>237</v>
      </c>
      <c r="D152" s="228"/>
      <c r="E152" s="181">
        <v>-34.5</v>
      </c>
      <c r="F152" s="182"/>
      <c r="G152" s="183"/>
      <c r="M152" s="179" t="s">
        <v>237</v>
      </c>
      <c r="O152" s="170"/>
    </row>
    <row r="153" spans="1:15" ht="12.75">
      <c r="A153" s="178"/>
      <c r="B153" s="180"/>
      <c r="C153" s="227" t="s">
        <v>238</v>
      </c>
      <c r="D153" s="228"/>
      <c r="E153" s="181">
        <v>-6.4</v>
      </c>
      <c r="F153" s="182"/>
      <c r="G153" s="183"/>
      <c r="M153" s="179" t="s">
        <v>238</v>
      </c>
      <c r="O153" s="170"/>
    </row>
    <row r="154" spans="1:15" ht="12.75">
      <c r="A154" s="178"/>
      <c r="B154" s="180"/>
      <c r="C154" s="227" t="s">
        <v>239</v>
      </c>
      <c r="D154" s="228"/>
      <c r="E154" s="181">
        <v>5.68</v>
      </c>
      <c r="F154" s="182"/>
      <c r="G154" s="183"/>
      <c r="M154" s="179" t="s">
        <v>239</v>
      </c>
      <c r="O154" s="170"/>
    </row>
    <row r="155" spans="1:15" ht="12.75">
      <c r="A155" s="178"/>
      <c r="B155" s="180"/>
      <c r="C155" s="227" t="s">
        <v>240</v>
      </c>
      <c r="D155" s="228"/>
      <c r="E155" s="181">
        <v>1.92</v>
      </c>
      <c r="F155" s="182"/>
      <c r="G155" s="183"/>
      <c r="M155" s="179" t="s">
        <v>240</v>
      </c>
      <c r="O155" s="170"/>
    </row>
    <row r="156" spans="1:15" ht="12.75">
      <c r="A156" s="178"/>
      <c r="B156" s="180"/>
      <c r="C156" s="229" t="s">
        <v>91</v>
      </c>
      <c r="D156" s="228"/>
      <c r="E156" s="204">
        <v>276.77950000000004</v>
      </c>
      <c r="F156" s="182"/>
      <c r="G156" s="183"/>
      <c r="M156" s="179" t="s">
        <v>91</v>
      </c>
      <c r="O156" s="170"/>
    </row>
    <row r="157" spans="1:57" ht="12.75">
      <c r="A157" s="184"/>
      <c r="B157" s="185" t="s">
        <v>75</v>
      </c>
      <c r="C157" s="186" t="str">
        <f>CONCATENATE(B141," ",C141)</f>
        <v>61 Upravy povrchů vnitřní</v>
      </c>
      <c r="D157" s="187"/>
      <c r="E157" s="188"/>
      <c r="F157" s="189"/>
      <c r="G157" s="190">
        <f>SUM(G141:G156)</f>
        <v>0</v>
      </c>
      <c r="O157" s="170">
        <v>4</v>
      </c>
      <c r="BA157" s="191">
        <f>SUM(BA141:BA156)</f>
        <v>0</v>
      </c>
      <c r="BB157" s="191">
        <f>SUM(BB141:BB156)</f>
        <v>0</v>
      </c>
      <c r="BC157" s="191">
        <f>SUM(BC141:BC156)</f>
        <v>0</v>
      </c>
      <c r="BD157" s="191">
        <f>SUM(BD141:BD156)</f>
        <v>0</v>
      </c>
      <c r="BE157" s="191">
        <f>SUM(BE141:BE156)</f>
        <v>0</v>
      </c>
    </row>
    <row r="158" spans="1:15" ht="12.75">
      <c r="A158" s="163" t="s">
        <v>72</v>
      </c>
      <c r="B158" s="164" t="s">
        <v>241</v>
      </c>
      <c r="C158" s="165" t="s">
        <v>242</v>
      </c>
      <c r="D158" s="166"/>
      <c r="E158" s="167"/>
      <c r="F158" s="167"/>
      <c r="G158" s="168"/>
      <c r="H158" s="169"/>
      <c r="I158" s="169"/>
      <c r="O158" s="170">
        <v>1</v>
      </c>
    </row>
    <row r="159" spans="1:104" ht="22.5">
      <c r="A159" s="171">
        <v>33</v>
      </c>
      <c r="B159" s="172" t="s">
        <v>243</v>
      </c>
      <c r="C159" s="173" t="s">
        <v>244</v>
      </c>
      <c r="D159" s="174" t="s">
        <v>114</v>
      </c>
      <c r="E159" s="175">
        <v>25.7</v>
      </c>
      <c r="F159" s="175">
        <v>0</v>
      </c>
      <c r="G159" s="176">
        <f>E159*F159</f>
        <v>0</v>
      </c>
      <c r="O159" s="170">
        <v>2</v>
      </c>
      <c r="AA159" s="146">
        <v>1</v>
      </c>
      <c r="AB159" s="146">
        <v>1</v>
      </c>
      <c r="AC159" s="146">
        <v>1</v>
      </c>
      <c r="AZ159" s="146">
        <v>1</v>
      </c>
      <c r="BA159" s="146">
        <f>IF(AZ159=1,G159,0)</f>
        <v>0</v>
      </c>
      <c r="BB159" s="146">
        <f>IF(AZ159=2,G159,0)</f>
        <v>0</v>
      </c>
      <c r="BC159" s="146">
        <f>IF(AZ159=3,G159,0)</f>
        <v>0</v>
      </c>
      <c r="BD159" s="146">
        <f>IF(AZ159=4,G159,0)</f>
        <v>0</v>
      </c>
      <c r="BE159" s="146">
        <f>IF(AZ159=5,G159,0)</f>
        <v>0</v>
      </c>
      <c r="CA159" s="177">
        <v>1</v>
      </c>
      <c r="CB159" s="177">
        <v>1</v>
      </c>
      <c r="CZ159" s="146">
        <v>0.00864</v>
      </c>
    </row>
    <row r="160" spans="1:15" ht="12.75">
      <c r="A160" s="178"/>
      <c r="B160" s="180"/>
      <c r="C160" s="227" t="s">
        <v>126</v>
      </c>
      <c r="D160" s="228"/>
      <c r="E160" s="181">
        <v>37.2</v>
      </c>
      <c r="F160" s="182"/>
      <c r="G160" s="183"/>
      <c r="M160" s="179" t="s">
        <v>126</v>
      </c>
      <c r="O160" s="170"/>
    </row>
    <row r="161" spans="1:15" ht="12.75">
      <c r="A161" s="178"/>
      <c r="B161" s="180"/>
      <c r="C161" s="227" t="s">
        <v>127</v>
      </c>
      <c r="D161" s="228"/>
      <c r="E161" s="181">
        <v>-11.5</v>
      </c>
      <c r="F161" s="182"/>
      <c r="G161" s="183"/>
      <c r="M161" s="179" t="s">
        <v>127</v>
      </c>
      <c r="O161" s="170"/>
    </row>
    <row r="162" spans="1:15" ht="12.75">
      <c r="A162" s="178"/>
      <c r="B162" s="180"/>
      <c r="C162" s="229" t="s">
        <v>91</v>
      </c>
      <c r="D162" s="228"/>
      <c r="E162" s="204">
        <v>25.700000000000003</v>
      </c>
      <c r="F162" s="182"/>
      <c r="G162" s="183"/>
      <c r="M162" s="179" t="s">
        <v>91</v>
      </c>
      <c r="O162" s="170"/>
    </row>
    <row r="163" spans="1:104" ht="12.75">
      <c r="A163" s="171">
        <v>34</v>
      </c>
      <c r="B163" s="172" t="s">
        <v>245</v>
      </c>
      <c r="C163" s="173" t="s">
        <v>246</v>
      </c>
      <c r="D163" s="174" t="s">
        <v>114</v>
      </c>
      <c r="E163" s="175">
        <v>159.265</v>
      </c>
      <c r="F163" s="175">
        <v>0</v>
      </c>
      <c r="G163" s="176">
        <f>E163*F163</f>
        <v>0</v>
      </c>
      <c r="O163" s="170">
        <v>2</v>
      </c>
      <c r="AA163" s="146">
        <v>1</v>
      </c>
      <c r="AB163" s="146">
        <v>1</v>
      </c>
      <c r="AC163" s="146">
        <v>1</v>
      </c>
      <c r="AZ163" s="146">
        <v>1</v>
      </c>
      <c r="BA163" s="146">
        <f>IF(AZ163=1,G163,0)</f>
        <v>0</v>
      </c>
      <c r="BB163" s="146">
        <f>IF(AZ163=2,G163,0)</f>
        <v>0</v>
      </c>
      <c r="BC163" s="146">
        <f>IF(AZ163=3,G163,0)</f>
        <v>0</v>
      </c>
      <c r="BD163" s="146">
        <f>IF(AZ163=4,G163,0)</f>
        <v>0</v>
      </c>
      <c r="BE163" s="146">
        <f>IF(AZ163=5,G163,0)</f>
        <v>0</v>
      </c>
      <c r="CA163" s="177">
        <v>1</v>
      </c>
      <c r="CB163" s="177">
        <v>1</v>
      </c>
      <c r="CZ163" s="146">
        <v>0.00062</v>
      </c>
    </row>
    <row r="164" spans="1:15" ht="12.75">
      <c r="A164" s="178"/>
      <c r="B164" s="180"/>
      <c r="C164" s="227" t="s">
        <v>247</v>
      </c>
      <c r="D164" s="228"/>
      <c r="E164" s="181">
        <v>39.06</v>
      </c>
      <c r="F164" s="182"/>
      <c r="G164" s="183"/>
      <c r="M164" s="179" t="s">
        <v>247</v>
      </c>
      <c r="O164" s="170"/>
    </row>
    <row r="165" spans="1:15" ht="12.75">
      <c r="A165" s="178"/>
      <c r="B165" s="180"/>
      <c r="C165" s="227" t="s">
        <v>127</v>
      </c>
      <c r="D165" s="228"/>
      <c r="E165" s="181">
        <v>-11.5</v>
      </c>
      <c r="F165" s="182"/>
      <c r="G165" s="183"/>
      <c r="M165" s="179" t="s">
        <v>127</v>
      </c>
      <c r="O165" s="170"/>
    </row>
    <row r="166" spans="1:15" ht="12.75">
      <c r="A166" s="178"/>
      <c r="B166" s="180"/>
      <c r="C166" s="227" t="s">
        <v>248</v>
      </c>
      <c r="D166" s="228"/>
      <c r="E166" s="181">
        <v>133.325</v>
      </c>
      <c r="F166" s="182"/>
      <c r="G166" s="183"/>
      <c r="M166" s="179" t="s">
        <v>248</v>
      </c>
      <c r="O166" s="170"/>
    </row>
    <row r="167" spans="1:15" ht="12.75">
      <c r="A167" s="178"/>
      <c r="B167" s="180"/>
      <c r="C167" s="227" t="s">
        <v>131</v>
      </c>
      <c r="D167" s="228"/>
      <c r="E167" s="181">
        <v>-1.62</v>
      </c>
      <c r="F167" s="182"/>
      <c r="G167" s="183"/>
      <c r="M167" s="179" t="s">
        <v>131</v>
      </c>
      <c r="O167" s="170"/>
    </row>
    <row r="168" spans="1:15" ht="12.75">
      <c r="A168" s="178"/>
      <c r="B168" s="180"/>
      <c r="C168" s="229" t="s">
        <v>91</v>
      </c>
      <c r="D168" s="228"/>
      <c r="E168" s="204">
        <v>159.265</v>
      </c>
      <c r="F168" s="182"/>
      <c r="G168" s="183"/>
      <c r="M168" s="179" t="s">
        <v>91</v>
      </c>
      <c r="O168" s="170"/>
    </row>
    <row r="169" spans="1:104" ht="12.75">
      <c r="A169" s="171">
        <v>35</v>
      </c>
      <c r="B169" s="172" t="s">
        <v>249</v>
      </c>
      <c r="C169" s="173" t="s">
        <v>250</v>
      </c>
      <c r="D169" s="174" t="s">
        <v>114</v>
      </c>
      <c r="E169" s="175">
        <v>159.265</v>
      </c>
      <c r="F169" s="175">
        <v>0</v>
      </c>
      <c r="G169" s="176">
        <f>E169*F169</f>
        <v>0</v>
      </c>
      <c r="O169" s="170">
        <v>2</v>
      </c>
      <c r="AA169" s="146">
        <v>1</v>
      </c>
      <c r="AB169" s="146">
        <v>1</v>
      </c>
      <c r="AC169" s="146">
        <v>1</v>
      </c>
      <c r="AZ169" s="146">
        <v>1</v>
      </c>
      <c r="BA169" s="146">
        <f>IF(AZ169=1,G169,0)</f>
        <v>0</v>
      </c>
      <c r="BB169" s="146">
        <f>IF(AZ169=2,G169,0)</f>
        <v>0</v>
      </c>
      <c r="BC169" s="146">
        <f>IF(AZ169=3,G169,0)</f>
        <v>0</v>
      </c>
      <c r="BD169" s="146">
        <f>IF(AZ169=4,G169,0)</f>
        <v>0</v>
      </c>
      <c r="BE169" s="146">
        <f>IF(AZ169=5,G169,0)</f>
        <v>0</v>
      </c>
      <c r="CA169" s="177">
        <v>1</v>
      </c>
      <c r="CB169" s="177">
        <v>1</v>
      </c>
      <c r="CZ169" s="146">
        <v>0.05258</v>
      </c>
    </row>
    <row r="170" spans="1:15" ht="12.75">
      <c r="A170" s="178"/>
      <c r="B170" s="180"/>
      <c r="C170" s="227" t="s">
        <v>247</v>
      </c>
      <c r="D170" s="228"/>
      <c r="E170" s="181">
        <v>39.06</v>
      </c>
      <c r="F170" s="182"/>
      <c r="G170" s="183"/>
      <c r="M170" s="179" t="s">
        <v>247</v>
      </c>
      <c r="O170" s="170"/>
    </row>
    <row r="171" spans="1:15" ht="12.75">
      <c r="A171" s="178"/>
      <c r="B171" s="180"/>
      <c r="C171" s="227" t="s">
        <v>127</v>
      </c>
      <c r="D171" s="228"/>
      <c r="E171" s="181">
        <v>-11.5</v>
      </c>
      <c r="F171" s="182"/>
      <c r="G171" s="183"/>
      <c r="M171" s="179" t="s">
        <v>127</v>
      </c>
      <c r="O171" s="170"/>
    </row>
    <row r="172" spans="1:15" ht="12.75">
      <c r="A172" s="178"/>
      <c r="B172" s="180"/>
      <c r="C172" s="227" t="s">
        <v>248</v>
      </c>
      <c r="D172" s="228"/>
      <c r="E172" s="181">
        <v>133.325</v>
      </c>
      <c r="F172" s="182"/>
      <c r="G172" s="183"/>
      <c r="M172" s="179" t="s">
        <v>248</v>
      </c>
      <c r="O172" s="170"/>
    </row>
    <row r="173" spans="1:15" ht="12.75">
      <c r="A173" s="178"/>
      <c r="B173" s="180"/>
      <c r="C173" s="227" t="s">
        <v>131</v>
      </c>
      <c r="D173" s="228"/>
      <c r="E173" s="181">
        <v>-1.62</v>
      </c>
      <c r="F173" s="182"/>
      <c r="G173" s="183"/>
      <c r="M173" s="179" t="s">
        <v>131</v>
      </c>
      <c r="O173" s="170"/>
    </row>
    <row r="174" spans="1:15" ht="12.75">
      <c r="A174" s="178"/>
      <c r="B174" s="180"/>
      <c r="C174" s="229" t="s">
        <v>91</v>
      </c>
      <c r="D174" s="228"/>
      <c r="E174" s="204">
        <v>159.265</v>
      </c>
      <c r="F174" s="182"/>
      <c r="G174" s="183"/>
      <c r="M174" s="179" t="s">
        <v>91</v>
      </c>
      <c r="O174" s="170"/>
    </row>
    <row r="175" spans="1:104" ht="12.75">
      <c r="A175" s="171">
        <v>36</v>
      </c>
      <c r="B175" s="172" t="s">
        <v>251</v>
      </c>
      <c r="C175" s="173" t="s">
        <v>252</v>
      </c>
      <c r="D175" s="174" t="s">
        <v>114</v>
      </c>
      <c r="E175" s="175">
        <v>25.7</v>
      </c>
      <c r="F175" s="175">
        <v>0</v>
      </c>
      <c r="G175" s="176">
        <f>E175*F175</f>
        <v>0</v>
      </c>
      <c r="O175" s="170">
        <v>2</v>
      </c>
      <c r="AA175" s="146">
        <v>1</v>
      </c>
      <c r="AB175" s="146">
        <v>1</v>
      </c>
      <c r="AC175" s="146">
        <v>1</v>
      </c>
      <c r="AZ175" s="146">
        <v>1</v>
      </c>
      <c r="BA175" s="146">
        <f>IF(AZ175=1,G175,0)</f>
        <v>0</v>
      </c>
      <c r="BB175" s="146">
        <f>IF(AZ175=2,G175,0)</f>
        <v>0</v>
      </c>
      <c r="BC175" s="146">
        <f>IF(AZ175=3,G175,0)</f>
        <v>0</v>
      </c>
      <c r="BD175" s="146">
        <f>IF(AZ175=4,G175,0)</f>
        <v>0</v>
      </c>
      <c r="BE175" s="146">
        <f>IF(AZ175=5,G175,0)</f>
        <v>0</v>
      </c>
      <c r="CA175" s="177">
        <v>1</v>
      </c>
      <c r="CB175" s="177">
        <v>1</v>
      </c>
      <c r="CZ175" s="146">
        <v>0.00577</v>
      </c>
    </row>
    <row r="176" spans="1:15" ht="12.75">
      <c r="A176" s="178"/>
      <c r="B176" s="180"/>
      <c r="C176" s="227" t="s">
        <v>126</v>
      </c>
      <c r="D176" s="228"/>
      <c r="E176" s="181">
        <v>37.2</v>
      </c>
      <c r="F176" s="182"/>
      <c r="G176" s="183"/>
      <c r="M176" s="179" t="s">
        <v>126</v>
      </c>
      <c r="O176" s="170"/>
    </row>
    <row r="177" spans="1:15" ht="12.75">
      <c r="A177" s="178"/>
      <c r="B177" s="180"/>
      <c r="C177" s="227" t="s">
        <v>127</v>
      </c>
      <c r="D177" s="228"/>
      <c r="E177" s="181">
        <v>-11.5</v>
      </c>
      <c r="F177" s="182"/>
      <c r="G177" s="183"/>
      <c r="M177" s="179" t="s">
        <v>127</v>
      </c>
      <c r="O177" s="170"/>
    </row>
    <row r="178" spans="1:15" ht="12.75">
      <c r="A178" s="178"/>
      <c r="B178" s="180"/>
      <c r="C178" s="229" t="s">
        <v>91</v>
      </c>
      <c r="D178" s="228"/>
      <c r="E178" s="204">
        <v>25.700000000000003</v>
      </c>
      <c r="F178" s="182"/>
      <c r="G178" s="183"/>
      <c r="M178" s="179" t="s">
        <v>91</v>
      </c>
      <c r="O178" s="170"/>
    </row>
    <row r="179" spans="1:104" ht="12.75">
      <c r="A179" s="171">
        <v>37</v>
      </c>
      <c r="B179" s="172" t="s">
        <v>253</v>
      </c>
      <c r="C179" s="173" t="s">
        <v>254</v>
      </c>
      <c r="D179" s="174" t="s">
        <v>114</v>
      </c>
      <c r="E179" s="175">
        <v>16.6303</v>
      </c>
      <c r="F179" s="175">
        <v>0</v>
      </c>
      <c r="G179" s="176">
        <f>E179*F179</f>
        <v>0</v>
      </c>
      <c r="O179" s="170">
        <v>2</v>
      </c>
      <c r="AA179" s="146">
        <v>1</v>
      </c>
      <c r="AB179" s="146">
        <v>1</v>
      </c>
      <c r="AC179" s="146">
        <v>1</v>
      </c>
      <c r="AZ179" s="146">
        <v>1</v>
      </c>
      <c r="BA179" s="146">
        <f>IF(AZ179=1,G179,0)</f>
        <v>0</v>
      </c>
      <c r="BB179" s="146">
        <f>IF(AZ179=2,G179,0)</f>
        <v>0</v>
      </c>
      <c r="BC179" s="146">
        <f>IF(AZ179=3,G179,0)</f>
        <v>0</v>
      </c>
      <c r="BD179" s="146">
        <f>IF(AZ179=4,G179,0)</f>
        <v>0</v>
      </c>
      <c r="BE179" s="146">
        <f>IF(AZ179=5,G179,0)</f>
        <v>0</v>
      </c>
      <c r="CA179" s="177">
        <v>1</v>
      </c>
      <c r="CB179" s="177">
        <v>1</v>
      </c>
      <c r="CZ179" s="146">
        <v>0.0595</v>
      </c>
    </row>
    <row r="180" spans="1:15" ht="12.75">
      <c r="A180" s="178"/>
      <c r="B180" s="180"/>
      <c r="C180" s="227" t="s">
        <v>189</v>
      </c>
      <c r="D180" s="228"/>
      <c r="E180" s="181">
        <v>0</v>
      </c>
      <c r="F180" s="182"/>
      <c r="G180" s="183"/>
      <c r="M180" s="179" t="s">
        <v>189</v>
      </c>
      <c r="O180" s="170"/>
    </row>
    <row r="181" spans="1:15" ht="12.75">
      <c r="A181" s="178"/>
      <c r="B181" s="180"/>
      <c r="C181" s="227" t="s">
        <v>255</v>
      </c>
      <c r="D181" s="228"/>
      <c r="E181" s="181">
        <v>12.2383</v>
      </c>
      <c r="F181" s="182"/>
      <c r="G181" s="183"/>
      <c r="M181" s="179" t="s">
        <v>255</v>
      </c>
      <c r="O181" s="170"/>
    </row>
    <row r="182" spans="1:15" ht="12.75">
      <c r="A182" s="178"/>
      <c r="B182" s="180"/>
      <c r="C182" s="227" t="s">
        <v>191</v>
      </c>
      <c r="D182" s="228"/>
      <c r="E182" s="181">
        <v>0</v>
      </c>
      <c r="F182" s="182"/>
      <c r="G182" s="183"/>
      <c r="M182" s="179" t="s">
        <v>191</v>
      </c>
      <c r="O182" s="170"/>
    </row>
    <row r="183" spans="1:15" ht="12.75">
      <c r="A183" s="178"/>
      <c r="B183" s="180"/>
      <c r="C183" s="227" t="s">
        <v>256</v>
      </c>
      <c r="D183" s="228"/>
      <c r="E183" s="181">
        <v>4.392</v>
      </c>
      <c r="F183" s="182"/>
      <c r="G183" s="183"/>
      <c r="M183" s="179" t="s">
        <v>256</v>
      </c>
      <c r="O183" s="170"/>
    </row>
    <row r="184" spans="1:104" ht="12.75">
      <c r="A184" s="171">
        <v>38</v>
      </c>
      <c r="B184" s="172" t="s">
        <v>257</v>
      </c>
      <c r="C184" s="173" t="s">
        <v>258</v>
      </c>
      <c r="D184" s="174" t="s">
        <v>114</v>
      </c>
      <c r="E184" s="175">
        <v>18.2933</v>
      </c>
      <c r="F184" s="175">
        <v>0</v>
      </c>
      <c r="G184" s="176">
        <f>E184*F184</f>
        <v>0</v>
      </c>
      <c r="O184" s="170">
        <v>2</v>
      </c>
      <c r="AA184" s="146">
        <v>3</v>
      </c>
      <c r="AB184" s="146">
        <v>1</v>
      </c>
      <c r="AC184" s="146">
        <v>28376299</v>
      </c>
      <c r="AZ184" s="146">
        <v>1</v>
      </c>
      <c r="BA184" s="146">
        <f>IF(AZ184=1,G184,0)</f>
        <v>0</v>
      </c>
      <c r="BB184" s="146">
        <f>IF(AZ184=2,G184,0)</f>
        <v>0</v>
      </c>
      <c r="BC184" s="146">
        <f>IF(AZ184=3,G184,0)</f>
        <v>0</v>
      </c>
      <c r="BD184" s="146">
        <f>IF(AZ184=4,G184,0)</f>
        <v>0</v>
      </c>
      <c r="BE184" s="146">
        <f>IF(AZ184=5,G184,0)</f>
        <v>0</v>
      </c>
      <c r="CA184" s="177">
        <v>3</v>
      </c>
      <c r="CB184" s="177">
        <v>1</v>
      </c>
      <c r="CZ184" s="146">
        <v>0.0012</v>
      </c>
    </row>
    <row r="185" spans="1:15" ht="12.75">
      <c r="A185" s="178"/>
      <c r="B185" s="180"/>
      <c r="C185" s="227" t="s">
        <v>189</v>
      </c>
      <c r="D185" s="228"/>
      <c r="E185" s="181">
        <v>0</v>
      </c>
      <c r="F185" s="182"/>
      <c r="G185" s="183"/>
      <c r="M185" s="179" t="s">
        <v>189</v>
      </c>
      <c r="O185" s="170"/>
    </row>
    <row r="186" spans="1:15" ht="12.75">
      <c r="A186" s="178"/>
      <c r="B186" s="180"/>
      <c r="C186" s="227" t="s">
        <v>259</v>
      </c>
      <c r="D186" s="228"/>
      <c r="E186" s="181">
        <v>13.4621</v>
      </c>
      <c r="F186" s="182"/>
      <c r="G186" s="183"/>
      <c r="M186" s="179" t="s">
        <v>259</v>
      </c>
      <c r="O186" s="170"/>
    </row>
    <row r="187" spans="1:15" ht="12.75">
      <c r="A187" s="178"/>
      <c r="B187" s="180"/>
      <c r="C187" s="227" t="s">
        <v>191</v>
      </c>
      <c r="D187" s="228"/>
      <c r="E187" s="181">
        <v>0</v>
      </c>
      <c r="F187" s="182"/>
      <c r="G187" s="183"/>
      <c r="M187" s="179" t="s">
        <v>191</v>
      </c>
      <c r="O187" s="170"/>
    </row>
    <row r="188" spans="1:15" ht="12.75">
      <c r="A188" s="178"/>
      <c r="B188" s="180"/>
      <c r="C188" s="227" t="s">
        <v>260</v>
      </c>
      <c r="D188" s="228"/>
      <c r="E188" s="181">
        <v>4.8312</v>
      </c>
      <c r="F188" s="182"/>
      <c r="G188" s="183"/>
      <c r="M188" s="179" t="s">
        <v>260</v>
      </c>
      <c r="O188" s="170"/>
    </row>
    <row r="189" spans="1:57" ht="12.75">
      <c r="A189" s="184"/>
      <c r="B189" s="185" t="s">
        <v>75</v>
      </c>
      <c r="C189" s="186" t="str">
        <f>CONCATENATE(B158," ",C158)</f>
        <v>62 Úpravy povrchů vnější</v>
      </c>
      <c r="D189" s="187"/>
      <c r="E189" s="188"/>
      <c r="F189" s="189"/>
      <c r="G189" s="190">
        <f>SUM(G158:G188)</f>
        <v>0</v>
      </c>
      <c r="O189" s="170">
        <v>4</v>
      </c>
      <c r="BA189" s="191">
        <f>SUM(BA158:BA188)</f>
        <v>0</v>
      </c>
      <c r="BB189" s="191">
        <f>SUM(BB158:BB188)</f>
        <v>0</v>
      </c>
      <c r="BC189" s="191">
        <f>SUM(BC158:BC188)</f>
        <v>0</v>
      </c>
      <c r="BD189" s="191">
        <f>SUM(BD158:BD188)</f>
        <v>0</v>
      </c>
      <c r="BE189" s="191">
        <f>SUM(BE158:BE188)</f>
        <v>0</v>
      </c>
    </row>
    <row r="190" spans="1:15" ht="12.75">
      <c r="A190" s="163" t="s">
        <v>72</v>
      </c>
      <c r="B190" s="164" t="s">
        <v>261</v>
      </c>
      <c r="C190" s="165" t="s">
        <v>262</v>
      </c>
      <c r="D190" s="166"/>
      <c r="E190" s="167"/>
      <c r="F190" s="167"/>
      <c r="G190" s="168"/>
      <c r="H190" s="169"/>
      <c r="I190" s="169"/>
      <c r="O190" s="170">
        <v>1</v>
      </c>
    </row>
    <row r="191" spans="1:104" ht="12.75">
      <c r="A191" s="171">
        <v>39</v>
      </c>
      <c r="B191" s="172" t="s">
        <v>263</v>
      </c>
      <c r="C191" s="173" t="s">
        <v>264</v>
      </c>
      <c r="D191" s="174" t="s">
        <v>86</v>
      </c>
      <c r="E191" s="175">
        <v>0.86</v>
      </c>
      <c r="F191" s="175">
        <v>0</v>
      </c>
      <c r="G191" s="176">
        <f>E191*F191</f>
        <v>0</v>
      </c>
      <c r="O191" s="170">
        <v>2</v>
      </c>
      <c r="AA191" s="146">
        <v>1</v>
      </c>
      <c r="AB191" s="146">
        <v>1</v>
      </c>
      <c r="AC191" s="146">
        <v>1</v>
      </c>
      <c r="AZ191" s="146">
        <v>1</v>
      </c>
      <c r="BA191" s="146">
        <f>IF(AZ191=1,G191,0)</f>
        <v>0</v>
      </c>
      <c r="BB191" s="146">
        <f>IF(AZ191=2,G191,0)</f>
        <v>0</v>
      </c>
      <c r="BC191" s="146">
        <f>IF(AZ191=3,G191,0)</f>
        <v>0</v>
      </c>
      <c r="BD191" s="146">
        <f>IF(AZ191=4,G191,0)</f>
        <v>0</v>
      </c>
      <c r="BE191" s="146">
        <f>IF(AZ191=5,G191,0)</f>
        <v>0</v>
      </c>
      <c r="CA191" s="177">
        <v>1</v>
      </c>
      <c r="CB191" s="177">
        <v>1</v>
      </c>
      <c r="CZ191" s="146">
        <v>2.525</v>
      </c>
    </row>
    <row r="192" spans="1:15" ht="12.75">
      <c r="A192" s="178"/>
      <c r="B192" s="180"/>
      <c r="C192" s="227" t="s">
        <v>265</v>
      </c>
      <c r="D192" s="228"/>
      <c r="E192" s="181">
        <v>0</v>
      </c>
      <c r="F192" s="182"/>
      <c r="G192" s="183"/>
      <c r="M192" s="179" t="s">
        <v>265</v>
      </c>
      <c r="O192" s="170"/>
    </row>
    <row r="193" spans="1:15" ht="12.75">
      <c r="A193" s="178"/>
      <c r="B193" s="180"/>
      <c r="C193" s="227" t="s">
        <v>266</v>
      </c>
      <c r="D193" s="228"/>
      <c r="E193" s="181">
        <v>0.2288</v>
      </c>
      <c r="F193" s="182"/>
      <c r="G193" s="183"/>
      <c r="M193" s="179" t="s">
        <v>266</v>
      </c>
      <c r="O193" s="170"/>
    </row>
    <row r="194" spans="1:15" ht="12.75">
      <c r="A194" s="178"/>
      <c r="B194" s="180"/>
      <c r="C194" s="227" t="s">
        <v>267</v>
      </c>
      <c r="D194" s="228"/>
      <c r="E194" s="181">
        <v>0</v>
      </c>
      <c r="F194" s="182"/>
      <c r="G194" s="183"/>
      <c r="M194" s="179" t="s">
        <v>267</v>
      </c>
      <c r="O194" s="170"/>
    </row>
    <row r="195" spans="1:15" ht="12.75">
      <c r="A195" s="178"/>
      <c r="B195" s="180"/>
      <c r="C195" s="227" t="s">
        <v>268</v>
      </c>
      <c r="D195" s="228"/>
      <c r="E195" s="181">
        <v>0.6312</v>
      </c>
      <c r="F195" s="182"/>
      <c r="G195" s="183"/>
      <c r="M195" s="179" t="s">
        <v>268</v>
      </c>
      <c r="O195" s="170"/>
    </row>
    <row r="196" spans="1:15" ht="12.75">
      <c r="A196" s="178"/>
      <c r="B196" s="180"/>
      <c r="C196" s="229" t="s">
        <v>91</v>
      </c>
      <c r="D196" s="228"/>
      <c r="E196" s="204">
        <v>0.86</v>
      </c>
      <c r="F196" s="182"/>
      <c r="G196" s="183"/>
      <c r="M196" s="179" t="s">
        <v>91</v>
      </c>
      <c r="O196" s="170"/>
    </row>
    <row r="197" spans="1:104" ht="12.75">
      <c r="A197" s="171">
        <v>40</v>
      </c>
      <c r="B197" s="172" t="s">
        <v>269</v>
      </c>
      <c r="C197" s="173" t="s">
        <v>270</v>
      </c>
      <c r="D197" s="174" t="s">
        <v>86</v>
      </c>
      <c r="E197" s="175">
        <v>62.556</v>
      </c>
      <c r="F197" s="175">
        <v>0</v>
      </c>
      <c r="G197" s="176">
        <f>E197*F197</f>
        <v>0</v>
      </c>
      <c r="O197" s="170">
        <v>2</v>
      </c>
      <c r="AA197" s="146">
        <v>1</v>
      </c>
      <c r="AB197" s="146">
        <v>1</v>
      </c>
      <c r="AC197" s="146">
        <v>1</v>
      </c>
      <c r="AZ197" s="146">
        <v>1</v>
      </c>
      <c r="BA197" s="146">
        <f>IF(AZ197=1,G197,0)</f>
        <v>0</v>
      </c>
      <c r="BB197" s="146">
        <f>IF(AZ197=2,G197,0)</f>
        <v>0</v>
      </c>
      <c r="BC197" s="146">
        <f>IF(AZ197=3,G197,0)</f>
        <v>0</v>
      </c>
      <c r="BD197" s="146">
        <f>IF(AZ197=4,G197,0)</f>
        <v>0</v>
      </c>
      <c r="BE197" s="146">
        <f>IF(AZ197=5,G197,0)</f>
        <v>0</v>
      </c>
      <c r="CA197" s="177">
        <v>1</v>
      </c>
      <c r="CB197" s="177">
        <v>1</v>
      </c>
      <c r="CZ197" s="146">
        <v>2.525</v>
      </c>
    </row>
    <row r="198" spans="1:15" ht="12.75">
      <c r="A198" s="178"/>
      <c r="B198" s="180"/>
      <c r="C198" s="227" t="s">
        <v>271</v>
      </c>
      <c r="D198" s="228"/>
      <c r="E198" s="181">
        <v>5.16</v>
      </c>
      <c r="F198" s="182"/>
      <c r="G198" s="183"/>
      <c r="M198" s="179" t="s">
        <v>271</v>
      </c>
      <c r="O198" s="170"/>
    </row>
    <row r="199" spans="1:15" ht="12.75">
      <c r="A199" s="178"/>
      <c r="B199" s="180"/>
      <c r="C199" s="227" t="s">
        <v>272</v>
      </c>
      <c r="D199" s="228"/>
      <c r="E199" s="181">
        <v>53.916</v>
      </c>
      <c r="F199" s="182"/>
      <c r="G199" s="183"/>
      <c r="M199" s="179" t="s">
        <v>272</v>
      </c>
      <c r="O199" s="170"/>
    </row>
    <row r="200" spans="1:15" ht="12.75">
      <c r="A200" s="178"/>
      <c r="B200" s="180"/>
      <c r="C200" s="227" t="s">
        <v>273</v>
      </c>
      <c r="D200" s="228"/>
      <c r="E200" s="181">
        <v>3.48</v>
      </c>
      <c r="F200" s="182"/>
      <c r="G200" s="183"/>
      <c r="M200" s="179" t="s">
        <v>273</v>
      </c>
      <c r="O200" s="170"/>
    </row>
    <row r="201" spans="1:15" ht="12.75">
      <c r="A201" s="178"/>
      <c r="B201" s="180"/>
      <c r="C201" s="229" t="s">
        <v>91</v>
      </c>
      <c r="D201" s="228"/>
      <c r="E201" s="204">
        <v>62.55599999999999</v>
      </c>
      <c r="F201" s="182"/>
      <c r="G201" s="183"/>
      <c r="M201" s="179" t="s">
        <v>91</v>
      </c>
      <c r="O201" s="170"/>
    </row>
    <row r="202" spans="1:104" ht="12.75">
      <c r="A202" s="171">
        <v>41</v>
      </c>
      <c r="B202" s="172" t="s">
        <v>274</v>
      </c>
      <c r="C202" s="173" t="s">
        <v>275</v>
      </c>
      <c r="D202" s="174" t="s">
        <v>195</v>
      </c>
      <c r="E202" s="175">
        <v>44.93</v>
      </c>
      <c r="F202" s="175">
        <v>0</v>
      </c>
      <c r="G202" s="176">
        <f>E202*F202</f>
        <v>0</v>
      </c>
      <c r="O202" s="170">
        <v>2</v>
      </c>
      <c r="AA202" s="146">
        <v>1</v>
      </c>
      <c r="AB202" s="146">
        <v>1</v>
      </c>
      <c r="AC202" s="146">
        <v>1</v>
      </c>
      <c r="AZ202" s="146">
        <v>1</v>
      </c>
      <c r="BA202" s="146">
        <f>IF(AZ202=1,G202,0)</f>
        <v>0</v>
      </c>
      <c r="BB202" s="146">
        <f>IF(AZ202=2,G202,0)</f>
        <v>0</v>
      </c>
      <c r="BC202" s="146">
        <f>IF(AZ202=3,G202,0)</f>
        <v>0</v>
      </c>
      <c r="BD202" s="146">
        <f>IF(AZ202=4,G202,0)</f>
        <v>0</v>
      </c>
      <c r="BE202" s="146">
        <f>IF(AZ202=5,G202,0)</f>
        <v>0</v>
      </c>
      <c r="CA202" s="177">
        <v>1</v>
      </c>
      <c r="CB202" s="177">
        <v>1</v>
      </c>
      <c r="CZ202" s="146">
        <v>0</v>
      </c>
    </row>
    <row r="203" spans="1:15" ht="12.75">
      <c r="A203" s="178"/>
      <c r="B203" s="180"/>
      <c r="C203" s="227" t="s">
        <v>276</v>
      </c>
      <c r="D203" s="228"/>
      <c r="E203" s="181">
        <v>44.93</v>
      </c>
      <c r="F203" s="182"/>
      <c r="G203" s="183"/>
      <c r="M203" s="179" t="s">
        <v>276</v>
      </c>
      <c r="O203" s="170"/>
    </row>
    <row r="204" spans="1:104" ht="12.75">
      <c r="A204" s="171">
        <v>42</v>
      </c>
      <c r="B204" s="172" t="s">
        <v>277</v>
      </c>
      <c r="C204" s="173" t="s">
        <v>278</v>
      </c>
      <c r="D204" s="174" t="s">
        <v>114</v>
      </c>
      <c r="E204" s="175">
        <v>10.426</v>
      </c>
      <c r="F204" s="175">
        <v>0</v>
      </c>
      <c r="G204" s="176">
        <f>E204*F204</f>
        <v>0</v>
      </c>
      <c r="O204" s="170">
        <v>2</v>
      </c>
      <c r="AA204" s="146">
        <v>1</v>
      </c>
      <c r="AB204" s="146">
        <v>1</v>
      </c>
      <c r="AC204" s="146">
        <v>1</v>
      </c>
      <c r="AZ204" s="146">
        <v>1</v>
      </c>
      <c r="BA204" s="146">
        <f>IF(AZ204=1,G204,0)</f>
        <v>0</v>
      </c>
      <c r="BB204" s="146">
        <f>IF(AZ204=2,G204,0)</f>
        <v>0</v>
      </c>
      <c r="BC204" s="146">
        <f>IF(AZ204=3,G204,0)</f>
        <v>0</v>
      </c>
      <c r="BD204" s="146">
        <f>IF(AZ204=4,G204,0)</f>
        <v>0</v>
      </c>
      <c r="BE204" s="146">
        <f>IF(AZ204=5,G204,0)</f>
        <v>0</v>
      </c>
      <c r="CA204" s="177">
        <v>1</v>
      </c>
      <c r="CB204" s="177">
        <v>1</v>
      </c>
      <c r="CZ204" s="146">
        <v>0.01464</v>
      </c>
    </row>
    <row r="205" spans="1:15" ht="12.75">
      <c r="A205" s="178"/>
      <c r="B205" s="180"/>
      <c r="C205" s="227" t="s">
        <v>279</v>
      </c>
      <c r="D205" s="228"/>
      <c r="E205" s="181">
        <v>10.426</v>
      </c>
      <c r="F205" s="182"/>
      <c r="G205" s="183"/>
      <c r="M205" s="179" t="s">
        <v>279</v>
      </c>
      <c r="O205" s="170"/>
    </row>
    <row r="206" spans="1:104" ht="12.75">
      <c r="A206" s="171">
        <v>43</v>
      </c>
      <c r="B206" s="172" t="s">
        <v>280</v>
      </c>
      <c r="C206" s="173" t="s">
        <v>281</v>
      </c>
      <c r="D206" s="174" t="s">
        <v>114</v>
      </c>
      <c r="E206" s="175">
        <v>10.426</v>
      </c>
      <c r="F206" s="175">
        <v>0</v>
      </c>
      <c r="G206" s="176">
        <f>E206*F206</f>
        <v>0</v>
      </c>
      <c r="O206" s="170">
        <v>2</v>
      </c>
      <c r="AA206" s="146">
        <v>1</v>
      </c>
      <c r="AB206" s="146">
        <v>1</v>
      </c>
      <c r="AC206" s="146">
        <v>1</v>
      </c>
      <c r="AZ206" s="146">
        <v>1</v>
      </c>
      <c r="BA206" s="146">
        <f>IF(AZ206=1,G206,0)</f>
        <v>0</v>
      </c>
      <c r="BB206" s="146">
        <f>IF(AZ206=2,G206,0)</f>
        <v>0</v>
      </c>
      <c r="BC206" s="146">
        <f>IF(AZ206=3,G206,0)</f>
        <v>0</v>
      </c>
      <c r="BD206" s="146">
        <f>IF(AZ206=4,G206,0)</f>
        <v>0</v>
      </c>
      <c r="BE206" s="146">
        <f>IF(AZ206=5,G206,0)</f>
        <v>0</v>
      </c>
      <c r="CA206" s="177">
        <v>1</v>
      </c>
      <c r="CB206" s="177">
        <v>1</v>
      </c>
      <c r="CZ206" s="146">
        <v>0</v>
      </c>
    </row>
    <row r="207" spans="1:15" ht="12.75">
      <c r="A207" s="178"/>
      <c r="B207" s="180"/>
      <c r="C207" s="227" t="s">
        <v>279</v>
      </c>
      <c r="D207" s="228"/>
      <c r="E207" s="181">
        <v>10.426</v>
      </c>
      <c r="F207" s="182"/>
      <c r="G207" s="183"/>
      <c r="M207" s="179" t="s">
        <v>279</v>
      </c>
      <c r="O207" s="170"/>
    </row>
    <row r="208" spans="1:104" ht="22.5">
      <c r="A208" s="171">
        <v>44</v>
      </c>
      <c r="B208" s="172" t="s">
        <v>282</v>
      </c>
      <c r="C208" s="173" t="s">
        <v>283</v>
      </c>
      <c r="D208" s="174" t="s">
        <v>144</v>
      </c>
      <c r="E208" s="175">
        <v>3.333</v>
      </c>
      <c r="F208" s="175">
        <v>0</v>
      </c>
      <c r="G208" s="176">
        <f>E208*F208</f>
        <v>0</v>
      </c>
      <c r="O208" s="170">
        <v>2</v>
      </c>
      <c r="AA208" s="146">
        <v>1</v>
      </c>
      <c r="AB208" s="146">
        <v>1</v>
      </c>
      <c r="AC208" s="146">
        <v>1</v>
      </c>
      <c r="AZ208" s="146">
        <v>1</v>
      </c>
      <c r="BA208" s="146">
        <f>IF(AZ208=1,G208,0)</f>
        <v>0</v>
      </c>
      <c r="BB208" s="146">
        <f>IF(AZ208=2,G208,0)</f>
        <v>0</v>
      </c>
      <c r="BC208" s="146">
        <f>IF(AZ208=3,G208,0)</f>
        <v>0</v>
      </c>
      <c r="BD208" s="146">
        <f>IF(AZ208=4,G208,0)</f>
        <v>0</v>
      </c>
      <c r="BE208" s="146">
        <f>IF(AZ208=5,G208,0)</f>
        <v>0</v>
      </c>
      <c r="CA208" s="177">
        <v>1</v>
      </c>
      <c r="CB208" s="177">
        <v>1</v>
      </c>
      <c r="CZ208" s="146">
        <v>1.06625</v>
      </c>
    </row>
    <row r="209" spans="1:15" ht="12.75">
      <c r="A209" s="178"/>
      <c r="B209" s="180"/>
      <c r="C209" s="230" t="s">
        <v>284</v>
      </c>
      <c r="D209" s="228"/>
      <c r="E209" s="205">
        <v>0</v>
      </c>
      <c r="F209" s="182"/>
      <c r="G209" s="183"/>
      <c r="M209" s="179" t="s">
        <v>284</v>
      </c>
      <c r="O209" s="170"/>
    </row>
    <row r="210" spans="1:15" ht="12.75">
      <c r="A210" s="178"/>
      <c r="B210" s="180"/>
      <c r="C210" s="230" t="s">
        <v>285</v>
      </c>
      <c r="D210" s="228"/>
      <c r="E210" s="205">
        <v>25.8</v>
      </c>
      <c r="F210" s="182"/>
      <c r="G210" s="183"/>
      <c r="M210" s="179" t="s">
        <v>285</v>
      </c>
      <c r="O210" s="170"/>
    </row>
    <row r="211" spans="1:15" ht="12.75">
      <c r="A211" s="178"/>
      <c r="B211" s="180"/>
      <c r="C211" s="230" t="s">
        <v>286</v>
      </c>
      <c r="D211" s="228"/>
      <c r="E211" s="205">
        <v>269.58</v>
      </c>
      <c r="F211" s="182"/>
      <c r="G211" s="183"/>
      <c r="M211" s="179" t="s">
        <v>286</v>
      </c>
      <c r="O211" s="170"/>
    </row>
    <row r="212" spans="1:15" ht="12.75">
      <c r="A212" s="178"/>
      <c r="B212" s="180"/>
      <c r="C212" s="230" t="s">
        <v>287</v>
      </c>
      <c r="D212" s="228"/>
      <c r="E212" s="205">
        <v>17.4</v>
      </c>
      <c r="F212" s="182"/>
      <c r="G212" s="183"/>
      <c r="M212" s="179" t="s">
        <v>287</v>
      </c>
      <c r="O212" s="170"/>
    </row>
    <row r="213" spans="1:15" ht="12.75">
      <c r="A213" s="178"/>
      <c r="B213" s="180"/>
      <c r="C213" s="230" t="s">
        <v>288</v>
      </c>
      <c r="D213" s="228"/>
      <c r="E213" s="205">
        <v>312.78</v>
      </c>
      <c r="F213" s="182"/>
      <c r="G213" s="183"/>
      <c r="M213" s="179" t="s">
        <v>288</v>
      </c>
      <c r="O213" s="170"/>
    </row>
    <row r="214" spans="1:15" ht="12.75">
      <c r="A214" s="178"/>
      <c r="B214" s="180"/>
      <c r="C214" s="227" t="s">
        <v>289</v>
      </c>
      <c r="D214" s="228"/>
      <c r="E214" s="181">
        <v>3.333</v>
      </c>
      <c r="F214" s="182"/>
      <c r="G214" s="183"/>
      <c r="M214" s="179" t="s">
        <v>289</v>
      </c>
      <c r="O214" s="170"/>
    </row>
    <row r="215" spans="1:104" ht="12.75">
      <c r="A215" s="171">
        <v>45</v>
      </c>
      <c r="B215" s="172" t="s">
        <v>290</v>
      </c>
      <c r="C215" s="173" t="s">
        <v>291</v>
      </c>
      <c r="D215" s="174" t="s">
        <v>114</v>
      </c>
      <c r="E215" s="175">
        <v>312.78</v>
      </c>
      <c r="F215" s="175">
        <v>0</v>
      </c>
      <c r="G215" s="176">
        <f>E215*F215</f>
        <v>0</v>
      </c>
      <c r="O215" s="170">
        <v>2</v>
      </c>
      <c r="AA215" s="146">
        <v>1</v>
      </c>
      <c r="AB215" s="146">
        <v>1</v>
      </c>
      <c r="AC215" s="146">
        <v>1</v>
      </c>
      <c r="AZ215" s="146">
        <v>1</v>
      </c>
      <c r="BA215" s="146">
        <f>IF(AZ215=1,G215,0)</f>
        <v>0</v>
      </c>
      <c r="BB215" s="146">
        <f>IF(AZ215=2,G215,0)</f>
        <v>0</v>
      </c>
      <c r="BC215" s="146">
        <f>IF(AZ215=3,G215,0)</f>
        <v>0</v>
      </c>
      <c r="BD215" s="146">
        <f>IF(AZ215=4,G215,0)</f>
        <v>0</v>
      </c>
      <c r="BE215" s="146">
        <f>IF(AZ215=5,G215,0)</f>
        <v>0</v>
      </c>
      <c r="CA215" s="177">
        <v>1</v>
      </c>
      <c r="CB215" s="177">
        <v>1</v>
      </c>
      <c r="CZ215" s="146">
        <v>0.00028</v>
      </c>
    </row>
    <row r="216" spans="1:15" ht="12.75">
      <c r="A216" s="178"/>
      <c r="B216" s="180"/>
      <c r="C216" s="227" t="s">
        <v>285</v>
      </c>
      <c r="D216" s="228"/>
      <c r="E216" s="181">
        <v>25.8</v>
      </c>
      <c r="F216" s="182"/>
      <c r="G216" s="183"/>
      <c r="M216" s="179" t="s">
        <v>285</v>
      </c>
      <c r="O216" s="170"/>
    </row>
    <row r="217" spans="1:15" ht="12.75">
      <c r="A217" s="178"/>
      <c r="B217" s="180"/>
      <c r="C217" s="227" t="s">
        <v>286</v>
      </c>
      <c r="D217" s="228"/>
      <c r="E217" s="181">
        <v>269.58</v>
      </c>
      <c r="F217" s="182"/>
      <c r="G217" s="183"/>
      <c r="M217" s="179" t="s">
        <v>286</v>
      </c>
      <c r="O217" s="170"/>
    </row>
    <row r="218" spans="1:15" ht="12.75">
      <c r="A218" s="178"/>
      <c r="B218" s="180"/>
      <c r="C218" s="227" t="s">
        <v>287</v>
      </c>
      <c r="D218" s="228"/>
      <c r="E218" s="181">
        <v>17.4</v>
      </c>
      <c r="F218" s="182"/>
      <c r="G218" s="183"/>
      <c r="M218" s="179" t="s">
        <v>287</v>
      </c>
      <c r="O218" s="170"/>
    </row>
    <row r="219" spans="1:15" ht="12.75">
      <c r="A219" s="178"/>
      <c r="B219" s="180"/>
      <c r="C219" s="229" t="s">
        <v>91</v>
      </c>
      <c r="D219" s="228"/>
      <c r="E219" s="204">
        <v>312.78</v>
      </c>
      <c r="F219" s="182"/>
      <c r="G219" s="183"/>
      <c r="M219" s="179" t="s">
        <v>91</v>
      </c>
      <c r="O219" s="170"/>
    </row>
    <row r="220" spans="1:104" ht="22.5">
      <c r="A220" s="171">
        <v>46</v>
      </c>
      <c r="B220" s="172" t="s">
        <v>292</v>
      </c>
      <c r="C220" s="173" t="s">
        <v>293</v>
      </c>
      <c r="D220" s="174" t="s">
        <v>114</v>
      </c>
      <c r="E220" s="175">
        <v>312.78</v>
      </c>
      <c r="F220" s="175">
        <v>0</v>
      </c>
      <c r="G220" s="176">
        <f>E220*F220</f>
        <v>0</v>
      </c>
      <c r="O220" s="170">
        <v>2</v>
      </c>
      <c r="AA220" s="146">
        <v>1</v>
      </c>
      <c r="AB220" s="146">
        <v>1</v>
      </c>
      <c r="AC220" s="146">
        <v>1</v>
      </c>
      <c r="AZ220" s="146">
        <v>1</v>
      </c>
      <c r="BA220" s="146">
        <f>IF(AZ220=1,G220,0)</f>
        <v>0</v>
      </c>
      <c r="BB220" s="146">
        <f>IF(AZ220=2,G220,0)</f>
        <v>0</v>
      </c>
      <c r="BC220" s="146">
        <f>IF(AZ220=3,G220,0)</f>
        <v>0</v>
      </c>
      <c r="BD220" s="146">
        <f>IF(AZ220=4,G220,0)</f>
        <v>0</v>
      </c>
      <c r="BE220" s="146">
        <f>IF(AZ220=5,G220,0)</f>
        <v>0</v>
      </c>
      <c r="CA220" s="177">
        <v>1</v>
      </c>
      <c r="CB220" s="177">
        <v>1</v>
      </c>
      <c r="CZ220" s="146">
        <v>0.00331</v>
      </c>
    </row>
    <row r="221" spans="1:15" ht="12.75">
      <c r="A221" s="178"/>
      <c r="B221" s="180"/>
      <c r="C221" s="227" t="s">
        <v>285</v>
      </c>
      <c r="D221" s="228"/>
      <c r="E221" s="181">
        <v>25.8</v>
      </c>
      <c r="F221" s="182"/>
      <c r="G221" s="183"/>
      <c r="M221" s="179" t="s">
        <v>285</v>
      </c>
      <c r="O221" s="170"/>
    </row>
    <row r="222" spans="1:15" ht="12.75">
      <c r="A222" s="178"/>
      <c r="B222" s="180"/>
      <c r="C222" s="227" t="s">
        <v>286</v>
      </c>
      <c r="D222" s="228"/>
      <c r="E222" s="181">
        <v>269.58</v>
      </c>
      <c r="F222" s="182"/>
      <c r="G222" s="183"/>
      <c r="M222" s="179" t="s">
        <v>286</v>
      </c>
      <c r="O222" s="170"/>
    </row>
    <row r="223" spans="1:15" ht="12.75">
      <c r="A223" s="178"/>
      <c r="B223" s="180"/>
      <c r="C223" s="227" t="s">
        <v>287</v>
      </c>
      <c r="D223" s="228"/>
      <c r="E223" s="181">
        <v>17.4</v>
      </c>
      <c r="F223" s="182"/>
      <c r="G223" s="183"/>
      <c r="M223" s="179" t="s">
        <v>287</v>
      </c>
      <c r="O223" s="170"/>
    </row>
    <row r="224" spans="1:15" ht="12.75">
      <c r="A224" s="178"/>
      <c r="B224" s="180"/>
      <c r="C224" s="229" t="s">
        <v>91</v>
      </c>
      <c r="D224" s="228"/>
      <c r="E224" s="204">
        <v>312.78</v>
      </c>
      <c r="F224" s="182"/>
      <c r="G224" s="183"/>
      <c r="M224" s="179" t="s">
        <v>91</v>
      </c>
      <c r="O224" s="170"/>
    </row>
    <row r="225" spans="1:57" ht="12.75">
      <c r="A225" s="184"/>
      <c r="B225" s="185" t="s">
        <v>75</v>
      </c>
      <c r="C225" s="186" t="str">
        <f>CONCATENATE(B190," ",C190)</f>
        <v>63 Podlahy a podlahové konstrukce</v>
      </c>
      <c r="D225" s="187"/>
      <c r="E225" s="188"/>
      <c r="F225" s="189"/>
      <c r="G225" s="190">
        <f>SUM(G190:G224)</f>
        <v>0</v>
      </c>
      <c r="O225" s="170">
        <v>4</v>
      </c>
      <c r="BA225" s="191">
        <f>SUM(BA190:BA224)</f>
        <v>0</v>
      </c>
      <c r="BB225" s="191">
        <f>SUM(BB190:BB224)</f>
        <v>0</v>
      </c>
      <c r="BC225" s="191">
        <f>SUM(BC190:BC224)</f>
        <v>0</v>
      </c>
      <c r="BD225" s="191">
        <f>SUM(BD190:BD224)</f>
        <v>0</v>
      </c>
      <c r="BE225" s="191">
        <f>SUM(BE190:BE224)</f>
        <v>0</v>
      </c>
    </row>
    <row r="226" spans="1:15" ht="12.75">
      <c r="A226" s="163" t="s">
        <v>72</v>
      </c>
      <c r="B226" s="164" t="s">
        <v>294</v>
      </c>
      <c r="C226" s="165" t="s">
        <v>295</v>
      </c>
      <c r="D226" s="166"/>
      <c r="E226" s="167"/>
      <c r="F226" s="167"/>
      <c r="G226" s="168"/>
      <c r="H226" s="169"/>
      <c r="I226" s="169"/>
      <c r="O226" s="170">
        <v>1</v>
      </c>
    </row>
    <row r="227" spans="1:104" ht="12.75">
      <c r="A227" s="171">
        <v>47</v>
      </c>
      <c r="B227" s="172" t="s">
        <v>296</v>
      </c>
      <c r="C227" s="173" t="s">
        <v>297</v>
      </c>
      <c r="D227" s="174" t="s">
        <v>136</v>
      </c>
      <c r="E227" s="175">
        <v>5</v>
      </c>
      <c r="F227" s="175">
        <v>0</v>
      </c>
      <c r="G227" s="176">
        <f>E227*F227</f>
        <v>0</v>
      </c>
      <c r="O227" s="170">
        <v>2</v>
      </c>
      <c r="AA227" s="146">
        <v>1</v>
      </c>
      <c r="AB227" s="146">
        <v>1</v>
      </c>
      <c r="AC227" s="146">
        <v>1</v>
      </c>
      <c r="AZ227" s="146">
        <v>1</v>
      </c>
      <c r="BA227" s="146">
        <f>IF(AZ227=1,G227,0)</f>
        <v>0</v>
      </c>
      <c r="BB227" s="146">
        <f>IF(AZ227=2,G227,0)</f>
        <v>0</v>
      </c>
      <c r="BC227" s="146">
        <f>IF(AZ227=3,G227,0)</f>
        <v>0</v>
      </c>
      <c r="BD227" s="146">
        <f>IF(AZ227=4,G227,0)</f>
        <v>0</v>
      </c>
      <c r="BE227" s="146">
        <f>IF(AZ227=5,G227,0)</f>
        <v>0</v>
      </c>
      <c r="CA227" s="177">
        <v>1</v>
      </c>
      <c r="CB227" s="177">
        <v>1</v>
      </c>
      <c r="CZ227" s="146">
        <v>0.01897</v>
      </c>
    </row>
    <row r="228" spans="1:15" ht="12.75">
      <c r="A228" s="178"/>
      <c r="B228" s="180"/>
      <c r="C228" s="227" t="s">
        <v>298</v>
      </c>
      <c r="D228" s="228"/>
      <c r="E228" s="181">
        <v>0</v>
      </c>
      <c r="F228" s="182"/>
      <c r="G228" s="183"/>
      <c r="M228" s="179" t="s">
        <v>298</v>
      </c>
      <c r="O228" s="170"/>
    </row>
    <row r="229" spans="1:15" ht="12.75">
      <c r="A229" s="178"/>
      <c r="B229" s="180"/>
      <c r="C229" s="227" t="s">
        <v>299</v>
      </c>
      <c r="D229" s="228"/>
      <c r="E229" s="181">
        <v>5</v>
      </c>
      <c r="F229" s="182"/>
      <c r="G229" s="183"/>
      <c r="M229" s="179" t="s">
        <v>299</v>
      </c>
      <c r="O229" s="170"/>
    </row>
    <row r="230" spans="1:104" ht="12.75">
      <c r="A230" s="171">
        <v>48</v>
      </c>
      <c r="B230" s="172" t="s">
        <v>300</v>
      </c>
      <c r="C230" s="173" t="s">
        <v>301</v>
      </c>
      <c r="D230" s="174" t="s">
        <v>136</v>
      </c>
      <c r="E230" s="175">
        <v>4</v>
      </c>
      <c r="F230" s="175">
        <v>0</v>
      </c>
      <c r="G230" s="176">
        <f>E230*F230</f>
        <v>0</v>
      </c>
      <c r="O230" s="170">
        <v>2</v>
      </c>
      <c r="AA230" s="146">
        <v>1</v>
      </c>
      <c r="AB230" s="146">
        <v>1</v>
      </c>
      <c r="AC230" s="146">
        <v>1</v>
      </c>
      <c r="AZ230" s="146">
        <v>1</v>
      </c>
      <c r="BA230" s="146">
        <f>IF(AZ230=1,G230,0)</f>
        <v>0</v>
      </c>
      <c r="BB230" s="146">
        <f>IF(AZ230=2,G230,0)</f>
        <v>0</v>
      </c>
      <c r="BC230" s="146">
        <f>IF(AZ230=3,G230,0)</f>
        <v>0</v>
      </c>
      <c r="BD230" s="146">
        <f>IF(AZ230=4,G230,0)</f>
        <v>0</v>
      </c>
      <c r="BE230" s="146">
        <f>IF(AZ230=5,G230,0)</f>
        <v>0</v>
      </c>
      <c r="CA230" s="177">
        <v>1</v>
      </c>
      <c r="CB230" s="177">
        <v>1</v>
      </c>
      <c r="CZ230" s="146">
        <v>0.06272</v>
      </c>
    </row>
    <row r="231" spans="1:15" ht="12.75">
      <c r="A231" s="178"/>
      <c r="B231" s="180"/>
      <c r="C231" s="227" t="s">
        <v>302</v>
      </c>
      <c r="D231" s="228"/>
      <c r="E231" s="181">
        <v>0</v>
      </c>
      <c r="F231" s="182"/>
      <c r="G231" s="183"/>
      <c r="M231" s="179" t="s">
        <v>302</v>
      </c>
      <c r="O231" s="170"/>
    </row>
    <row r="232" spans="1:15" ht="12.75">
      <c r="A232" s="178"/>
      <c r="B232" s="180"/>
      <c r="C232" s="227" t="s">
        <v>165</v>
      </c>
      <c r="D232" s="228"/>
      <c r="E232" s="181">
        <v>4</v>
      </c>
      <c r="F232" s="182"/>
      <c r="G232" s="183"/>
      <c r="M232" s="179">
        <v>4</v>
      </c>
      <c r="O232" s="170"/>
    </row>
    <row r="233" spans="1:104" ht="12.75">
      <c r="A233" s="171">
        <v>49</v>
      </c>
      <c r="B233" s="172" t="s">
        <v>303</v>
      </c>
      <c r="C233" s="173" t="s">
        <v>304</v>
      </c>
      <c r="D233" s="174" t="s">
        <v>136</v>
      </c>
      <c r="E233" s="175">
        <v>8</v>
      </c>
      <c r="F233" s="175">
        <v>0</v>
      </c>
      <c r="G233" s="176">
        <f>E233*F233</f>
        <v>0</v>
      </c>
      <c r="O233" s="170">
        <v>2</v>
      </c>
      <c r="AA233" s="146">
        <v>1</v>
      </c>
      <c r="AB233" s="146">
        <v>1</v>
      </c>
      <c r="AC233" s="146">
        <v>1</v>
      </c>
      <c r="AZ233" s="146">
        <v>1</v>
      </c>
      <c r="BA233" s="146">
        <f>IF(AZ233=1,G233,0)</f>
        <v>0</v>
      </c>
      <c r="BB233" s="146">
        <f>IF(AZ233=2,G233,0)</f>
        <v>0</v>
      </c>
      <c r="BC233" s="146">
        <f>IF(AZ233=3,G233,0)</f>
        <v>0</v>
      </c>
      <c r="BD233" s="146">
        <f>IF(AZ233=4,G233,0)</f>
        <v>0</v>
      </c>
      <c r="BE233" s="146">
        <f>IF(AZ233=5,G233,0)</f>
        <v>0</v>
      </c>
      <c r="CA233" s="177">
        <v>1</v>
      </c>
      <c r="CB233" s="177">
        <v>1</v>
      </c>
      <c r="CZ233" s="146">
        <v>0</v>
      </c>
    </row>
    <row r="234" spans="1:104" ht="12.75">
      <c r="A234" s="171">
        <v>50</v>
      </c>
      <c r="B234" s="172" t="s">
        <v>305</v>
      </c>
      <c r="C234" s="173" t="s">
        <v>306</v>
      </c>
      <c r="D234" s="174" t="s">
        <v>136</v>
      </c>
      <c r="E234" s="175">
        <v>8</v>
      </c>
      <c r="F234" s="175">
        <v>0</v>
      </c>
      <c r="G234" s="176">
        <f>E234*F234</f>
        <v>0</v>
      </c>
      <c r="O234" s="170">
        <v>2</v>
      </c>
      <c r="AA234" s="146">
        <v>3</v>
      </c>
      <c r="AB234" s="146">
        <v>1</v>
      </c>
      <c r="AC234" s="146">
        <v>42972824</v>
      </c>
      <c r="AZ234" s="146">
        <v>1</v>
      </c>
      <c r="BA234" s="146">
        <f>IF(AZ234=1,G234,0)</f>
        <v>0</v>
      </c>
      <c r="BB234" s="146">
        <f>IF(AZ234=2,G234,0)</f>
        <v>0</v>
      </c>
      <c r="BC234" s="146">
        <f>IF(AZ234=3,G234,0)</f>
        <v>0</v>
      </c>
      <c r="BD234" s="146">
        <f>IF(AZ234=4,G234,0)</f>
        <v>0</v>
      </c>
      <c r="BE234" s="146">
        <f>IF(AZ234=5,G234,0)</f>
        <v>0</v>
      </c>
      <c r="CA234" s="177">
        <v>3</v>
      </c>
      <c r="CB234" s="177">
        <v>1</v>
      </c>
      <c r="CZ234" s="146">
        <v>0.0016</v>
      </c>
    </row>
    <row r="235" spans="1:104" ht="12.75">
      <c r="A235" s="171">
        <v>51</v>
      </c>
      <c r="B235" s="172" t="s">
        <v>307</v>
      </c>
      <c r="C235" s="173" t="s">
        <v>308</v>
      </c>
      <c r="D235" s="174" t="s">
        <v>136</v>
      </c>
      <c r="E235" s="175">
        <v>3</v>
      </c>
      <c r="F235" s="175">
        <v>0</v>
      </c>
      <c r="G235" s="176">
        <f>E235*F235</f>
        <v>0</v>
      </c>
      <c r="O235" s="170">
        <v>2</v>
      </c>
      <c r="AA235" s="146">
        <v>3</v>
      </c>
      <c r="AB235" s="146">
        <v>1</v>
      </c>
      <c r="AC235" s="146">
        <v>55330305</v>
      </c>
      <c r="AZ235" s="146">
        <v>1</v>
      </c>
      <c r="BA235" s="146">
        <f>IF(AZ235=1,G235,0)</f>
        <v>0</v>
      </c>
      <c r="BB235" s="146">
        <f>IF(AZ235=2,G235,0)</f>
        <v>0</v>
      </c>
      <c r="BC235" s="146">
        <f>IF(AZ235=3,G235,0)</f>
        <v>0</v>
      </c>
      <c r="BD235" s="146">
        <f>IF(AZ235=4,G235,0)</f>
        <v>0</v>
      </c>
      <c r="BE235" s="146">
        <f>IF(AZ235=5,G235,0)</f>
        <v>0</v>
      </c>
      <c r="CA235" s="177">
        <v>3</v>
      </c>
      <c r="CB235" s="177">
        <v>1</v>
      </c>
      <c r="CZ235" s="146">
        <v>0.011</v>
      </c>
    </row>
    <row r="236" spans="1:104" ht="12.75">
      <c r="A236" s="171">
        <v>52</v>
      </c>
      <c r="B236" s="172" t="s">
        <v>309</v>
      </c>
      <c r="C236" s="173" t="s">
        <v>310</v>
      </c>
      <c r="D236" s="174" t="s">
        <v>136</v>
      </c>
      <c r="E236" s="175">
        <v>2</v>
      </c>
      <c r="F236" s="175">
        <v>0</v>
      </c>
      <c r="G236" s="176">
        <f>E236*F236</f>
        <v>0</v>
      </c>
      <c r="O236" s="170">
        <v>2</v>
      </c>
      <c r="AA236" s="146">
        <v>3</v>
      </c>
      <c r="AB236" s="146">
        <v>1</v>
      </c>
      <c r="AC236" s="146">
        <v>55330306</v>
      </c>
      <c r="AZ236" s="146">
        <v>1</v>
      </c>
      <c r="BA236" s="146">
        <f>IF(AZ236=1,G236,0)</f>
        <v>0</v>
      </c>
      <c r="BB236" s="146">
        <f>IF(AZ236=2,G236,0)</f>
        <v>0</v>
      </c>
      <c r="BC236" s="146">
        <f>IF(AZ236=3,G236,0)</f>
        <v>0</v>
      </c>
      <c r="BD236" s="146">
        <f>IF(AZ236=4,G236,0)</f>
        <v>0</v>
      </c>
      <c r="BE236" s="146">
        <f>IF(AZ236=5,G236,0)</f>
        <v>0</v>
      </c>
      <c r="CA236" s="177">
        <v>3</v>
      </c>
      <c r="CB236" s="177">
        <v>1</v>
      </c>
      <c r="CZ236" s="146">
        <v>0.011</v>
      </c>
    </row>
    <row r="237" spans="1:57" ht="12.75">
      <c r="A237" s="184"/>
      <c r="B237" s="185" t="s">
        <v>75</v>
      </c>
      <c r="C237" s="186" t="str">
        <f>CONCATENATE(B226," ",C226)</f>
        <v>64 Výplně otvorů</v>
      </c>
      <c r="D237" s="187"/>
      <c r="E237" s="188"/>
      <c r="F237" s="189"/>
      <c r="G237" s="190">
        <f>SUM(G226:G236)</f>
        <v>0</v>
      </c>
      <c r="O237" s="170">
        <v>4</v>
      </c>
      <c r="BA237" s="191">
        <f>SUM(BA226:BA236)</f>
        <v>0</v>
      </c>
      <c r="BB237" s="191">
        <f>SUM(BB226:BB236)</f>
        <v>0</v>
      </c>
      <c r="BC237" s="191">
        <f>SUM(BC226:BC236)</f>
        <v>0</v>
      </c>
      <c r="BD237" s="191">
        <f>SUM(BD226:BD236)</f>
        <v>0</v>
      </c>
      <c r="BE237" s="191">
        <f>SUM(BE226:BE236)</f>
        <v>0</v>
      </c>
    </row>
    <row r="238" spans="1:15" ht="12.75">
      <c r="A238" s="163" t="s">
        <v>72</v>
      </c>
      <c r="B238" s="164" t="s">
        <v>311</v>
      </c>
      <c r="C238" s="165" t="s">
        <v>312</v>
      </c>
      <c r="D238" s="166"/>
      <c r="E238" s="167"/>
      <c r="F238" s="167"/>
      <c r="G238" s="168"/>
      <c r="H238" s="169"/>
      <c r="I238" s="169"/>
      <c r="O238" s="170">
        <v>1</v>
      </c>
    </row>
    <row r="239" spans="1:104" ht="12.75">
      <c r="A239" s="171">
        <v>53</v>
      </c>
      <c r="B239" s="172" t="s">
        <v>313</v>
      </c>
      <c r="C239" s="173" t="s">
        <v>314</v>
      </c>
      <c r="D239" s="174" t="s">
        <v>114</v>
      </c>
      <c r="E239" s="175">
        <v>198.3</v>
      </c>
      <c r="F239" s="175">
        <v>0</v>
      </c>
      <c r="G239" s="176">
        <f>E239*F239</f>
        <v>0</v>
      </c>
      <c r="O239" s="170">
        <v>2</v>
      </c>
      <c r="AA239" s="146">
        <v>1</v>
      </c>
      <c r="AB239" s="146">
        <v>1</v>
      </c>
      <c r="AC239" s="146">
        <v>1</v>
      </c>
      <c r="AZ239" s="146">
        <v>1</v>
      </c>
      <c r="BA239" s="146">
        <f>IF(AZ239=1,G239,0)</f>
        <v>0</v>
      </c>
      <c r="BB239" s="146">
        <f>IF(AZ239=2,G239,0)</f>
        <v>0</v>
      </c>
      <c r="BC239" s="146">
        <f>IF(AZ239=3,G239,0)</f>
        <v>0</v>
      </c>
      <c r="BD239" s="146">
        <f>IF(AZ239=4,G239,0)</f>
        <v>0</v>
      </c>
      <c r="BE239" s="146">
        <f>IF(AZ239=5,G239,0)</f>
        <v>0</v>
      </c>
      <c r="CA239" s="177">
        <v>1</v>
      </c>
      <c r="CB239" s="177">
        <v>1</v>
      </c>
      <c r="CZ239" s="146">
        <v>0.01838</v>
      </c>
    </row>
    <row r="240" spans="1:15" ht="12.75">
      <c r="A240" s="178"/>
      <c r="B240" s="180"/>
      <c r="C240" s="227" t="s">
        <v>315</v>
      </c>
      <c r="D240" s="228"/>
      <c r="E240" s="181">
        <v>198.3</v>
      </c>
      <c r="F240" s="182"/>
      <c r="G240" s="183"/>
      <c r="M240" s="179" t="s">
        <v>315</v>
      </c>
      <c r="O240" s="170"/>
    </row>
    <row r="241" spans="1:104" ht="12.75">
      <c r="A241" s="171">
        <v>54</v>
      </c>
      <c r="B241" s="172" t="s">
        <v>316</v>
      </c>
      <c r="C241" s="173" t="s">
        <v>317</v>
      </c>
      <c r="D241" s="174" t="s">
        <v>114</v>
      </c>
      <c r="E241" s="175">
        <v>198.3</v>
      </c>
      <c r="F241" s="175">
        <v>0</v>
      </c>
      <c r="G241" s="176">
        <f>E241*F241</f>
        <v>0</v>
      </c>
      <c r="O241" s="170">
        <v>2</v>
      </c>
      <c r="AA241" s="146">
        <v>1</v>
      </c>
      <c r="AB241" s="146">
        <v>1</v>
      </c>
      <c r="AC241" s="146">
        <v>1</v>
      </c>
      <c r="AZ241" s="146">
        <v>1</v>
      </c>
      <c r="BA241" s="146">
        <f>IF(AZ241=1,G241,0)</f>
        <v>0</v>
      </c>
      <c r="BB241" s="146">
        <f>IF(AZ241=2,G241,0)</f>
        <v>0</v>
      </c>
      <c r="BC241" s="146">
        <f>IF(AZ241=3,G241,0)</f>
        <v>0</v>
      </c>
      <c r="BD241" s="146">
        <f>IF(AZ241=4,G241,0)</f>
        <v>0</v>
      </c>
      <c r="BE241" s="146">
        <f>IF(AZ241=5,G241,0)</f>
        <v>0</v>
      </c>
      <c r="CA241" s="177">
        <v>1</v>
      </c>
      <c r="CB241" s="177">
        <v>1</v>
      </c>
      <c r="CZ241" s="146">
        <v>0.00097</v>
      </c>
    </row>
    <row r="242" spans="1:15" ht="12.75">
      <c r="A242" s="178"/>
      <c r="B242" s="180"/>
      <c r="C242" s="227" t="s">
        <v>315</v>
      </c>
      <c r="D242" s="228"/>
      <c r="E242" s="181">
        <v>198.3</v>
      </c>
      <c r="F242" s="182"/>
      <c r="G242" s="183"/>
      <c r="M242" s="179" t="s">
        <v>315</v>
      </c>
      <c r="O242" s="170"/>
    </row>
    <row r="243" spans="1:104" ht="12.75">
      <c r="A243" s="171">
        <v>55</v>
      </c>
      <c r="B243" s="172" t="s">
        <v>318</v>
      </c>
      <c r="C243" s="173" t="s">
        <v>319</v>
      </c>
      <c r="D243" s="174" t="s">
        <v>114</v>
      </c>
      <c r="E243" s="175">
        <v>198.3</v>
      </c>
      <c r="F243" s="175">
        <v>0</v>
      </c>
      <c r="G243" s="176">
        <f>E243*F243</f>
        <v>0</v>
      </c>
      <c r="O243" s="170">
        <v>2</v>
      </c>
      <c r="AA243" s="146">
        <v>1</v>
      </c>
      <c r="AB243" s="146">
        <v>1</v>
      </c>
      <c r="AC243" s="146">
        <v>1</v>
      </c>
      <c r="AZ243" s="146">
        <v>1</v>
      </c>
      <c r="BA243" s="146">
        <f>IF(AZ243=1,G243,0)</f>
        <v>0</v>
      </c>
      <c r="BB243" s="146">
        <f>IF(AZ243=2,G243,0)</f>
        <v>0</v>
      </c>
      <c r="BC243" s="146">
        <f>IF(AZ243=3,G243,0)</f>
        <v>0</v>
      </c>
      <c r="BD243" s="146">
        <f>IF(AZ243=4,G243,0)</f>
        <v>0</v>
      </c>
      <c r="BE243" s="146">
        <f>IF(AZ243=5,G243,0)</f>
        <v>0</v>
      </c>
      <c r="CA243" s="177">
        <v>1</v>
      </c>
      <c r="CB243" s="177">
        <v>1</v>
      </c>
      <c r="CZ243" s="146">
        <v>0</v>
      </c>
    </row>
    <row r="244" spans="1:15" ht="12.75">
      <c r="A244" s="178"/>
      <c r="B244" s="180"/>
      <c r="C244" s="227" t="s">
        <v>315</v>
      </c>
      <c r="D244" s="228"/>
      <c r="E244" s="181">
        <v>198.3</v>
      </c>
      <c r="F244" s="182"/>
      <c r="G244" s="183"/>
      <c r="M244" s="179" t="s">
        <v>315</v>
      </c>
      <c r="O244" s="170"/>
    </row>
    <row r="245" spans="1:104" ht="12.75">
      <c r="A245" s="171">
        <v>56</v>
      </c>
      <c r="B245" s="172" t="s">
        <v>320</v>
      </c>
      <c r="C245" s="173" t="s">
        <v>321</v>
      </c>
      <c r="D245" s="174" t="s">
        <v>114</v>
      </c>
      <c r="E245" s="175">
        <v>312.78</v>
      </c>
      <c r="F245" s="175">
        <v>0</v>
      </c>
      <c r="G245" s="176">
        <f>E245*F245</f>
        <v>0</v>
      </c>
      <c r="O245" s="170">
        <v>2</v>
      </c>
      <c r="AA245" s="146">
        <v>1</v>
      </c>
      <c r="AB245" s="146">
        <v>1</v>
      </c>
      <c r="AC245" s="146">
        <v>1</v>
      </c>
      <c r="AZ245" s="146">
        <v>1</v>
      </c>
      <c r="BA245" s="146">
        <f>IF(AZ245=1,G245,0)</f>
        <v>0</v>
      </c>
      <c r="BB245" s="146">
        <f>IF(AZ245=2,G245,0)</f>
        <v>0</v>
      </c>
      <c r="BC245" s="146">
        <f>IF(AZ245=3,G245,0)</f>
        <v>0</v>
      </c>
      <c r="BD245" s="146">
        <f>IF(AZ245=4,G245,0)</f>
        <v>0</v>
      </c>
      <c r="BE245" s="146">
        <f>IF(AZ245=5,G245,0)</f>
        <v>0</v>
      </c>
      <c r="CA245" s="177">
        <v>1</v>
      </c>
      <c r="CB245" s="177">
        <v>1</v>
      </c>
      <c r="CZ245" s="146">
        <v>0.00121</v>
      </c>
    </row>
    <row r="246" spans="1:15" ht="12.75">
      <c r="A246" s="178"/>
      <c r="B246" s="180"/>
      <c r="C246" s="227" t="s">
        <v>322</v>
      </c>
      <c r="D246" s="228"/>
      <c r="E246" s="181">
        <v>312.78</v>
      </c>
      <c r="F246" s="182"/>
      <c r="G246" s="183"/>
      <c r="M246" s="179" t="s">
        <v>322</v>
      </c>
      <c r="O246" s="170"/>
    </row>
    <row r="247" spans="1:57" ht="12.75">
      <c r="A247" s="184"/>
      <c r="B247" s="185" t="s">
        <v>75</v>
      </c>
      <c r="C247" s="186" t="str">
        <f>CONCATENATE(B238," ",C238)</f>
        <v>94 Lešení a stavební výtahy</v>
      </c>
      <c r="D247" s="187"/>
      <c r="E247" s="188"/>
      <c r="F247" s="189"/>
      <c r="G247" s="190">
        <f>SUM(G238:G246)</f>
        <v>0</v>
      </c>
      <c r="O247" s="170">
        <v>4</v>
      </c>
      <c r="BA247" s="191">
        <f>SUM(BA238:BA246)</f>
        <v>0</v>
      </c>
      <c r="BB247" s="191">
        <f>SUM(BB238:BB246)</f>
        <v>0</v>
      </c>
      <c r="BC247" s="191">
        <f>SUM(BC238:BC246)</f>
        <v>0</v>
      </c>
      <c r="BD247" s="191">
        <f>SUM(BD238:BD246)</f>
        <v>0</v>
      </c>
      <c r="BE247" s="191">
        <f>SUM(BE238:BE246)</f>
        <v>0</v>
      </c>
    </row>
    <row r="248" spans="1:15" ht="12.75">
      <c r="A248" s="163" t="s">
        <v>72</v>
      </c>
      <c r="B248" s="164" t="s">
        <v>323</v>
      </c>
      <c r="C248" s="165" t="s">
        <v>324</v>
      </c>
      <c r="D248" s="166"/>
      <c r="E248" s="167"/>
      <c r="F248" s="167"/>
      <c r="G248" s="168"/>
      <c r="H248" s="169"/>
      <c r="I248" s="169"/>
      <c r="O248" s="170">
        <v>1</v>
      </c>
    </row>
    <row r="249" spans="1:104" ht="12.75">
      <c r="A249" s="171">
        <v>57</v>
      </c>
      <c r="B249" s="172" t="s">
        <v>325</v>
      </c>
      <c r="C249" s="173" t="s">
        <v>326</v>
      </c>
      <c r="D249" s="174" t="s">
        <v>114</v>
      </c>
      <c r="E249" s="175">
        <v>312.78</v>
      </c>
      <c r="F249" s="175">
        <v>0</v>
      </c>
      <c r="G249" s="176">
        <f>E249*F249</f>
        <v>0</v>
      </c>
      <c r="O249" s="170">
        <v>2</v>
      </c>
      <c r="AA249" s="146">
        <v>1</v>
      </c>
      <c r="AB249" s="146">
        <v>1</v>
      </c>
      <c r="AC249" s="146">
        <v>1</v>
      </c>
      <c r="AZ249" s="146">
        <v>1</v>
      </c>
      <c r="BA249" s="146">
        <f>IF(AZ249=1,G249,0)</f>
        <v>0</v>
      </c>
      <c r="BB249" s="146">
        <f>IF(AZ249=2,G249,0)</f>
        <v>0</v>
      </c>
      <c r="BC249" s="146">
        <f>IF(AZ249=3,G249,0)</f>
        <v>0</v>
      </c>
      <c r="BD249" s="146">
        <f>IF(AZ249=4,G249,0)</f>
        <v>0</v>
      </c>
      <c r="BE249" s="146">
        <f>IF(AZ249=5,G249,0)</f>
        <v>0</v>
      </c>
      <c r="CA249" s="177">
        <v>1</v>
      </c>
      <c r="CB249" s="177">
        <v>1</v>
      </c>
      <c r="CZ249" s="146">
        <v>3E-05</v>
      </c>
    </row>
    <row r="250" spans="1:15" ht="12.75">
      <c r="A250" s="178"/>
      <c r="B250" s="180"/>
      <c r="C250" s="227" t="s">
        <v>322</v>
      </c>
      <c r="D250" s="228"/>
      <c r="E250" s="181">
        <v>312.78</v>
      </c>
      <c r="F250" s="182"/>
      <c r="G250" s="183"/>
      <c r="M250" s="179" t="s">
        <v>322</v>
      </c>
      <c r="O250" s="170"/>
    </row>
    <row r="251" spans="1:104" ht="12.75">
      <c r="A251" s="171">
        <v>58</v>
      </c>
      <c r="B251" s="172" t="s">
        <v>327</v>
      </c>
      <c r="C251" s="173" t="s">
        <v>328</v>
      </c>
      <c r="D251" s="174" t="s">
        <v>136</v>
      </c>
      <c r="E251" s="175">
        <v>15</v>
      </c>
      <c r="F251" s="175">
        <v>0</v>
      </c>
      <c r="G251" s="176">
        <f>E251*F251</f>
        <v>0</v>
      </c>
      <c r="O251" s="170">
        <v>2</v>
      </c>
      <c r="AA251" s="146">
        <v>1</v>
      </c>
      <c r="AB251" s="146">
        <v>1</v>
      </c>
      <c r="AC251" s="146">
        <v>1</v>
      </c>
      <c r="AZ251" s="146">
        <v>1</v>
      </c>
      <c r="BA251" s="146">
        <f>IF(AZ251=1,G251,0)</f>
        <v>0</v>
      </c>
      <c r="BB251" s="146">
        <f>IF(AZ251=2,G251,0)</f>
        <v>0</v>
      </c>
      <c r="BC251" s="146">
        <f>IF(AZ251=3,G251,0)</f>
        <v>0</v>
      </c>
      <c r="BD251" s="146">
        <f>IF(AZ251=4,G251,0)</f>
        <v>0</v>
      </c>
      <c r="BE251" s="146">
        <f>IF(AZ251=5,G251,0)</f>
        <v>0</v>
      </c>
      <c r="CA251" s="177">
        <v>1</v>
      </c>
      <c r="CB251" s="177">
        <v>1</v>
      </c>
      <c r="CZ251" s="146">
        <v>0</v>
      </c>
    </row>
    <row r="252" spans="1:57" ht="12.75">
      <c r="A252" s="184"/>
      <c r="B252" s="185" t="s">
        <v>75</v>
      </c>
      <c r="C252" s="186" t="str">
        <f>CONCATENATE(B248," ",C248)</f>
        <v>95 Dokončovací konstrukce na pozemních stavbách</v>
      </c>
      <c r="D252" s="187"/>
      <c r="E252" s="188"/>
      <c r="F252" s="189"/>
      <c r="G252" s="190">
        <f>SUM(G248:G251)</f>
        <v>0</v>
      </c>
      <c r="O252" s="170">
        <v>4</v>
      </c>
      <c r="BA252" s="191">
        <f>SUM(BA248:BA251)</f>
        <v>0</v>
      </c>
      <c r="BB252" s="191">
        <f>SUM(BB248:BB251)</f>
        <v>0</v>
      </c>
      <c r="BC252" s="191">
        <f>SUM(BC248:BC251)</f>
        <v>0</v>
      </c>
      <c r="BD252" s="191">
        <f>SUM(BD248:BD251)</f>
        <v>0</v>
      </c>
      <c r="BE252" s="191">
        <f>SUM(BE248:BE251)</f>
        <v>0</v>
      </c>
    </row>
    <row r="253" spans="1:15" ht="12.75">
      <c r="A253" s="163" t="s">
        <v>72</v>
      </c>
      <c r="B253" s="164" t="s">
        <v>329</v>
      </c>
      <c r="C253" s="165" t="s">
        <v>330</v>
      </c>
      <c r="D253" s="166"/>
      <c r="E253" s="167"/>
      <c r="F253" s="167"/>
      <c r="G253" s="168"/>
      <c r="H253" s="169"/>
      <c r="I253" s="169"/>
      <c r="O253" s="170">
        <v>1</v>
      </c>
    </row>
    <row r="254" spans="1:104" ht="12.75">
      <c r="A254" s="171">
        <v>59</v>
      </c>
      <c r="B254" s="172" t="s">
        <v>331</v>
      </c>
      <c r="C254" s="173" t="s">
        <v>332</v>
      </c>
      <c r="D254" s="174" t="s">
        <v>86</v>
      </c>
      <c r="E254" s="175">
        <v>22.9735</v>
      </c>
      <c r="F254" s="175">
        <v>0</v>
      </c>
      <c r="G254" s="176">
        <f>E254*F254</f>
        <v>0</v>
      </c>
      <c r="O254" s="170">
        <v>2</v>
      </c>
      <c r="AA254" s="146">
        <v>1</v>
      </c>
      <c r="AB254" s="146">
        <v>1</v>
      </c>
      <c r="AC254" s="146">
        <v>1</v>
      </c>
      <c r="AZ254" s="146">
        <v>1</v>
      </c>
      <c r="BA254" s="146">
        <f>IF(AZ254=1,G254,0)</f>
        <v>0</v>
      </c>
      <c r="BB254" s="146">
        <f>IF(AZ254=2,G254,0)</f>
        <v>0</v>
      </c>
      <c r="BC254" s="146">
        <f>IF(AZ254=3,G254,0)</f>
        <v>0</v>
      </c>
      <c r="BD254" s="146">
        <f>IF(AZ254=4,G254,0)</f>
        <v>0</v>
      </c>
      <c r="BE254" s="146">
        <f>IF(AZ254=5,G254,0)</f>
        <v>0</v>
      </c>
      <c r="CA254" s="177">
        <v>1</v>
      </c>
      <c r="CB254" s="177">
        <v>1</v>
      </c>
      <c r="CZ254" s="146">
        <v>0</v>
      </c>
    </row>
    <row r="255" spans="1:15" ht="12.75">
      <c r="A255" s="178"/>
      <c r="B255" s="180"/>
      <c r="C255" s="227" t="s">
        <v>333</v>
      </c>
      <c r="D255" s="228"/>
      <c r="E255" s="181">
        <v>0</v>
      </c>
      <c r="F255" s="182"/>
      <c r="G255" s="183"/>
      <c r="M255" s="179" t="s">
        <v>333</v>
      </c>
      <c r="O255" s="170"/>
    </row>
    <row r="256" spans="1:15" ht="12.75">
      <c r="A256" s="178"/>
      <c r="B256" s="180"/>
      <c r="C256" s="227" t="s">
        <v>334</v>
      </c>
      <c r="D256" s="228"/>
      <c r="E256" s="181">
        <v>18.9915</v>
      </c>
      <c r="F256" s="182"/>
      <c r="G256" s="183"/>
      <c r="M256" s="179" t="s">
        <v>334</v>
      </c>
      <c r="O256" s="170"/>
    </row>
    <row r="257" spans="1:15" ht="12.75">
      <c r="A257" s="178"/>
      <c r="B257" s="180"/>
      <c r="C257" s="227" t="s">
        <v>335</v>
      </c>
      <c r="D257" s="228"/>
      <c r="E257" s="181">
        <v>0</v>
      </c>
      <c r="F257" s="182"/>
      <c r="G257" s="183"/>
      <c r="M257" s="179" t="s">
        <v>335</v>
      </c>
      <c r="O257" s="170"/>
    </row>
    <row r="258" spans="1:15" ht="12.75">
      <c r="A258" s="178"/>
      <c r="B258" s="180"/>
      <c r="C258" s="227" t="s">
        <v>336</v>
      </c>
      <c r="D258" s="228"/>
      <c r="E258" s="181">
        <v>3.982</v>
      </c>
      <c r="F258" s="182"/>
      <c r="G258" s="183"/>
      <c r="M258" s="179" t="s">
        <v>336</v>
      </c>
      <c r="O258" s="170"/>
    </row>
    <row r="259" spans="1:15" ht="12.75">
      <c r="A259" s="178"/>
      <c r="B259" s="180"/>
      <c r="C259" s="229" t="s">
        <v>91</v>
      </c>
      <c r="D259" s="228"/>
      <c r="E259" s="204">
        <v>22.973499999999998</v>
      </c>
      <c r="F259" s="182"/>
      <c r="G259" s="183"/>
      <c r="M259" s="179" t="s">
        <v>91</v>
      </c>
      <c r="O259" s="170"/>
    </row>
    <row r="260" spans="1:104" ht="12.75">
      <c r="A260" s="171">
        <v>60</v>
      </c>
      <c r="B260" s="172" t="s">
        <v>337</v>
      </c>
      <c r="C260" s="173" t="s">
        <v>338</v>
      </c>
      <c r="D260" s="174" t="s">
        <v>86</v>
      </c>
      <c r="E260" s="175">
        <v>13.485</v>
      </c>
      <c r="F260" s="175">
        <v>0</v>
      </c>
      <c r="G260" s="176">
        <f>E260*F260</f>
        <v>0</v>
      </c>
      <c r="O260" s="170">
        <v>2</v>
      </c>
      <c r="AA260" s="146">
        <v>1</v>
      </c>
      <c r="AB260" s="146">
        <v>1</v>
      </c>
      <c r="AC260" s="146">
        <v>1</v>
      </c>
      <c r="AZ260" s="146">
        <v>1</v>
      </c>
      <c r="BA260" s="146">
        <f>IF(AZ260=1,G260,0)</f>
        <v>0</v>
      </c>
      <c r="BB260" s="146">
        <f>IF(AZ260=2,G260,0)</f>
        <v>0</v>
      </c>
      <c r="BC260" s="146">
        <f>IF(AZ260=3,G260,0)</f>
        <v>0</v>
      </c>
      <c r="BD260" s="146">
        <f>IF(AZ260=4,G260,0)</f>
        <v>0</v>
      </c>
      <c r="BE260" s="146">
        <f>IF(AZ260=5,G260,0)</f>
        <v>0</v>
      </c>
      <c r="CA260" s="177">
        <v>1</v>
      </c>
      <c r="CB260" s="177">
        <v>1</v>
      </c>
      <c r="CZ260" s="146">
        <v>0</v>
      </c>
    </row>
    <row r="261" spans="1:15" ht="12.75">
      <c r="A261" s="178"/>
      <c r="B261" s="180"/>
      <c r="C261" s="227" t="s">
        <v>339</v>
      </c>
      <c r="D261" s="228"/>
      <c r="E261" s="181">
        <v>13.485</v>
      </c>
      <c r="F261" s="182"/>
      <c r="G261" s="183"/>
      <c r="M261" s="179" t="s">
        <v>339</v>
      </c>
      <c r="O261" s="170"/>
    </row>
    <row r="262" spans="1:104" ht="12.75">
      <c r="A262" s="171">
        <v>61</v>
      </c>
      <c r="B262" s="172" t="s">
        <v>340</v>
      </c>
      <c r="C262" s="173" t="s">
        <v>341</v>
      </c>
      <c r="D262" s="174" t="s">
        <v>86</v>
      </c>
      <c r="E262" s="175">
        <v>1.5708</v>
      </c>
      <c r="F262" s="175">
        <v>0</v>
      </c>
      <c r="G262" s="176">
        <f>E262*F262</f>
        <v>0</v>
      </c>
      <c r="O262" s="170">
        <v>2</v>
      </c>
      <c r="AA262" s="146">
        <v>1</v>
      </c>
      <c r="AB262" s="146">
        <v>1</v>
      </c>
      <c r="AC262" s="146">
        <v>1</v>
      </c>
      <c r="AZ262" s="146">
        <v>1</v>
      </c>
      <c r="BA262" s="146">
        <f>IF(AZ262=1,G262,0)</f>
        <v>0</v>
      </c>
      <c r="BB262" s="146">
        <f>IF(AZ262=2,G262,0)</f>
        <v>0</v>
      </c>
      <c r="BC262" s="146">
        <f>IF(AZ262=3,G262,0)</f>
        <v>0</v>
      </c>
      <c r="BD262" s="146">
        <f>IF(AZ262=4,G262,0)</f>
        <v>0</v>
      </c>
      <c r="BE262" s="146">
        <f>IF(AZ262=5,G262,0)</f>
        <v>0</v>
      </c>
      <c r="CA262" s="177">
        <v>1</v>
      </c>
      <c r="CB262" s="177">
        <v>1</v>
      </c>
      <c r="CZ262" s="146">
        <v>0</v>
      </c>
    </row>
    <row r="263" spans="1:15" ht="12.75">
      <c r="A263" s="178"/>
      <c r="B263" s="180"/>
      <c r="C263" s="227" t="s">
        <v>342</v>
      </c>
      <c r="D263" s="228"/>
      <c r="E263" s="181">
        <v>1.5708</v>
      </c>
      <c r="F263" s="182"/>
      <c r="G263" s="183"/>
      <c r="M263" s="179" t="s">
        <v>342</v>
      </c>
      <c r="O263" s="170"/>
    </row>
    <row r="264" spans="1:104" ht="12.75">
      <c r="A264" s="171">
        <v>62</v>
      </c>
      <c r="B264" s="172" t="s">
        <v>343</v>
      </c>
      <c r="C264" s="173" t="s">
        <v>344</v>
      </c>
      <c r="D264" s="174" t="s">
        <v>195</v>
      </c>
      <c r="E264" s="175">
        <v>40.9</v>
      </c>
      <c r="F264" s="175">
        <v>0</v>
      </c>
      <c r="G264" s="176">
        <f>E264*F264</f>
        <v>0</v>
      </c>
      <c r="O264" s="170">
        <v>2</v>
      </c>
      <c r="AA264" s="146">
        <v>1</v>
      </c>
      <c r="AB264" s="146">
        <v>1</v>
      </c>
      <c r="AC264" s="146">
        <v>1</v>
      </c>
      <c r="AZ264" s="146">
        <v>1</v>
      </c>
      <c r="BA264" s="146">
        <f>IF(AZ264=1,G264,0)</f>
        <v>0</v>
      </c>
      <c r="BB264" s="146">
        <f>IF(AZ264=2,G264,0)</f>
        <v>0</v>
      </c>
      <c r="BC264" s="146">
        <f>IF(AZ264=3,G264,0)</f>
        <v>0</v>
      </c>
      <c r="BD264" s="146">
        <f>IF(AZ264=4,G264,0)</f>
        <v>0</v>
      </c>
      <c r="BE264" s="146">
        <f>IF(AZ264=5,G264,0)</f>
        <v>0</v>
      </c>
      <c r="CA264" s="177">
        <v>1</v>
      </c>
      <c r="CB264" s="177">
        <v>1</v>
      </c>
      <c r="CZ264" s="146">
        <v>0</v>
      </c>
    </row>
    <row r="265" spans="1:57" ht="12.75">
      <c r="A265" s="184"/>
      <c r="B265" s="185" t="s">
        <v>75</v>
      </c>
      <c r="C265" s="186" t="str">
        <f>CONCATENATE(B253," ",C253)</f>
        <v>96 Bourání konstrukcí</v>
      </c>
      <c r="D265" s="187"/>
      <c r="E265" s="188"/>
      <c r="F265" s="189"/>
      <c r="G265" s="190">
        <f>SUM(G253:G264)</f>
        <v>0</v>
      </c>
      <c r="O265" s="170">
        <v>4</v>
      </c>
      <c r="BA265" s="191">
        <f>SUM(BA253:BA264)</f>
        <v>0</v>
      </c>
      <c r="BB265" s="191">
        <f>SUM(BB253:BB264)</f>
        <v>0</v>
      </c>
      <c r="BC265" s="191">
        <f>SUM(BC253:BC264)</f>
        <v>0</v>
      </c>
      <c r="BD265" s="191">
        <f>SUM(BD253:BD264)</f>
        <v>0</v>
      </c>
      <c r="BE265" s="191">
        <f>SUM(BE253:BE264)</f>
        <v>0</v>
      </c>
    </row>
    <row r="266" spans="1:15" ht="12.75">
      <c r="A266" s="163" t="s">
        <v>72</v>
      </c>
      <c r="B266" s="164" t="s">
        <v>345</v>
      </c>
      <c r="C266" s="165" t="s">
        <v>346</v>
      </c>
      <c r="D266" s="166"/>
      <c r="E266" s="167"/>
      <c r="F266" s="167"/>
      <c r="G266" s="168"/>
      <c r="H266" s="169"/>
      <c r="I266" s="169"/>
      <c r="O266" s="170">
        <v>1</v>
      </c>
    </row>
    <row r="267" spans="1:104" ht="12.75">
      <c r="A267" s="171">
        <v>63</v>
      </c>
      <c r="B267" s="172" t="s">
        <v>347</v>
      </c>
      <c r="C267" s="173" t="s">
        <v>348</v>
      </c>
      <c r="D267" s="174" t="s">
        <v>86</v>
      </c>
      <c r="E267" s="175">
        <v>33.3935</v>
      </c>
      <c r="F267" s="175">
        <v>0</v>
      </c>
      <c r="G267" s="176">
        <f>E267*F267</f>
        <v>0</v>
      </c>
      <c r="O267" s="170">
        <v>2</v>
      </c>
      <c r="AA267" s="146">
        <v>1</v>
      </c>
      <c r="AB267" s="146">
        <v>1</v>
      </c>
      <c r="AC267" s="146">
        <v>1</v>
      </c>
      <c r="AZ267" s="146">
        <v>1</v>
      </c>
      <c r="BA267" s="146">
        <f>IF(AZ267=1,G267,0)</f>
        <v>0</v>
      </c>
      <c r="BB267" s="146">
        <f>IF(AZ267=2,G267,0)</f>
        <v>0</v>
      </c>
      <c r="BC267" s="146">
        <f>IF(AZ267=3,G267,0)</f>
        <v>0</v>
      </c>
      <c r="BD267" s="146">
        <f>IF(AZ267=4,G267,0)</f>
        <v>0</v>
      </c>
      <c r="BE267" s="146">
        <f>IF(AZ267=5,G267,0)</f>
        <v>0</v>
      </c>
      <c r="CA267" s="177">
        <v>1</v>
      </c>
      <c r="CB267" s="177">
        <v>1</v>
      </c>
      <c r="CZ267" s="146">
        <v>0.001</v>
      </c>
    </row>
    <row r="268" spans="1:15" ht="12.75">
      <c r="A268" s="178"/>
      <c r="B268" s="180"/>
      <c r="C268" s="227" t="s">
        <v>349</v>
      </c>
      <c r="D268" s="228"/>
      <c r="E268" s="181">
        <v>0</v>
      </c>
      <c r="F268" s="182"/>
      <c r="G268" s="183"/>
      <c r="M268" s="179" t="s">
        <v>349</v>
      </c>
      <c r="O268" s="170"/>
    </row>
    <row r="269" spans="1:15" ht="12.75">
      <c r="A269" s="178"/>
      <c r="B269" s="180"/>
      <c r="C269" s="227" t="s">
        <v>350</v>
      </c>
      <c r="D269" s="228"/>
      <c r="E269" s="181">
        <v>33.3935</v>
      </c>
      <c r="F269" s="182"/>
      <c r="G269" s="183"/>
      <c r="M269" s="179" t="s">
        <v>350</v>
      </c>
      <c r="O269" s="170"/>
    </row>
    <row r="270" spans="1:57" ht="12.75">
      <c r="A270" s="184"/>
      <c r="B270" s="185" t="s">
        <v>75</v>
      </c>
      <c r="C270" s="186" t="str">
        <f>CONCATENATE(B266," ",C266)</f>
        <v>98 Demolice</v>
      </c>
      <c r="D270" s="187"/>
      <c r="E270" s="188"/>
      <c r="F270" s="189"/>
      <c r="G270" s="190">
        <f>SUM(G266:G269)</f>
        <v>0</v>
      </c>
      <c r="O270" s="170">
        <v>4</v>
      </c>
      <c r="BA270" s="191">
        <f>SUM(BA266:BA269)</f>
        <v>0</v>
      </c>
      <c r="BB270" s="191">
        <f>SUM(BB266:BB269)</f>
        <v>0</v>
      </c>
      <c r="BC270" s="191">
        <f>SUM(BC266:BC269)</f>
        <v>0</v>
      </c>
      <c r="BD270" s="191">
        <f>SUM(BD266:BD269)</f>
        <v>0</v>
      </c>
      <c r="BE270" s="191">
        <f>SUM(BE266:BE269)</f>
        <v>0</v>
      </c>
    </row>
    <row r="271" spans="1:15" ht="12.75">
      <c r="A271" s="163" t="s">
        <v>72</v>
      </c>
      <c r="B271" s="164" t="s">
        <v>351</v>
      </c>
      <c r="C271" s="165" t="s">
        <v>352</v>
      </c>
      <c r="D271" s="166"/>
      <c r="E271" s="167"/>
      <c r="F271" s="167"/>
      <c r="G271" s="168"/>
      <c r="H271" s="169"/>
      <c r="I271" s="169"/>
      <c r="O271" s="170">
        <v>1</v>
      </c>
    </row>
    <row r="272" spans="1:104" ht="12.75">
      <c r="A272" s="171">
        <v>64</v>
      </c>
      <c r="B272" s="172" t="s">
        <v>353</v>
      </c>
      <c r="C272" s="173" t="s">
        <v>354</v>
      </c>
      <c r="D272" s="174" t="s">
        <v>144</v>
      </c>
      <c r="E272" s="175">
        <v>403.09093003</v>
      </c>
      <c r="F272" s="175">
        <v>0</v>
      </c>
      <c r="G272" s="176">
        <f>E272*F272</f>
        <v>0</v>
      </c>
      <c r="O272" s="170">
        <v>2</v>
      </c>
      <c r="AA272" s="146">
        <v>7</v>
      </c>
      <c r="AB272" s="146">
        <v>1</v>
      </c>
      <c r="AC272" s="146">
        <v>2</v>
      </c>
      <c r="AZ272" s="146">
        <v>1</v>
      </c>
      <c r="BA272" s="146">
        <f>IF(AZ272=1,G272,0)</f>
        <v>0</v>
      </c>
      <c r="BB272" s="146">
        <f>IF(AZ272=2,G272,0)</f>
        <v>0</v>
      </c>
      <c r="BC272" s="146">
        <f>IF(AZ272=3,G272,0)</f>
        <v>0</v>
      </c>
      <c r="BD272" s="146">
        <f>IF(AZ272=4,G272,0)</f>
        <v>0</v>
      </c>
      <c r="BE272" s="146">
        <f>IF(AZ272=5,G272,0)</f>
        <v>0</v>
      </c>
      <c r="CA272" s="177">
        <v>7</v>
      </c>
      <c r="CB272" s="177">
        <v>1</v>
      </c>
      <c r="CZ272" s="146">
        <v>0</v>
      </c>
    </row>
    <row r="273" spans="1:57" ht="12.75">
      <c r="A273" s="184"/>
      <c r="B273" s="185" t="s">
        <v>75</v>
      </c>
      <c r="C273" s="186" t="str">
        <f>CONCATENATE(B271," ",C271)</f>
        <v>99 Staveništní přesun hmot</v>
      </c>
      <c r="D273" s="187"/>
      <c r="E273" s="188"/>
      <c r="F273" s="189"/>
      <c r="G273" s="190">
        <f>SUM(G271:G272)</f>
        <v>0</v>
      </c>
      <c r="O273" s="170">
        <v>4</v>
      </c>
      <c r="BA273" s="191">
        <f>SUM(BA271:BA272)</f>
        <v>0</v>
      </c>
      <c r="BB273" s="191">
        <f>SUM(BB271:BB272)</f>
        <v>0</v>
      </c>
      <c r="BC273" s="191">
        <f>SUM(BC271:BC272)</f>
        <v>0</v>
      </c>
      <c r="BD273" s="191">
        <f>SUM(BD271:BD272)</f>
        <v>0</v>
      </c>
      <c r="BE273" s="191">
        <f>SUM(BE271:BE272)</f>
        <v>0</v>
      </c>
    </row>
    <row r="274" spans="1:15" ht="12.75">
      <c r="A274" s="163" t="s">
        <v>72</v>
      </c>
      <c r="B274" s="164" t="s">
        <v>355</v>
      </c>
      <c r="C274" s="165" t="s">
        <v>356</v>
      </c>
      <c r="D274" s="166"/>
      <c r="E274" s="167"/>
      <c r="F274" s="167"/>
      <c r="G274" s="168"/>
      <c r="H274" s="169"/>
      <c r="I274" s="169"/>
      <c r="O274" s="170">
        <v>1</v>
      </c>
    </row>
    <row r="275" spans="1:104" ht="22.5">
      <c r="A275" s="171">
        <v>65</v>
      </c>
      <c r="B275" s="172" t="s">
        <v>357</v>
      </c>
      <c r="C275" s="173" t="s">
        <v>358</v>
      </c>
      <c r="D275" s="174" t="s">
        <v>114</v>
      </c>
      <c r="E275" s="175">
        <v>335.979</v>
      </c>
      <c r="F275" s="175">
        <v>0</v>
      </c>
      <c r="G275" s="176">
        <f>E275*F275</f>
        <v>0</v>
      </c>
      <c r="O275" s="170">
        <v>2</v>
      </c>
      <c r="AA275" s="146">
        <v>1</v>
      </c>
      <c r="AB275" s="146">
        <v>7</v>
      </c>
      <c r="AC275" s="146">
        <v>7</v>
      </c>
      <c r="AZ275" s="146">
        <v>2</v>
      </c>
      <c r="BA275" s="146">
        <f>IF(AZ275=1,G275,0)</f>
        <v>0</v>
      </c>
      <c r="BB275" s="146">
        <f>IF(AZ275=2,G275,0)</f>
        <v>0</v>
      </c>
      <c r="BC275" s="146">
        <f>IF(AZ275=3,G275,0)</f>
        <v>0</v>
      </c>
      <c r="BD275" s="146">
        <f>IF(AZ275=4,G275,0)</f>
        <v>0</v>
      </c>
      <c r="BE275" s="146">
        <f>IF(AZ275=5,G275,0)</f>
        <v>0</v>
      </c>
      <c r="CA275" s="177">
        <v>1</v>
      </c>
      <c r="CB275" s="177">
        <v>7</v>
      </c>
      <c r="CZ275" s="146">
        <v>0.00033</v>
      </c>
    </row>
    <row r="276" spans="1:15" ht="12.75">
      <c r="A276" s="178"/>
      <c r="B276" s="180"/>
      <c r="C276" s="227" t="s">
        <v>359</v>
      </c>
      <c r="D276" s="228"/>
      <c r="E276" s="181">
        <v>335.979</v>
      </c>
      <c r="F276" s="182"/>
      <c r="G276" s="183"/>
      <c r="M276" s="179" t="s">
        <v>359</v>
      </c>
      <c r="O276" s="170"/>
    </row>
    <row r="277" spans="1:104" ht="22.5">
      <c r="A277" s="171">
        <v>66</v>
      </c>
      <c r="B277" s="172" t="s">
        <v>360</v>
      </c>
      <c r="C277" s="173" t="s">
        <v>361</v>
      </c>
      <c r="D277" s="174" t="s">
        <v>114</v>
      </c>
      <c r="E277" s="175">
        <v>335.979</v>
      </c>
      <c r="F277" s="175">
        <v>0</v>
      </c>
      <c r="G277" s="176">
        <f>E277*F277</f>
        <v>0</v>
      </c>
      <c r="O277" s="170">
        <v>2</v>
      </c>
      <c r="AA277" s="146">
        <v>1</v>
      </c>
      <c r="AB277" s="146">
        <v>7</v>
      </c>
      <c r="AC277" s="146">
        <v>7</v>
      </c>
      <c r="AZ277" s="146">
        <v>2</v>
      </c>
      <c r="BA277" s="146">
        <f>IF(AZ277=1,G277,0)</f>
        <v>0</v>
      </c>
      <c r="BB277" s="146">
        <f>IF(AZ277=2,G277,0)</f>
        <v>0</v>
      </c>
      <c r="BC277" s="146">
        <f>IF(AZ277=3,G277,0)</f>
        <v>0</v>
      </c>
      <c r="BD277" s="146">
        <f>IF(AZ277=4,G277,0)</f>
        <v>0</v>
      </c>
      <c r="BE277" s="146">
        <f>IF(AZ277=5,G277,0)</f>
        <v>0</v>
      </c>
      <c r="CA277" s="177">
        <v>1</v>
      </c>
      <c r="CB277" s="177">
        <v>7</v>
      </c>
      <c r="CZ277" s="146">
        <v>0.00041</v>
      </c>
    </row>
    <row r="278" spans="1:15" ht="12.75">
      <c r="A278" s="178"/>
      <c r="B278" s="180"/>
      <c r="C278" s="227" t="s">
        <v>359</v>
      </c>
      <c r="D278" s="228"/>
      <c r="E278" s="181">
        <v>335.979</v>
      </c>
      <c r="F278" s="182"/>
      <c r="G278" s="183"/>
      <c r="M278" s="179" t="s">
        <v>359</v>
      </c>
      <c r="O278" s="170"/>
    </row>
    <row r="279" spans="1:104" ht="12.75">
      <c r="A279" s="171">
        <v>67</v>
      </c>
      <c r="B279" s="172" t="s">
        <v>362</v>
      </c>
      <c r="C279" s="173" t="s">
        <v>363</v>
      </c>
      <c r="D279" s="174" t="s">
        <v>114</v>
      </c>
      <c r="E279" s="175">
        <v>369.5769</v>
      </c>
      <c r="F279" s="175">
        <v>0</v>
      </c>
      <c r="G279" s="176">
        <f>E279*F279</f>
        <v>0</v>
      </c>
      <c r="O279" s="170">
        <v>2</v>
      </c>
      <c r="AA279" s="146">
        <v>3</v>
      </c>
      <c r="AB279" s="146">
        <v>7</v>
      </c>
      <c r="AC279" s="146">
        <v>628522691</v>
      </c>
      <c r="AZ279" s="146">
        <v>2</v>
      </c>
      <c r="BA279" s="146">
        <f>IF(AZ279=1,G279,0)</f>
        <v>0</v>
      </c>
      <c r="BB279" s="146">
        <f>IF(AZ279=2,G279,0)</f>
        <v>0</v>
      </c>
      <c r="BC279" s="146">
        <f>IF(AZ279=3,G279,0)</f>
        <v>0</v>
      </c>
      <c r="BD279" s="146">
        <f>IF(AZ279=4,G279,0)</f>
        <v>0</v>
      </c>
      <c r="BE279" s="146">
        <f>IF(AZ279=5,G279,0)</f>
        <v>0</v>
      </c>
      <c r="CA279" s="177">
        <v>3</v>
      </c>
      <c r="CB279" s="177">
        <v>7</v>
      </c>
      <c r="CZ279" s="146">
        <v>0.0045</v>
      </c>
    </row>
    <row r="280" spans="1:15" ht="12.75">
      <c r="A280" s="178"/>
      <c r="B280" s="180"/>
      <c r="C280" s="227" t="s">
        <v>364</v>
      </c>
      <c r="D280" s="228"/>
      <c r="E280" s="181">
        <v>369.5769</v>
      </c>
      <c r="F280" s="182"/>
      <c r="G280" s="183"/>
      <c r="M280" s="179" t="s">
        <v>364</v>
      </c>
      <c r="O280" s="170"/>
    </row>
    <row r="281" spans="1:104" ht="12.75">
      <c r="A281" s="171">
        <v>68</v>
      </c>
      <c r="B281" s="172" t="s">
        <v>365</v>
      </c>
      <c r="C281" s="173" t="s">
        <v>366</v>
      </c>
      <c r="D281" s="174" t="s">
        <v>61</v>
      </c>
      <c r="E281" s="175"/>
      <c r="F281" s="175">
        <v>0</v>
      </c>
      <c r="G281" s="176">
        <f>E281*F281</f>
        <v>0</v>
      </c>
      <c r="O281" s="170">
        <v>2</v>
      </c>
      <c r="AA281" s="146">
        <v>7</v>
      </c>
      <c r="AB281" s="146">
        <v>1002</v>
      </c>
      <c r="AC281" s="146">
        <v>5</v>
      </c>
      <c r="AZ281" s="146">
        <v>2</v>
      </c>
      <c r="BA281" s="146">
        <f>IF(AZ281=1,G281,0)</f>
        <v>0</v>
      </c>
      <c r="BB281" s="146">
        <f>IF(AZ281=2,G281,0)</f>
        <v>0</v>
      </c>
      <c r="BC281" s="146">
        <f>IF(AZ281=3,G281,0)</f>
        <v>0</v>
      </c>
      <c r="BD281" s="146">
        <f>IF(AZ281=4,G281,0)</f>
        <v>0</v>
      </c>
      <c r="BE281" s="146">
        <f>IF(AZ281=5,G281,0)</f>
        <v>0</v>
      </c>
      <c r="CA281" s="177">
        <v>7</v>
      </c>
      <c r="CB281" s="177">
        <v>1002</v>
      </c>
      <c r="CZ281" s="146">
        <v>0</v>
      </c>
    </row>
    <row r="282" spans="1:57" ht="12.75">
      <c r="A282" s="184"/>
      <c r="B282" s="185" t="s">
        <v>75</v>
      </c>
      <c r="C282" s="186" t="str">
        <f>CONCATENATE(B274," ",C274)</f>
        <v>711 Izolace proti vodě</v>
      </c>
      <c r="D282" s="187"/>
      <c r="E282" s="188"/>
      <c r="F282" s="189"/>
      <c r="G282" s="190">
        <f>SUM(G274:G281)</f>
        <v>0</v>
      </c>
      <c r="O282" s="170">
        <v>4</v>
      </c>
      <c r="BA282" s="191">
        <f>SUM(BA274:BA281)</f>
        <v>0</v>
      </c>
      <c r="BB282" s="191">
        <f>SUM(BB274:BB281)</f>
        <v>0</v>
      </c>
      <c r="BC282" s="191">
        <f>SUM(BC274:BC281)</f>
        <v>0</v>
      </c>
      <c r="BD282" s="191">
        <f>SUM(BD274:BD281)</f>
        <v>0</v>
      </c>
      <c r="BE282" s="191">
        <f>SUM(BE274:BE281)</f>
        <v>0</v>
      </c>
    </row>
    <row r="283" spans="1:15" ht="12.75">
      <c r="A283" s="163" t="s">
        <v>72</v>
      </c>
      <c r="B283" s="164" t="s">
        <v>367</v>
      </c>
      <c r="C283" s="165" t="s">
        <v>368</v>
      </c>
      <c r="D283" s="166"/>
      <c r="E283" s="167"/>
      <c r="F283" s="167"/>
      <c r="G283" s="168"/>
      <c r="H283" s="169"/>
      <c r="I283" s="169"/>
      <c r="O283" s="170">
        <v>1</v>
      </c>
    </row>
    <row r="284" spans="1:104" ht="12.75">
      <c r="A284" s="171">
        <v>69</v>
      </c>
      <c r="B284" s="172" t="s">
        <v>369</v>
      </c>
      <c r="C284" s="173" t="s">
        <v>370</v>
      </c>
      <c r="D284" s="174" t="s">
        <v>195</v>
      </c>
      <c r="E284" s="175">
        <v>84.7</v>
      </c>
      <c r="F284" s="175">
        <v>0</v>
      </c>
      <c r="G284" s="176">
        <f>E284*F284</f>
        <v>0</v>
      </c>
      <c r="O284" s="170">
        <v>2</v>
      </c>
      <c r="AA284" s="146">
        <v>1</v>
      </c>
      <c r="AB284" s="146">
        <v>7</v>
      </c>
      <c r="AC284" s="146">
        <v>7</v>
      </c>
      <c r="AZ284" s="146">
        <v>2</v>
      </c>
      <c r="BA284" s="146">
        <f>IF(AZ284=1,G284,0)</f>
        <v>0</v>
      </c>
      <c r="BB284" s="146">
        <f>IF(AZ284=2,G284,0)</f>
        <v>0</v>
      </c>
      <c r="BC284" s="146">
        <f>IF(AZ284=3,G284,0)</f>
        <v>0</v>
      </c>
      <c r="BD284" s="146">
        <f>IF(AZ284=4,G284,0)</f>
        <v>0</v>
      </c>
      <c r="BE284" s="146">
        <f>IF(AZ284=5,G284,0)</f>
        <v>0</v>
      </c>
      <c r="CA284" s="177">
        <v>1</v>
      </c>
      <c r="CB284" s="177">
        <v>7</v>
      </c>
      <c r="CZ284" s="146">
        <v>0</v>
      </c>
    </row>
    <row r="285" spans="1:15" ht="12.75">
      <c r="A285" s="178"/>
      <c r="B285" s="180"/>
      <c r="C285" s="227" t="s">
        <v>371</v>
      </c>
      <c r="D285" s="228"/>
      <c r="E285" s="181">
        <v>84.7</v>
      </c>
      <c r="F285" s="182"/>
      <c r="G285" s="183"/>
      <c r="M285" s="179" t="s">
        <v>371</v>
      </c>
      <c r="O285" s="170"/>
    </row>
    <row r="286" spans="1:104" ht="12.75">
      <c r="A286" s="171">
        <v>70</v>
      </c>
      <c r="B286" s="172" t="s">
        <v>372</v>
      </c>
      <c r="C286" s="173" t="s">
        <v>373</v>
      </c>
      <c r="D286" s="174" t="s">
        <v>136</v>
      </c>
      <c r="E286" s="175">
        <v>6</v>
      </c>
      <c r="F286" s="175">
        <v>0</v>
      </c>
      <c r="G286" s="176">
        <f>E286*F286</f>
        <v>0</v>
      </c>
      <c r="O286" s="170">
        <v>2</v>
      </c>
      <c r="AA286" s="146">
        <v>1</v>
      </c>
      <c r="AB286" s="146">
        <v>7</v>
      </c>
      <c r="AC286" s="146">
        <v>7</v>
      </c>
      <c r="AZ286" s="146">
        <v>2</v>
      </c>
      <c r="BA286" s="146">
        <f>IF(AZ286=1,G286,0)</f>
        <v>0</v>
      </c>
      <c r="BB286" s="146">
        <f>IF(AZ286=2,G286,0)</f>
        <v>0</v>
      </c>
      <c r="BC286" s="146">
        <f>IF(AZ286=3,G286,0)</f>
        <v>0</v>
      </c>
      <c r="BD286" s="146">
        <f>IF(AZ286=4,G286,0)</f>
        <v>0</v>
      </c>
      <c r="BE286" s="146">
        <f>IF(AZ286=5,G286,0)</f>
        <v>0</v>
      </c>
      <c r="CA286" s="177">
        <v>1</v>
      </c>
      <c r="CB286" s="177">
        <v>7</v>
      </c>
      <c r="CZ286" s="146">
        <v>0</v>
      </c>
    </row>
    <row r="287" spans="1:57" ht="12.75">
      <c r="A287" s="184"/>
      <c r="B287" s="185" t="s">
        <v>75</v>
      </c>
      <c r="C287" s="186" t="str">
        <f>CONCATENATE(B283," ",C283)</f>
        <v>740 Silnoproud</v>
      </c>
      <c r="D287" s="187"/>
      <c r="E287" s="188"/>
      <c r="F287" s="189"/>
      <c r="G287" s="190">
        <f>SUM(G283:G286)</f>
        <v>0</v>
      </c>
      <c r="O287" s="170">
        <v>4</v>
      </c>
      <c r="BA287" s="191">
        <f>SUM(BA283:BA286)</f>
        <v>0</v>
      </c>
      <c r="BB287" s="191">
        <f>SUM(BB283:BB286)</f>
        <v>0</v>
      </c>
      <c r="BC287" s="191">
        <f>SUM(BC283:BC286)</f>
        <v>0</v>
      </c>
      <c r="BD287" s="191">
        <f>SUM(BD283:BD286)</f>
        <v>0</v>
      </c>
      <c r="BE287" s="191">
        <f>SUM(BE283:BE286)</f>
        <v>0</v>
      </c>
    </row>
    <row r="288" spans="1:15" ht="12.75">
      <c r="A288" s="163" t="s">
        <v>72</v>
      </c>
      <c r="B288" s="164" t="s">
        <v>374</v>
      </c>
      <c r="C288" s="165" t="s">
        <v>375</v>
      </c>
      <c r="D288" s="166"/>
      <c r="E288" s="167"/>
      <c r="F288" s="167"/>
      <c r="G288" s="168"/>
      <c r="H288" s="169"/>
      <c r="I288" s="169"/>
      <c r="O288" s="170">
        <v>1</v>
      </c>
    </row>
    <row r="289" spans="1:104" ht="12.75">
      <c r="A289" s="171">
        <v>71</v>
      </c>
      <c r="B289" s="172" t="s">
        <v>376</v>
      </c>
      <c r="C289" s="173" t="s">
        <v>377</v>
      </c>
      <c r="D289" s="174" t="s">
        <v>114</v>
      </c>
      <c r="E289" s="175">
        <v>350</v>
      </c>
      <c r="F289" s="175">
        <v>0</v>
      </c>
      <c r="G289" s="176">
        <f>E289*F289</f>
        <v>0</v>
      </c>
      <c r="O289" s="170">
        <v>2</v>
      </c>
      <c r="AA289" s="146">
        <v>1</v>
      </c>
      <c r="AB289" s="146">
        <v>7</v>
      </c>
      <c r="AC289" s="146">
        <v>7</v>
      </c>
      <c r="AZ289" s="146">
        <v>2</v>
      </c>
      <c r="BA289" s="146">
        <f>IF(AZ289=1,G289,0)</f>
        <v>0</v>
      </c>
      <c r="BB289" s="146">
        <f>IF(AZ289=2,G289,0)</f>
        <v>0</v>
      </c>
      <c r="BC289" s="146">
        <f>IF(AZ289=3,G289,0)</f>
        <v>0</v>
      </c>
      <c r="BD289" s="146">
        <f>IF(AZ289=4,G289,0)</f>
        <v>0</v>
      </c>
      <c r="BE289" s="146">
        <f>IF(AZ289=5,G289,0)</f>
        <v>0</v>
      </c>
      <c r="CA289" s="177">
        <v>1</v>
      </c>
      <c r="CB289" s="177">
        <v>7</v>
      </c>
      <c r="CZ289" s="146">
        <v>0.00406</v>
      </c>
    </row>
    <row r="290" spans="1:15" ht="12.75">
      <c r="A290" s="178"/>
      <c r="B290" s="180"/>
      <c r="C290" s="227" t="s">
        <v>378</v>
      </c>
      <c r="D290" s="228"/>
      <c r="E290" s="181">
        <v>0</v>
      </c>
      <c r="F290" s="182"/>
      <c r="G290" s="183"/>
      <c r="M290" s="179" t="s">
        <v>378</v>
      </c>
      <c r="O290" s="170"/>
    </row>
    <row r="291" spans="1:15" ht="12.75">
      <c r="A291" s="178"/>
      <c r="B291" s="180"/>
      <c r="C291" s="227" t="s">
        <v>379</v>
      </c>
      <c r="D291" s="228"/>
      <c r="E291" s="181">
        <v>350</v>
      </c>
      <c r="F291" s="182"/>
      <c r="G291" s="183"/>
      <c r="M291" s="179">
        <v>350</v>
      </c>
      <c r="O291" s="170"/>
    </row>
    <row r="292" spans="1:104" ht="12.75">
      <c r="A292" s="171">
        <v>72</v>
      </c>
      <c r="B292" s="172" t="s">
        <v>380</v>
      </c>
      <c r="C292" s="173" t="s">
        <v>381</v>
      </c>
      <c r="D292" s="174" t="s">
        <v>195</v>
      </c>
      <c r="E292" s="175">
        <v>53.43</v>
      </c>
      <c r="F292" s="175">
        <v>0</v>
      </c>
      <c r="G292" s="176">
        <f>E292*F292</f>
        <v>0</v>
      </c>
      <c r="O292" s="170">
        <v>2</v>
      </c>
      <c r="AA292" s="146">
        <v>1</v>
      </c>
      <c r="AB292" s="146">
        <v>7</v>
      </c>
      <c r="AC292" s="146">
        <v>7</v>
      </c>
      <c r="AZ292" s="146">
        <v>2</v>
      </c>
      <c r="BA292" s="146">
        <f>IF(AZ292=1,G292,0)</f>
        <v>0</v>
      </c>
      <c r="BB292" s="146">
        <f>IF(AZ292=2,G292,0)</f>
        <v>0</v>
      </c>
      <c r="BC292" s="146">
        <f>IF(AZ292=3,G292,0)</f>
        <v>0</v>
      </c>
      <c r="BD292" s="146">
        <f>IF(AZ292=4,G292,0)</f>
        <v>0</v>
      </c>
      <c r="BE292" s="146">
        <f>IF(AZ292=5,G292,0)</f>
        <v>0</v>
      </c>
      <c r="CA292" s="177">
        <v>1</v>
      </c>
      <c r="CB292" s="177">
        <v>7</v>
      </c>
      <c r="CZ292" s="146">
        <v>0.00082</v>
      </c>
    </row>
    <row r="293" spans="1:15" ht="12.75">
      <c r="A293" s="178"/>
      <c r="B293" s="180"/>
      <c r="C293" s="227" t="s">
        <v>382</v>
      </c>
      <c r="D293" s="228"/>
      <c r="E293" s="181">
        <v>0</v>
      </c>
      <c r="F293" s="182"/>
      <c r="G293" s="183"/>
      <c r="M293" s="179" t="s">
        <v>382</v>
      </c>
      <c r="O293" s="170"/>
    </row>
    <row r="294" spans="1:15" ht="12.75">
      <c r="A294" s="178"/>
      <c r="B294" s="180"/>
      <c r="C294" s="227" t="s">
        <v>383</v>
      </c>
      <c r="D294" s="228"/>
      <c r="E294" s="181">
        <v>53.43</v>
      </c>
      <c r="F294" s="182"/>
      <c r="G294" s="183"/>
      <c r="M294" s="179" t="s">
        <v>383</v>
      </c>
      <c r="O294" s="170"/>
    </row>
    <row r="295" spans="1:104" ht="12.75">
      <c r="A295" s="171">
        <v>73</v>
      </c>
      <c r="B295" s="172" t="s">
        <v>384</v>
      </c>
      <c r="C295" s="173" t="s">
        <v>385</v>
      </c>
      <c r="D295" s="174" t="s">
        <v>195</v>
      </c>
      <c r="E295" s="175">
        <v>13.1</v>
      </c>
      <c r="F295" s="175">
        <v>0</v>
      </c>
      <c r="G295" s="176">
        <f>E295*F295</f>
        <v>0</v>
      </c>
      <c r="O295" s="170">
        <v>2</v>
      </c>
      <c r="AA295" s="146">
        <v>1</v>
      </c>
      <c r="AB295" s="146">
        <v>7</v>
      </c>
      <c r="AC295" s="146">
        <v>7</v>
      </c>
      <c r="AZ295" s="146">
        <v>2</v>
      </c>
      <c r="BA295" s="146">
        <f>IF(AZ295=1,G295,0)</f>
        <v>0</v>
      </c>
      <c r="BB295" s="146">
        <f>IF(AZ295=2,G295,0)</f>
        <v>0</v>
      </c>
      <c r="BC295" s="146">
        <f>IF(AZ295=3,G295,0)</f>
        <v>0</v>
      </c>
      <c r="BD295" s="146">
        <f>IF(AZ295=4,G295,0)</f>
        <v>0</v>
      </c>
      <c r="BE295" s="146">
        <f>IF(AZ295=5,G295,0)</f>
        <v>0</v>
      </c>
      <c r="CA295" s="177">
        <v>1</v>
      </c>
      <c r="CB295" s="177">
        <v>7</v>
      </c>
      <c r="CZ295" s="146">
        <v>0.00054</v>
      </c>
    </row>
    <row r="296" spans="1:15" ht="12.75">
      <c r="A296" s="178"/>
      <c r="B296" s="180"/>
      <c r="C296" s="227" t="s">
        <v>386</v>
      </c>
      <c r="D296" s="228"/>
      <c r="E296" s="181">
        <v>0</v>
      </c>
      <c r="F296" s="182"/>
      <c r="G296" s="183"/>
      <c r="M296" s="179" t="s">
        <v>386</v>
      </c>
      <c r="O296" s="170"/>
    </row>
    <row r="297" spans="1:15" ht="12.75">
      <c r="A297" s="178"/>
      <c r="B297" s="180"/>
      <c r="C297" s="227" t="s">
        <v>387</v>
      </c>
      <c r="D297" s="228"/>
      <c r="E297" s="181">
        <v>13.1</v>
      </c>
      <c r="F297" s="182"/>
      <c r="G297" s="183"/>
      <c r="M297" s="179" t="s">
        <v>387</v>
      </c>
      <c r="O297" s="170"/>
    </row>
    <row r="298" spans="1:104" ht="12.75">
      <c r="A298" s="171">
        <v>74</v>
      </c>
      <c r="B298" s="172" t="s">
        <v>388</v>
      </c>
      <c r="C298" s="173" t="s">
        <v>389</v>
      </c>
      <c r="D298" s="174" t="s">
        <v>136</v>
      </c>
      <c r="E298" s="175">
        <v>7</v>
      </c>
      <c r="F298" s="175">
        <v>0</v>
      </c>
      <c r="G298" s="176">
        <f>E298*F298</f>
        <v>0</v>
      </c>
      <c r="O298" s="170">
        <v>2</v>
      </c>
      <c r="AA298" s="146">
        <v>1</v>
      </c>
      <c r="AB298" s="146">
        <v>7</v>
      </c>
      <c r="AC298" s="146">
        <v>7</v>
      </c>
      <c r="AZ298" s="146">
        <v>2</v>
      </c>
      <c r="BA298" s="146">
        <f>IF(AZ298=1,G298,0)</f>
        <v>0</v>
      </c>
      <c r="BB298" s="146">
        <f>IF(AZ298=2,G298,0)</f>
        <v>0</v>
      </c>
      <c r="BC298" s="146">
        <f>IF(AZ298=3,G298,0)</f>
        <v>0</v>
      </c>
      <c r="BD298" s="146">
        <f>IF(AZ298=4,G298,0)</f>
        <v>0</v>
      </c>
      <c r="BE298" s="146">
        <f>IF(AZ298=5,G298,0)</f>
        <v>0</v>
      </c>
      <c r="CA298" s="177">
        <v>1</v>
      </c>
      <c r="CB298" s="177">
        <v>7</v>
      </c>
      <c r="CZ298" s="146">
        <v>0.01292</v>
      </c>
    </row>
    <row r="299" spans="1:15" ht="12.75">
      <c r="A299" s="178"/>
      <c r="B299" s="180"/>
      <c r="C299" s="227" t="s">
        <v>390</v>
      </c>
      <c r="D299" s="228"/>
      <c r="E299" s="181">
        <v>0</v>
      </c>
      <c r="F299" s="182"/>
      <c r="G299" s="183"/>
      <c r="M299" s="179" t="s">
        <v>390</v>
      </c>
      <c r="O299" s="170"/>
    </row>
    <row r="300" spans="1:15" ht="12.75">
      <c r="A300" s="178"/>
      <c r="B300" s="180"/>
      <c r="C300" s="227" t="s">
        <v>391</v>
      </c>
      <c r="D300" s="228"/>
      <c r="E300" s="181">
        <v>7</v>
      </c>
      <c r="F300" s="182"/>
      <c r="G300" s="183"/>
      <c r="M300" s="179">
        <v>7</v>
      </c>
      <c r="O300" s="170"/>
    </row>
    <row r="301" spans="1:104" ht="22.5">
      <c r="A301" s="171">
        <v>75</v>
      </c>
      <c r="B301" s="172" t="s">
        <v>392</v>
      </c>
      <c r="C301" s="173" t="s">
        <v>393</v>
      </c>
      <c r="D301" s="174" t="s">
        <v>195</v>
      </c>
      <c r="E301" s="175">
        <v>53.5</v>
      </c>
      <c r="F301" s="175">
        <v>0</v>
      </c>
      <c r="G301" s="176">
        <f>E301*F301</f>
        <v>0</v>
      </c>
      <c r="O301" s="170">
        <v>2</v>
      </c>
      <c r="AA301" s="146">
        <v>1</v>
      </c>
      <c r="AB301" s="146">
        <v>7</v>
      </c>
      <c r="AC301" s="146">
        <v>7</v>
      </c>
      <c r="AZ301" s="146">
        <v>2</v>
      </c>
      <c r="BA301" s="146">
        <f>IF(AZ301=1,G301,0)</f>
        <v>0</v>
      </c>
      <c r="BB301" s="146">
        <f>IF(AZ301=2,G301,0)</f>
        <v>0</v>
      </c>
      <c r="BC301" s="146">
        <f>IF(AZ301=3,G301,0)</f>
        <v>0</v>
      </c>
      <c r="BD301" s="146">
        <f>IF(AZ301=4,G301,0)</f>
        <v>0</v>
      </c>
      <c r="BE301" s="146">
        <f>IF(AZ301=5,G301,0)</f>
        <v>0</v>
      </c>
      <c r="CA301" s="177">
        <v>1</v>
      </c>
      <c r="CB301" s="177">
        <v>7</v>
      </c>
      <c r="CZ301" s="146">
        <v>0.00308</v>
      </c>
    </row>
    <row r="302" spans="1:15" ht="12.75">
      <c r="A302" s="178"/>
      <c r="B302" s="180"/>
      <c r="C302" s="227" t="s">
        <v>394</v>
      </c>
      <c r="D302" s="228"/>
      <c r="E302" s="181">
        <v>0</v>
      </c>
      <c r="F302" s="182"/>
      <c r="G302" s="183"/>
      <c r="M302" s="179" t="s">
        <v>394</v>
      </c>
      <c r="O302" s="170"/>
    </row>
    <row r="303" spans="1:15" ht="12.75">
      <c r="A303" s="178"/>
      <c r="B303" s="180"/>
      <c r="C303" s="227" t="s">
        <v>395</v>
      </c>
      <c r="D303" s="228"/>
      <c r="E303" s="181">
        <v>53.5</v>
      </c>
      <c r="F303" s="182"/>
      <c r="G303" s="183"/>
      <c r="M303" s="179" t="s">
        <v>395</v>
      </c>
      <c r="O303" s="170"/>
    </row>
    <row r="304" spans="1:104" ht="22.5">
      <c r="A304" s="171">
        <v>76</v>
      </c>
      <c r="B304" s="172" t="s">
        <v>396</v>
      </c>
      <c r="C304" s="173" t="s">
        <v>397</v>
      </c>
      <c r="D304" s="174" t="s">
        <v>195</v>
      </c>
      <c r="E304" s="175">
        <v>12</v>
      </c>
      <c r="F304" s="175">
        <v>0</v>
      </c>
      <c r="G304" s="176">
        <f>E304*F304</f>
        <v>0</v>
      </c>
      <c r="O304" s="170">
        <v>2</v>
      </c>
      <c r="AA304" s="146">
        <v>1</v>
      </c>
      <c r="AB304" s="146">
        <v>7</v>
      </c>
      <c r="AC304" s="146">
        <v>7</v>
      </c>
      <c r="AZ304" s="146">
        <v>2</v>
      </c>
      <c r="BA304" s="146">
        <f>IF(AZ304=1,G304,0)</f>
        <v>0</v>
      </c>
      <c r="BB304" s="146">
        <f>IF(AZ304=2,G304,0)</f>
        <v>0</v>
      </c>
      <c r="BC304" s="146">
        <f>IF(AZ304=3,G304,0)</f>
        <v>0</v>
      </c>
      <c r="BD304" s="146">
        <f>IF(AZ304=4,G304,0)</f>
        <v>0</v>
      </c>
      <c r="BE304" s="146">
        <f>IF(AZ304=5,G304,0)</f>
        <v>0</v>
      </c>
      <c r="CA304" s="177">
        <v>1</v>
      </c>
      <c r="CB304" s="177">
        <v>7</v>
      </c>
      <c r="CZ304" s="146">
        <v>0.00263</v>
      </c>
    </row>
    <row r="305" spans="1:15" ht="12.75">
      <c r="A305" s="178"/>
      <c r="B305" s="180"/>
      <c r="C305" s="227" t="s">
        <v>398</v>
      </c>
      <c r="D305" s="228"/>
      <c r="E305" s="181">
        <v>0</v>
      </c>
      <c r="F305" s="182"/>
      <c r="G305" s="183"/>
      <c r="M305" s="179" t="s">
        <v>398</v>
      </c>
      <c r="O305" s="170"/>
    </row>
    <row r="306" spans="1:15" ht="12.75">
      <c r="A306" s="178"/>
      <c r="B306" s="180"/>
      <c r="C306" s="227" t="s">
        <v>399</v>
      </c>
      <c r="D306" s="228"/>
      <c r="E306" s="181">
        <v>12</v>
      </c>
      <c r="F306" s="182"/>
      <c r="G306" s="183"/>
      <c r="M306" s="179">
        <v>12</v>
      </c>
      <c r="O306" s="170"/>
    </row>
    <row r="307" spans="1:104" ht="12.75">
      <c r="A307" s="171">
        <v>77</v>
      </c>
      <c r="B307" s="172" t="s">
        <v>400</v>
      </c>
      <c r="C307" s="173" t="s">
        <v>401</v>
      </c>
      <c r="D307" s="174" t="s">
        <v>61</v>
      </c>
      <c r="E307" s="175"/>
      <c r="F307" s="175">
        <v>0</v>
      </c>
      <c r="G307" s="176">
        <f>E307*F307</f>
        <v>0</v>
      </c>
      <c r="O307" s="170">
        <v>2</v>
      </c>
      <c r="AA307" s="146">
        <v>7</v>
      </c>
      <c r="AB307" s="146">
        <v>1002</v>
      </c>
      <c r="AC307" s="146">
        <v>5</v>
      </c>
      <c r="AZ307" s="146">
        <v>2</v>
      </c>
      <c r="BA307" s="146">
        <f>IF(AZ307=1,G307,0)</f>
        <v>0</v>
      </c>
      <c r="BB307" s="146">
        <f>IF(AZ307=2,G307,0)</f>
        <v>0</v>
      </c>
      <c r="BC307" s="146">
        <f>IF(AZ307=3,G307,0)</f>
        <v>0</v>
      </c>
      <c r="BD307" s="146">
        <f>IF(AZ307=4,G307,0)</f>
        <v>0</v>
      </c>
      <c r="BE307" s="146">
        <f>IF(AZ307=5,G307,0)</f>
        <v>0</v>
      </c>
      <c r="CA307" s="177">
        <v>7</v>
      </c>
      <c r="CB307" s="177">
        <v>1002</v>
      </c>
      <c r="CZ307" s="146">
        <v>0</v>
      </c>
    </row>
    <row r="308" spans="1:57" ht="12.75">
      <c r="A308" s="184"/>
      <c r="B308" s="185" t="s">
        <v>75</v>
      </c>
      <c r="C308" s="186" t="str">
        <f>CONCATENATE(B288," ",C288)</f>
        <v>764 Konstrukce klempířské</v>
      </c>
      <c r="D308" s="187"/>
      <c r="E308" s="188"/>
      <c r="F308" s="189"/>
      <c r="G308" s="190">
        <f>SUM(G288:G307)</f>
        <v>0</v>
      </c>
      <c r="O308" s="170">
        <v>4</v>
      </c>
      <c r="BA308" s="191">
        <f>SUM(BA288:BA307)</f>
        <v>0</v>
      </c>
      <c r="BB308" s="191">
        <f>SUM(BB288:BB307)</f>
        <v>0</v>
      </c>
      <c r="BC308" s="191">
        <f>SUM(BC288:BC307)</f>
        <v>0</v>
      </c>
      <c r="BD308" s="191">
        <f>SUM(BD288:BD307)</f>
        <v>0</v>
      </c>
      <c r="BE308" s="191">
        <f>SUM(BE288:BE307)</f>
        <v>0</v>
      </c>
    </row>
    <row r="309" spans="1:15" ht="12.75">
      <c r="A309" s="163" t="s">
        <v>72</v>
      </c>
      <c r="B309" s="164" t="s">
        <v>402</v>
      </c>
      <c r="C309" s="165" t="s">
        <v>403</v>
      </c>
      <c r="D309" s="166"/>
      <c r="E309" s="167"/>
      <c r="F309" s="167"/>
      <c r="G309" s="168"/>
      <c r="H309" s="169"/>
      <c r="I309" s="169"/>
      <c r="O309" s="170">
        <v>1</v>
      </c>
    </row>
    <row r="310" spans="1:104" ht="12.75">
      <c r="A310" s="171">
        <v>78</v>
      </c>
      <c r="B310" s="172" t="s">
        <v>404</v>
      </c>
      <c r="C310" s="173" t="s">
        <v>405</v>
      </c>
      <c r="D310" s="174" t="s">
        <v>114</v>
      </c>
      <c r="E310" s="175">
        <v>341.312</v>
      </c>
      <c r="F310" s="175">
        <v>0</v>
      </c>
      <c r="G310" s="176">
        <f>E310*F310</f>
        <v>0</v>
      </c>
      <c r="O310" s="170">
        <v>2</v>
      </c>
      <c r="AA310" s="146">
        <v>1</v>
      </c>
      <c r="AB310" s="146">
        <v>7</v>
      </c>
      <c r="AC310" s="146">
        <v>7</v>
      </c>
      <c r="AZ310" s="146">
        <v>2</v>
      </c>
      <c r="BA310" s="146">
        <f>IF(AZ310=1,G310,0)</f>
        <v>0</v>
      </c>
      <c r="BB310" s="146">
        <f>IF(AZ310=2,G310,0)</f>
        <v>0</v>
      </c>
      <c r="BC310" s="146">
        <f>IF(AZ310=3,G310,0)</f>
        <v>0</v>
      </c>
      <c r="BD310" s="146">
        <f>IF(AZ310=4,G310,0)</f>
        <v>0</v>
      </c>
      <c r="BE310" s="146">
        <f>IF(AZ310=5,G310,0)</f>
        <v>0</v>
      </c>
      <c r="CA310" s="177">
        <v>1</v>
      </c>
      <c r="CB310" s="177">
        <v>7</v>
      </c>
      <c r="CZ310" s="146">
        <v>0.0001</v>
      </c>
    </row>
    <row r="311" spans="1:15" ht="12.75">
      <c r="A311" s="178"/>
      <c r="B311" s="180"/>
      <c r="C311" s="227" t="s">
        <v>406</v>
      </c>
      <c r="D311" s="228"/>
      <c r="E311" s="181">
        <v>341.312</v>
      </c>
      <c r="F311" s="182"/>
      <c r="G311" s="183"/>
      <c r="M311" s="179" t="s">
        <v>406</v>
      </c>
      <c r="O311" s="170"/>
    </row>
    <row r="312" spans="1:104" ht="12.75">
      <c r="A312" s="171">
        <v>79</v>
      </c>
      <c r="B312" s="172" t="s">
        <v>407</v>
      </c>
      <c r="C312" s="173" t="s">
        <v>408</v>
      </c>
      <c r="D312" s="174" t="s">
        <v>195</v>
      </c>
      <c r="E312" s="175">
        <v>53.33</v>
      </c>
      <c r="F312" s="175">
        <v>0</v>
      </c>
      <c r="G312" s="176">
        <f>E312*F312</f>
        <v>0</v>
      </c>
      <c r="O312" s="170">
        <v>2</v>
      </c>
      <c r="AA312" s="146">
        <v>1</v>
      </c>
      <c r="AB312" s="146">
        <v>7</v>
      </c>
      <c r="AC312" s="146">
        <v>7</v>
      </c>
      <c r="AZ312" s="146">
        <v>2</v>
      </c>
      <c r="BA312" s="146">
        <f>IF(AZ312=1,G312,0)</f>
        <v>0</v>
      </c>
      <c r="BB312" s="146">
        <f>IF(AZ312=2,G312,0)</f>
        <v>0</v>
      </c>
      <c r="BC312" s="146">
        <f>IF(AZ312=3,G312,0)</f>
        <v>0</v>
      </c>
      <c r="BD312" s="146">
        <f>IF(AZ312=4,G312,0)</f>
        <v>0</v>
      </c>
      <c r="BE312" s="146">
        <f>IF(AZ312=5,G312,0)</f>
        <v>0</v>
      </c>
      <c r="CA312" s="177">
        <v>1</v>
      </c>
      <c r="CB312" s="177">
        <v>7</v>
      </c>
      <c r="CZ312" s="146">
        <v>0</v>
      </c>
    </row>
    <row r="313" spans="1:104" ht="12.75">
      <c r="A313" s="171">
        <v>80</v>
      </c>
      <c r="B313" s="172" t="s">
        <v>409</v>
      </c>
      <c r="C313" s="173" t="s">
        <v>410</v>
      </c>
      <c r="D313" s="174" t="s">
        <v>61</v>
      </c>
      <c r="E313" s="175"/>
      <c r="F313" s="175">
        <v>0</v>
      </c>
      <c r="G313" s="176">
        <f>E313*F313</f>
        <v>0</v>
      </c>
      <c r="O313" s="170">
        <v>2</v>
      </c>
      <c r="AA313" s="146">
        <v>7</v>
      </c>
      <c r="AB313" s="146">
        <v>1002</v>
      </c>
      <c r="AC313" s="146">
        <v>5</v>
      </c>
      <c r="AZ313" s="146">
        <v>2</v>
      </c>
      <c r="BA313" s="146">
        <f>IF(AZ313=1,G313,0)</f>
        <v>0</v>
      </c>
      <c r="BB313" s="146">
        <f>IF(AZ313=2,G313,0)</f>
        <v>0</v>
      </c>
      <c r="BC313" s="146">
        <f>IF(AZ313=3,G313,0)</f>
        <v>0</v>
      </c>
      <c r="BD313" s="146">
        <f>IF(AZ313=4,G313,0)</f>
        <v>0</v>
      </c>
      <c r="BE313" s="146">
        <f>IF(AZ313=5,G313,0)</f>
        <v>0</v>
      </c>
      <c r="CA313" s="177">
        <v>7</v>
      </c>
      <c r="CB313" s="177">
        <v>1002</v>
      </c>
      <c r="CZ313" s="146">
        <v>0</v>
      </c>
    </row>
    <row r="314" spans="1:57" ht="12.75">
      <c r="A314" s="184"/>
      <c r="B314" s="185" t="s">
        <v>75</v>
      </c>
      <c r="C314" s="186" t="str">
        <f>CONCATENATE(B309," ",C309)</f>
        <v>765 Krytiny tvrdé</v>
      </c>
      <c r="D314" s="187"/>
      <c r="E314" s="188"/>
      <c r="F314" s="189"/>
      <c r="G314" s="190">
        <f>SUM(G309:G313)</f>
        <v>0</v>
      </c>
      <c r="O314" s="170">
        <v>4</v>
      </c>
      <c r="BA314" s="191">
        <f>SUM(BA309:BA313)</f>
        <v>0</v>
      </c>
      <c r="BB314" s="191">
        <f>SUM(BB309:BB313)</f>
        <v>0</v>
      </c>
      <c r="BC314" s="191">
        <f>SUM(BC309:BC313)</f>
        <v>0</v>
      </c>
      <c r="BD314" s="191">
        <f>SUM(BD309:BD313)</f>
        <v>0</v>
      </c>
      <c r="BE314" s="191">
        <f>SUM(BE309:BE313)</f>
        <v>0</v>
      </c>
    </row>
    <row r="315" spans="1:15" ht="12.75">
      <c r="A315" s="163" t="s">
        <v>72</v>
      </c>
      <c r="B315" s="164" t="s">
        <v>411</v>
      </c>
      <c r="C315" s="165" t="s">
        <v>412</v>
      </c>
      <c r="D315" s="166"/>
      <c r="E315" s="167"/>
      <c r="F315" s="167"/>
      <c r="G315" s="168"/>
      <c r="H315" s="169"/>
      <c r="I315" s="169"/>
      <c r="O315" s="170">
        <v>1</v>
      </c>
    </row>
    <row r="316" spans="1:104" ht="12.75">
      <c r="A316" s="171">
        <v>81</v>
      </c>
      <c r="B316" s="172" t="s">
        <v>413</v>
      </c>
      <c r="C316" s="173" t="s">
        <v>414</v>
      </c>
      <c r="D316" s="174" t="s">
        <v>136</v>
      </c>
      <c r="E316" s="175">
        <v>5</v>
      </c>
      <c r="F316" s="175">
        <v>0</v>
      </c>
      <c r="G316" s="176">
        <f>E316*F316</f>
        <v>0</v>
      </c>
      <c r="O316" s="170">
        <v>2</v>
      </c>
      <c r="AA316" s="146">
        <v>1</v>
      </c>
      <c r="AB316" s="146">
        <v>7</v>
      </c>
      <c r="AC316" s="146">
        <v>7</v>
      </c>
      <c r="AZ316" s="146">
        <v>2</v>
      </c>
      <c r="BA316" s="146">
        <f>IF(AZ316=1,G316,0)</f>
        <v>0</v>
      </c>
      <c r="BB316" s="146">
        <f>IF(AZ316=2,G316,0)</f>
        <v>0</v>
      </c>
      <c r="BC316" s="146">
        <f>IF(AZ316=3,G316,0)</f>
        <v>0</v>
      </c>
      <c r="BD316" s="146">
        <f>IF(AZ316=4,G316,0)</f>
        <v>0</v>
      </c>
      <c r="BE316" s="146">
        <f>IF(AZ316=5,G316,0)</f>
        <v>0</v>
      </c>
      <c r="CA316" s="177">
        <v>1</v>
      </c>
      <c r="CB316" s="177">
        <v>7</v>
      </c>
      <c r="CZ316" s="146">
        <v>0</v>
      </c>
    </row>
    <row r="317" spans="1:104" ht="12.75">
      <c r="A317" s="171">
        <v>82</v>
      </c>
      <c r="B317" s="172" t="s">
        <v>415</v>
      </c>
      <c r="C317" s="173" t="s">
        <v>416</v>
      </c>
      <c r="D317" s="174" t="s">
        <v>136</v>
      </c>
      <c r="E317" s="175">
        <v>4</v>
      </c>
      <c r="F317" s="175">
        <v>0</v>
      </c>
      <c r="G317" s="176">
        <f>E317*F317</f>
        <v>0</v>
      </c>
      <c r="O317" s="170">
        <v>2</v>
      </c>
      <c r="AA317" s="146">
        <v>1</v>
      </c>
      <c r="AB317" s="146">
        <v>7</v>
      </c>
      <c r="AC317" s="146">
        <v>7</v>
      </c>
      <c r="AZ317" s="146">
        <v>2</v>
      </c>
      <c r="BA317" s="146">
        <f>IF(AZ317=1,G317,0)</f>
        <v>0</v>
      </c>
      <c r="BB317" s="146">
        <f>IF(AZ317=2,G317,0)</f>
        <v>0</v>
      </c>
      <c r="BC317" s="146">
        <f>IF(AZ317=3,G317,0)</f>
        <v>0</v>
      </c>
      <c r="BD317" s="146">
        <f>IF(AZ317=4,G317,0)</f>
        <v>0</v>
      </c>
      <c r="BE317" s="146">
        <f>IF(AZ317=5,G317,0)</f>
        <v>0</v>
      </c>
      <c r="CA317" s="177">
        <v>1</v>
      </c>
      <c r="CB317" s="177">
        <v>7</v>
      </c>
      <c r="CZ317" s="146">
        <v>0</v>
      </c>
    </row>
    <row r="318" spans="1:104" ht="22.5">
      <c r="A318" s="171">
        <v>83</v>
      </c>
      <c r="B318" s="172" t="s">
        <v>417</v>
      </c>
      <c r="C318" s="173" t="s">
        <v>418</v>
      </c>
      <c r="D318" s="174" t="s">
        <v>136</v>
      </c>
      <c r="E318" s="175">
        <v>5</v>
      </c>
      <c r="F318" s="175">
        <v>0</v>
      </c>
      <c r="G318" s="176">
        <f>E318*F318</f>
        <v>0</v>
      </c>
      <c r="O318" s="170">
        <v>2</v>
      </c>
      <c r="AA318" s="146">
        <v>3</v>
      </c>
      <c r="AB318" s="146">
        <v>7</v>
      </c>
      <c r="AC318" s="146">
        <v>61161803</v>
      </c>
      <c r="AZ318" s="146">
        <v>2</v>
      </c>
      <c r="BA318" s="146">
        <f>IF(AZ318=1,G318,0)</f>
        <v>0</v>
      </c>
      <c r="BB318" s="146">
        <f>IF(AZ318=2,G318,0)</f>
        <v>0</v>
      </c>
      <c r="BC318" s="146">
        <f>IF(AZ318=3,G318,0)</f>
        <v>0</v>
      </c>
      <c r="BD318" s="146">
        <f>IF(AZ318=4,G318,0)</f>
        <v>0</v>
      </c>
      <c r="BE318" s="146">
        <f>IF(AZ318=5,G318,0)</f>
        <v>0</v>
      </c>
      <c r="CA318" s="177">
        <v>3</v>
      </c>
      <c r="CB318" s="177">
        <v>7</v>
      </c>
      <c r="CZ318" s="146">
        <v>0.02</v>
      </c>
    </row>
    <row r="319" spans="1:104" ht="22.5">
      <c r="A319" s="171">
        <v>84</v>
      </c>
      <c r="B319" s="172" t="s">
        <v>419</v>
      </c>
      <c r="C319" s="173" t="s">
        <v>420</v>
      </c>
      <c r="D319" s="174" t="s">
        <v>136</v>
      </c>
      <c r="E319" s="175">
        <v>4</v>
      </c>
      <c r="F319" s="175">
        <v>0</v>
      </c>
      <c r="G319" s="176">
        <f>E319*F319</f>
        <v>0</v>
      </c>
      <c r="O319" s="170">
        <v>2</v>
      </c>
      <c r="AA319" s="146">
        <v>3</v>
      </c>
      <c r="AB319" s="146">
        <v>7</v>
      </c>
      <c r="AC319" s="146">
        <v>611870040</v>
      </c>
      <c r="AZ319" s="146">
        <v>2</v>
      </c>
      <c r="BA319" s="146">
        <f>IF(AZ319=1,G319,0)</f>
        <v>0</v>
      </c>
      <c r="BB319" s="146">
        <f>IF(AZ319=2,G319,0)</f>
        <v>0</v>
      </c>
      <c r="BC319" s="146">
        <f>IF(AZ319=3,G319,0)</f>
        <v>0</v>
      </c>
      <c r="BD319" s="146">
        <f>IF(AZ319=4,G319,0)</f>
        <v>0</v>
      </c>
      <c r="BE319" s="146">
        <f>IF(AZ319=5,G319,0)</f>
        <v>0</v>
      </c>
      <c r="CA319" s="177">
        <v>3</v>
      </c>
      <c r="CB319" s="177">
        <v>7</v>
      </c>
      <c r="CZ319" s="146">
        <v>0.01875</v>
      </c>
    </row>
    <row r="320" spans="1:104" ht="12.75">
      <c r="A320" s="171">
        <v>85</v>
      </c>
      <c r="B320" s="172" t="s">
        <v>421</v>
      </c>
      <c r="C320" s="173" t="s">
        <v>422</v>
      </c>
      <c r="D320" s="174" t="s">
        <v>61</v>
      </c>
      <c r="E320" s="175"/>
      <c r="F320" s="175">
        <v>0</v>
      </c>
      <c r="G320" s="176">
        <f>E320*F320</f>
        <v>0</v>
      </c>
      <c r="O320" s="170">
        <v>2</v>
      </c>
      <c r="AA320" s="146">
        <v>7</v>
      </c>
      <c r="AB320" s="146">
        <v>1002</v>
      </c>
      <c r="AC320" s="146">
        <v>5</v>
      </c>
      <c r="AZ320" s="146">
        <v>2</v>
      </c>
      <c r="BA320" s="146">
        <f>IF(AZ320=1,G320,0)</f>
        <v>0</v>
      </c>
      <c r="BB320" s="146">
        <f>IF(AZ320=2,G320,0)</f>
        <v>0</v>
      </c>
      <c r="BC320" s="146">
        <f>IF(AZ320=3,G320,0)</f>
        <v>0</v>
      </c>
      <c r="BD320" s="146">
        <f>IF(AZ320=4,G320,0)</f>
        <v>0</v>
      </c>
      <c r="BE320" s="146">
        <f>IF(AZ320=5,G320,0)</f>
        <v>0</v>
      </c>
      <c r="CA320" s="177">
        <v>7</v>
      </c>
      <c r="CB320" s="177">
        <v>1002</v>
      </c>
      <c r="CZ320" s="146">
        <v>0</v>
      </c>
    </row>
    <row r="321" spans="1:57" ht="12.75">
      <c r="A321" s="184"/>
      <c r="B321" s="185" t="s">
        <v>75</v>
      </c>
      <c r="C321" s="186" t="str">
        <f>CONCATENATE(B315," ",C315)</f>
        <v>766 Konstrukce truhlářské</v>
      </c>
      <c r="D321" s="187"/>
      <c r="E321" s="188"/>
      <c r="F321" s="189"/>
      <c r="G321" s="190">
        <f>SUM(G315:G320)</f>
        <v>0</v>
      </c>
      <c r="O321" s="170">
        <v>4</v>
      </c>
      <c r="BA321" s="191">
        <f>SUM(BA315:BA320)</f>
        <v>0</v>
      </c>
      <c r="BB321" s="191">
        <f>SUM(BB315:BB320)</f>
        <v>0</v>
      </c>
      <c r="BC321" s="191">
        <f>SUM(BC315:BC320)</f>
        <v>0</v>
      </c>
      <c r="BD321" s="191">
        <f>SUM(BD315:BD320)</f>
        <v>0</v>
      </c>
      <c r="BE321" s="191">
        <f>SUM(BE315:BE320)</f>
        <v>0</v>
      </c>
    </row>
    <row r="322" spans="1:15" ht="12.75">
      <c r="A322" s="163" t="s">
        <v>72</v>
      </c>
      <c r="B322" s="164" t="s">
        <v>423</v>
      </c>
      <c r="C322" s="165" t="s">
        <v>424</v>
      </c>
      <c r="D322" s="166"/>
      <c r="E322" s="167"/>
      <c r="F322" s="167"/>
      <c r="G322" s="168"/>
      <c r="H322" s="169"/>
      <c r="I322" s="169"/>
      <c r="O322" s="170">
        <v>1</v>
      </c>
    </row>
    <row r="323" spans="1:104" ht="12.75">
      <c r="A323" s="171">
        <v>86</v>
      </c>
      <c r="B323" s="172" t="s">
        <v>425</v>
      </c>
      <c r="C323" s="173" t="s">
        <v>426</v>
      </c>
      <c r="D323" s="174" t="s">
        <v>195</v>
      </c>
      <c r="E323" s="175">
        <v>54.85</v>
      </c>
      <c r="F323" s="175">
        <v>0</v>
      </c>
      <c r="G323" s="176">
        <f>E323*F323</f>
        <v>0</v>
      </c>
      <c r="O323" s="170">
        <v>2</v>
      </c>
      <c r="AA323" s="146">
        <v>1</v>
      </c>
      <c r="AB323" s="146">
        <v>7</v>
      </c>
      <c r="AC323" s="146">
        <v>7</v>
      </c>
      <c r="AZ323" s="146">
        <v>2</v>
      </c>
      <c r="BA323" s="146">
        <f>IF(AZ323=1,G323,0)</f>
        <v>0</v>
      </c>
      <c r="BB323" s="146">
        <f>IF(AZ323=2,G323,0)</f>
        <v>0</v>
      </c>
      <c r="BC323" s="146">
        <f>IF(AZ323=3,G323,0)</f>
        <v>0</v>
      </c>
      <c r="BD323" s="146">
        <f>IF(AZ323=4,G323,0)</f>
        <v>0</v>
      </c>
      <c r="BE323" s="146">
        <f>IF(AZ323=5,G323,0)</f>
        <v>0</v>
      </c>
      <c r="CA323" s="177">
        <v>1</v>
      </c>
      <c r="CB323" s="177">
        <v>7</v>
      </c>
      <c r="CZ323" s="146">
        <v>0</v>
      </c>
    </row>
    <row r="324" spans="1:15" ht="12.75">
      <c r="A324" s="178"/>
      <c r="B324" s="180"/>
      <c r="C324" s="227" t="s">
        <v>427</v>
      </c>
      <c r="D324" s="228"/>
      <c r="E324" s="181">
        <v>54.85</v>
      </c>
      <c r="F324" s="182"/>
      <c r="G324" s="183"/>
      <c r="M324" s="179" t="s">
        <v>427</v>
      </c>
      <c r="O324" s="170"/>
    </row>
    <row r="325" spans="1:104" ht="12.75">
      <c r="A325" s="171">
        <v>87</v>
      </c>
      <c r="B325" s="172" t="s">
        <v>428</v>
      </c>
      <c r="C325" s="173" t="s">
        <v>429</v>
      </c>
      <c r="D325" s="174" t="s">
        <v>430</v>
      </c>
      <c r="E325" s="175">
        <v>160</v>
      </c>
      <c r="F325" s="175">
        <v>0</v>
      </c>
      <c r="G325" s="176">
        <f>E325*F325</f>
        <v>0</v>
      </c>
      <c r="O325" s="170">
        <v>2</v>
      </c>
      <c r="AA325" s="146">
        <v>1</v>
      </c>
      <c r="AB325" s="146">
        <v>7</v>
      </c>
      <c r="AC325" s="146">
        <v>7</v>
      </c>
      <c r="AZ325" s="146">
        <v>2</v>
      </c>
      <c r="BA325" s="146">
        <f>IF(AZ325=1,G325,0)</f>
        <v>0</v>
      </c>
      <c r="BB325" s="146">
        <f>IF(AZ325=2,G325,0)</f>
        <v>0</v>
      </c>
      <c r="BC325" s="146">
        <f>IF(AZ325=3,G325,0)</f>
        <v>0</v>
      </c>
      <c r="BD325" s="146">
        <f>IF(AZ325=4,G325,0)</f>
        <v>0</v>
      </c>
      <c r="BE325" s="146">
        <f>IF(AZ325=5,G325,0)</f>
        <v>0</v>
      </c>
      <c r="CA325" s="177">
        <v>1</v>
      </c>
      <c r="CB325" s="177">
        <v>7</v>
      </c>
      <c r="CZ325" s="146">
        <v>0</v>
      </c>
    </row>
    <row r="326" spans="1:15" ht="12.75">
      <c r="A326" s="178"/>
      <c r="B326" s="180"/>
      <c r="C326" s="227" t="s">
        <v>431</v>
      </c>
      <c r="D326" s="228"/>
      <c r="E326" s="181">
        <v>0</v>
      </c>
      <c r="F326" s="182"/>
      <c r="G326" s="183"/>
      <c r="M326" s="179" t="s">
        <v>431</v>
      </c>
      <c r="O326" s="170"/>
    </row>
    <row r="327" spans="1:15" ht="12.75">
      <c r="A327" s="178"/>
      <c r="B327" s="180"/>
      <c r="C327" s="227" t="s">
        <v>432</v>
      </c>
      <c r="D327" s="228"/>
      <c r="E327" s="181">
        <v>160</v>
      </c>
      <c r="F327" s="182"/>
      <c r="G327" s="183"/>
      <c r="M327" s="179" t="s">
        <v>432</v>
      </c>
      <c r="O327" s="170"/>
    </row>
    <row r="328" spans="1:104" ht="12.75">
      <c r="A328" s="171">
        <v>88</v>
      </c>
      <c r="B328" s="172" t="s">
        <v>433</v>
      </c>
      <c r="C328" s="173" t="s">
        <v>434</v>
      </c>
      <c r="D328" s="174" t="s">
        <v>61</v>
      </c>
      <c r="E328" s="175"/>
      <c r="F328" s="175">
        <v>0</v>
      </c>
      <c r="G328" s="176">
        <f>E328*F328</f>
        <v>0</v>
      </c>
      <c r="O328" s="170">
        <v>2</v>
      </c>
      <c r="AA328" s="146">
        <v>7</v>
      </c>
      <c r="AB328" s="146">
        <v>1002</v>
      </c>
      <c r="AC328" s="146">
        <v>5</v>
      </c>
      <c r="AZ328" s="146">
        <v>2</v>
      </c>
      <c r="BA328" s="146">
        <f>IF(AZ328=1,G328,0)</f>
        <v>0</v>
      </c>
      <c r="BB328" s="146">
        <f>IF(AZ328=2,G328,0)</f>
        <v>0</v>
      </c>
      <c r="BC328" s="146">
        <f>IF(AZ328=3,G328,0)</f>
        <v>0</v>
      </c>
      <c r="BD328" s="146">
        <f>IF(AZ328=4,G328,0)</f>
        <v>0</v>
      </c>
      <c r="BE328" s="146">
        <f>IF(AZ328=5,G328,0)</f>
        <v>0</v>
      </c>
      <c r="CA328" s="177">
        <v>7</v>
      </c>
      <c r="CB328" s="177">
        <v>1002</v>
      </c>
      <c r="CZ328" s="146">
        <v>0</v>
      </c>
    </row>
    <row r="329" spans="1:57" ht="12.75">
      <c r="A329" s="184"/>
      <c r="B329" s="185" t="s">
        <v>75</v>
      </c>
      <c r="C329" s="186" t="str">
        <f>CONCATENATE(B322," ",C322)</f>
        <v>767 Konstrukce zámečnické</v>
      </c>
      <c r="D329" s="187"/>
      <c r="E329" s="188"/>
      <c r="F329" s="189"/>
      <c r="G329" s="190">
        <f>SUM(G322:G328)</f>
        <v>0</v>
      </c>
      <c r="O329" s="170">
        <v>4</v>
      </c>
      <c r="BA329" s="191">
        <f>SUM(BA322:BA328)</f>
        <v>0</v>
      </c>
      <c r="BB329" s="191">
        <f>SUM(BB322:BB328)</f>
        <v>0</v>
      </c>
      <c r="BC329" s="191">
        <f>SUM(BC322:BC328)</f>
        <v>0</v>
      </c>
      <c r="BD329" s="191">
        <f>SUM(BD322:BD328)</f>
        <v>0</v>
      </c>
      <c r="BE329" s="191">
        <f>SUM(BE322:BE328)</f>
        <v>0</v>
      </c>
    </row>
    <row r="330" spans="1:15" ht="12.75">
      <c r="A330" s="163" t="s">
        <v>72</v>
      </c>
      <c r="B330" s="164" t="s">
        <v>435</v>
      </c>
      <c r="C330" s="165" t="s">
        <v>436</v>
      </c>
      <c r="D330" s="166"/>
      <c r="E330" s="167"/>
      <c r="F330" s="167"/>
      <c r="G330" s="168"/>
      <c r="H330" s="169"/>
      <c r="I330" s="169"/>
      <c r="O330" s="170">
        <v>1</v>
      </c>
    </row>
    <row r="331" spans="1:104" ht="12.75">
      <c r="A331" s="171">
        <v>89</v>
      </c>
      <c r="B331" s="172" t="s">
        <v>437</v>
      </c>
      <c r="C331" s="173" t="s">
        <v>438</v>
      </c>
      <c r="D331" s="174" t="s">
        <v>114</v>
      </c>
      <c r="E331" s="175">
        <v>9.06</v>
      </c>
      <c r="F331" s="175">
        <v>0</v>
      </c>
      <c r="G331" s="176">
        <f>E331*F331</f>
        <v>0</v>
      </c>
      <c r="O331" s="170">
        <v>2</v>
      </c>
      <c r="AA331" s="146">
        <v>1</v>
      </c>
      <c r="AB331" s="146">
        <v>7</v>
      </c>
      <c r="AC331" s="146">
        <v>7</v>
      </c>
      <c r="AZ331" s="146">
        <v>2</v>
      </c>
      <c r="BA331" s="146">
        <f>IF(AZ331=1,G331,0)</f>
        <v>0</v>
      </c>
      <c r="BB331" s="146">
        <f>IF(AZ331=2,G331,0)</f>
        <v>0</v>
      </c>
      <c r="BC331" s="146">
        <f>IF(AZ331=3,G331,0)</f>
        <v>0</v>
      </c>
      <c r="BD331" s="146">
        <f>IF(AZ331=4,G331,0)</f>
        <v>0</v>
      </c>
      <c r="BE331" s="146">
        <f>IF(AZ331=5,G331,0)</f>
        <v>0</v>
      </c>
      <c r="CA331" s="177">
        <v>1</v>
      </c>
      <c r="CB331" s="177">
        <v>7</v>
      </c>
      <c r="CZ331" s="146">
        <v>0.00031</v>
      </c>
    </row>
    <row r="332" spans="1:15" ht="12.75">
      <c r="A332" s="178"/>
      <c r="B332" s="180"/>
      <c r="C332" s="227" t="s">
        <v>439</v>
      </c>
      <c r="D332" s="228"/>
      <c r="E332" s="181">
        <v>0</v>
      </c>
      <c r="F332" s="182"/>
      <c r="G332" s="183"/>
      <c r="M332" s="179" t="s">
        <v>439</v>
      </c>
      <c r="O332" s="170"/>
    </row>
    <row r="333" spans="1:15" ht="12.75">
      <c r="A333" s="178"/>
      <c r="B333" s="180"/>
      <c r="C333" s="227" t="s">
        <v>440</v>
      </c>
      <c r="D333" s="228"/>
      <c r="E333" s="181">
        <v>4.8</v>
      </c>
      <c r="F333" s="182"/>
      <c r="G333" s="183"/>
      <c r="M333" s="179" t="s">
        <v>440</v>
      </c>
      <c r="O333" s="170"/>
    </row>
    <row r="334" spans="1:15" ht="12.75">
      <c r="A334" s="178"/>
      <c r="B334" s="180"/>
      <c r="C334" s="227" t="s">
        <v>441</v>
      </c>
      <c r="D334" s="228"/>
      <c r="E334" s="181">
        <v>4.26</v>
      </c>
      <c r="F334" s="182"/>
      <c r="G334" s="183"/>
      <c r="M334" s="179" t="s">
        <v>441</v>
      </c>
      <c r="O334" s="170"/>
    </row>
    <row r="335" spans="1:57" ht="12.75">
      <c r="A335" s="184"/>
      <c r="B335" s="185" t="s">
        <v>75</v>
      </c>
      <c r="C335" s="186" t="str">
        <f>CONCATENATE(B330," ",C330)</f>
        <v>783 Nátěry</v>
      </c>
      <c r="D335" s="187"/>
      <c r="E335" s="188"/>
      <c r="F335" s="189"/>
      <c r="G335" s="190">
        <f>SUM(G330:G334)</f>
        <v>0</v>
      </c>
      <c r="O335" s="170">
        <v>4</v>
      </c>
      <c r="BA335" s="191">
        <f>SUM(BA330:BA334)</f>
        <v>0</v>
      </c>
      <c r="BB335" s="191">
        <f>SUM(BB330:BB334)</f>
        <v>0</v>
      </c>
      <c r="BC335" s="191">
        <f>SUM(BC330:BC334)</f>
        <v>0</v>
      </c>
      <c r="BD335" s="191">
        <f>SUM(BD330:BD334)</f>
        <v>0</v>
      </c>
      <c r="BE335" s="191">
        <f>SUM(BE330:BE334)</f>
        <v>0</v>
      </c>
    </row>
    <row r="336" spans="1:15" ht="12.75">
      <c r="A336" s="163" t="s">
        <v>72</v>
      </c>
      <c r="B336" s="164" t="s">
        <v>442</v>
      </c>
      <c r="C336" s="165" t="s">
        <v>443</v>
      </c>
      <c r="D336" s="166"/>
      <c r="E336" s="167"/>
      <c r="F336" s="167"/>
      <c r="G336" s="168"/>
      <c r="H336" s="169"/>
      <c r="I336" s="169"/>
      <c r="O336" s="170">
        <v>1</v>
      </c>
    </row>
    <row r="337" spans="1:104" ht="12.75">
      <c r="A337" s="171">
        <v>90</v>
      </c>
      <c r="B337" s="172" t="s">
        <v>444</v>
      </c>
      <c r="C337" s="173" t="s">
        <v>445</v>
      </c>
      <c r="D337" s="174" t="s">
        <v>144</v>
      </c>
      <c r="E337" s="175">
        <v>100.935518</v>
      </c>
      <c r="F337" s="175">
        <v>0</v>
      </c>
      <c r="G337" s="176">
        <f>E337*F337</f>
        <v>0</v>
      </c>
      <c r="O337" s="170">
        <v>2</v>
      </c>
      <c r="AA337" s="146">
        <v>8</v>
      </c>
      <c r="AB337" s="146">
        <v>0</v>
      </c>
      <c r="AC337" s="146">
        <v>3</v>
      </c>
      <c r="AZ337" s="146">
        <v>1</v>
      </c>
      <c r="BA337" s="146">
        <f>IF(AZ337=1,G337,0)</f>
        <v>0</v>
      </c>
      <c r="BB337" s="146">
        <f>IF(AZ337=2,G337,0)</f>
        <v>0</v>
      </c>
      <c r="BC337" s="146">
        <f>IF(AZ337=3,G337,0)</f>
        <v>0</v>
      </c>
      <c r="BD337" s="146">
        <f>IF(AZ337=4,G337,0)</f>
        <v>0</v>
      </c>
      <c r="BE337" s="146">
        <f>IF(AZ337=5,G337,0)</f>
        <v>0</v>
      </c>
      <c r="CA337" s="177">
        <v>8</v>
      </c>
      <c r="CB337" s="177">
        <v>0</v>
      </c>
      <c r="CZ337" s="146">
        <v>0</v>
      </c>
    </row>
    <row r="338" spans="1:104" ht="12.75">
      <c r="A338" s="171">
        <v>91</v>
      </c>
      <c r="B338" s="172" t="s">
        <v>446</v>
      </c>
      <c r="C338" s="173" t="s">
        <v>447</v>
      </c>
      <c r="D338" s="174" t="s">
        <v>144</v>
      </c>
      <c r="E338" s="175">
        <v>100.935518</v>
      </c>
      <c r="F338" s="175">
        <v>0</v>
      </c>
      <c r="G338" s="176">
        <f>E338*F338</f>
        <v>0</v>
      </c>
      <c r="O338" s="170">
        <v>2</v>
      </c>
      <c r="AA338" s="146">
        <v>8</v>
      </c>
      <c r="AB338" s="146">
        <v>0</v>
      </c>
      <c r="AC338" s="146">
        <v>3</v>
      </c>
      <c r="AZ338" s="146">
        <v>1</v>
      </c>
      <c r="BA338" s="146">
        <f>IF(AZ338=1,G338,0)</f>
        <v>0</v>
      </c>
      <c r="BB338" s="146">
        <f>IF(AZ338=2,G338,0)</f>
        <v>0</v>
      </c>
      <c r="BC338" s="146">
        <f>IF(AZ338=3,G338,0)</f>
        <v>0</v>
      </c>
      <c r="BD338" s="146">
        <f>IF(AZ338=4,G338,0)</f>
        <v>0</v>
      </c>
      <c r="BE338" s="146">
        <f>IF(AZ338=5,G338,0)</f>
        <v>0</v>
      </c>
      <c r="CA338" s="177">
        <v>8</v>
      </c>
      <c r="CB338" s="177">
        <v>0</v>
      </c>
      <c r="CZ338" s="146">
        <v>0</v>
      </c>
    </row>
    <row r="339" spans="1:104" ht="12.75">
      <c r="A339" s="171">
        <v>92</v>
      </c>
      <c r="B339" s="172" t="s">
        <v>448</v>
      </c>
      <c r="C339" s="173" t="s">
        <v>449</v>
      </c>
      <c r="D339" s="174" t="s">
        <v>144</v>
      </c>
      <c r="E339" s="175">
        <v>100.935518</v>
      </c>
      <c r="F339" s="175">
        <v>0</v>
      </c>
      <c r="G339" s="176">
        <f>E339*F339</f>
        <v>0</v>
      </c>
      <c r="O339" s="170">
        <v>2</v>
      </c>
      <c r="AA339" s="146">
        <v>8</v>
      </c>
      <c r="AB339" s="146">
        <v>0</v>
      </c>
      <c r="AC339" s="146">
        <v>3</v>
      </c>
      <c r="AZ339" s="146">
        <v>1</v>
      </c>
      <c r="BA339" s="146">
        <f>IF(AZ339=1,G339,0)</f>
        <v>0</v>
      </c>
      <c r="BB339" s="146">
        <f>IF(AZ339=2,G339,0)</f>
        <v>0</v>
      </c>
      <c r="BC339" s="146">
        <f>IF(AZ339=3,G339,0)</f>
        <v>0</v>
      </c>
      <c r="BD339" s="146">
        <f>IF(AZ339=4,G339,0)</f>
        <v>0</v>
      </c>
      <c r="BE339" s="146">
        <f>IF(AZ339=5,G339,0)</f>
        <v>0</v>
      </c>
      <c r="CA339" s="177">
        <v>8</v>
      </c>
      <c r="CB339" s="177">
        <v>0</v>
      </c>
      <c r="CZ339" s="146">
        <v>0</v>
      </c>
    </row>
    <row r="340" spans="1:104" ht="12.75">
      <c r="A340" s="171">
        <v>93</v>
      </c>
      <c r="B340" s="172" t="s">
        <v>450</v>
      </c>
      <c r="C340" s="173" t="s">
        <v>451</v>
      </c>
      <c r="D340" s="174" t="s">
        <v>144</v>
      </c>
      <c r="E340" s="175">
        <v>100.935518</v>
      </c>
      <c r="F340" s="175">
        <v>0</v>
      </c>
      <c r="G340" s="176">
        <f>E340*F340</f>
        <v>0</v>
      </c>
      <c r="O340" s="170">
        <v>2</v>
      </c>
      <c r="AA340" s="146">
        <v>8</v>
      </c>
      <c r="AB340" s="146">
        <v>0</v>
      </c>
      <c r="AC340" s="146">
        <v>3</v>
      </c>
      <c r="AZ340" s="146">
        <v>1</v>
      </c>
      <c r="BA340" s="146">
        <f>IF(AZ340=1,G340,0)</f>
        <v>0</v>
      </c>
      <c r="BB340" s="146">
        <f>IF(AZ340=2,G340,0)</f>
        <v>0</v>
      </c>
      <c r="BC340" s="146">
        <f>IF(AZ340=3,G340,0)</f>
        <v>0</v>
      </c>
      <c r="BD340" s="146">
        <f>IF(AZ340=4,G340,0)</f>
        <v>0</v>
      </c>
      <c r="BE340" s="146">
        <f>IF(AZ340=5,G340,0)</f>
        <v>0</v>
      </c>
      <c r="CA340" s="177">
        <v>8</v>
      </c>
      <c r="CB340" s="177">
        <v>0</v>
      </c>
      <c r="CZ340" s="146">
        <v>0</v>
      </c>
    </row>
    <row r="341" spans="1:104" ht="12.75">
      <c r="A341" s="171">
        <v>94</v>
      </c>
      <c r="B341" s="172" t="s">
        <v>452</v>
      </c>
      <c r="C341" s="173" t="s">
        <v>453</v>
      </c>
      <c r="D341" s="174" t="s">
        <v>144</v>
      </c>
      <c r="E341" s="175">
        <v>100.935518</v>
      </c>
      <c r="F341" s="175">
        <v>0</v>
      </c>
      <c r="G341" s="176">
        <f>E341*F341</f>
        <v>0</v>
      </c>
      <c r="O341" s="170">
        <v>2</v>
      </c>
      <c r="AA341" s="146">
        <v>8</v>
      </c>
      <c r="AB341" s="146">
        <v>0</v>
      </c>
      <c r="AC341" s="146">
        <v>3</v>
      </c>
      <c r="AZ341" s="146">
        <v>1</v>
      </c>
      <c r="BA341" s="146">
        <f>IF(AZ341=1,G341,0)</f>
        <v>0</v>
      </c>
      <c r="BB341" s="146">
        <f>IF(AZ341=2,G341,0)</f>
        <v>0</v>
      </c>
      <c r="BC341" s="146">
        <f>IF(AZ341=3,G341,0)</f>
        <v>0</v>
      </c>
      <c r="BD341" s="146">
        <f>IF(AZ341=4,G341,0)</f>
        <v>0</v>
      </c>
      <c r="BE341" s="146">
        <f>IF(AZ341=5,G341,0)</f>
        <v>0</v>
      </c>
      <c r="CA341" s="177">
        <v>8</v>
      </c>
      <c r="CB341" s="177">
        <v>0</v>
      </c>
      <c r="CZ341" s="146">
        <v>0</v>
      </c>
    </row>
    <row r="342" spans="1:57" ht="12.75">
      <c r="A342" s="184"/>
      <c r="B342" s="185" t="s">
        <v>75</v>
      </c>
      <c r="C342" s="186" t="str">
        <f>CONCATENATE(B336," ",C336)</f>
        <v>D96 Přesuny suti a vybouraných hmot</v>
      </c>
      <c r="D342" s="187"/>
      <c r="E342" s="188"/>
      <c r="F342" s="189"/>
      <c r="G342" s="190">
        <f>SUM(G336:G341)</f>
        <v>0</v>
      </c>
      <c r="O342" s="170">
        <v>4</v>
      </c>
      <c r="BA342" s="191">
        <f>SUM(BA336:BA341)</f>
        <v>0</v>
      </c>
      <c r="BB342" s="191">
        <f>SUM(BB336:BB341)</f>
        <v>0</v>
      </c>
      <c r="BC342" s="191">
        <f>SUM(BC336:BC341)</f>
        <v>0</v>
      </c>
      <c r="BD342" s="191">
        <f>SUM(BD336:BD341)</f>
        <v>0</v>
      </c>
      <c r="BE342" s="191">
        <f>SUM(BE336:BE341)</f>
        <v>0</v>
      </c>
    </row>
    <row r="343" ht="12.75">
      <c r="E343" s="146"/>
    </row>
    <row r="344" ht="12.75">
      <c r="E344" s="146"/>
    </row>
    <row r="345" ht="12.75">
      <c r="E345" s="146"/>
    </row>
    <row r="346" ht="12.75">
      <c r="E346" s="146"/>
    </row>
    <row r="347" ht="12.75">
      <c r="E347" s="146"/>
    </row>
    <row r="348" ht="12.75">
      <c r="E348" s="146"/>
    </row>
    <row r="349" ht="12.75">
      <c r="E349" s="146"/>
    </row>
    <row r="350" ht="12.75">
      <c r="E350" s="146"/>
    </row>
    <row r="351" ht="12.75">
      <c r="E351" s="146"/>
    </row>
    <row r="352" ht="12.75">
      <c r="E352" s="146"/>
    </row>
    <row r="353" ht="12.75">
      <c r="E353" s="146"/>
    </row>
    <row r="354" ht="12.75">
      <c r="E354" s="146"/>
    </row>
    <row r="355" ht="12.75">
      <c r="E355" s="146"/>
    </row>
    <row r="356" ht="12.75">
      <c r="E356" s="146"/>
    </row>
    <row r="357" ht="12.75">
      <c r="E357" s="146"/>
    </row>
    <row r="358" ht="12.75">
      <c r="E358" s="146"/>
    </row>
    <row r="359" ht="12.75">
      <c r="E359" s="146"/>
    </row>
    <row r="360" ht="12.75">
      <c r="E360" s="146"/>
    </row>
    <row r="361" ht="12.75">
      <c r="E361" s="146"/>
    </row>
    <row r="362" ht="12.75">
      <c r="E362" s="146"/>
    </row>
    <row r="363" ht="12.75">
      <c r="E363" s="146"/>
    </row>
    <row r="364" ht="12.75">
      <c r="E364" s="146"/>
    </row>
    <row r="365" ht="12.75">
      <c r="E365" s="146"/>
    </row>
    <row r="366" spans="1:7" ht="12.75">
      <c r="A366" s="192"/>
      <c r="B366" s="192"/>
      <c r="C366" s="192"/>
      <c r="D366" s="192"/>
      <c r="E366" s="192"/>
      <c r="F366" s="192"/>
      <c r="G366" s="192"/>
    </row>
    <row r="367" spans="1:7" ht="12.75">
      <c r="A367" s="192"/>
      <c r="B367" s="192"/>
      <c r="C367" s="192"/>
      <c r="D367" s="192"/>
      <c r="E367" s="192"/>
      <c r="F367" s="192"/>
      <c r="G367" s="192"/>
    </row>
    <row r="368" spans="1:7" ht="12.75">
      <c r="A368" s="192"/>
      <c r="B368" s="192"/>
      <c r="C368" s="192"/>
      <c r="D368" s="192"/>
      <c r="E368" s="192"/>
      <c r="F368" s="192"/>
      <c r="G368" s="192"/>
    </row>
    <row r="369" spans="1:7" ht="12.75">
      <c r="A369" s="192"/>
      <c r="B369" s="192"/>
      <c r="C369" s="192"/>
      <c r="D369" s="192"/>
      <c r="E369" s="192"/>
      <c r="F369" s="192"/>
      <c r="G369" s="192"/>
    </row>
    <row r="370" ht="12.75">
      <c r="E370" s="146"/>
    </row>
    <row r="371" ht="12.75">
      <c r="E371" s="146"/>
    </row>
    <row r="372" ht="12.75">
      <c r="E372" s="146"/>
    </row>
    <row r="373" ht="12.75">
      <c r="E373" s="146"/>
    </row>
    <row r="374" ht="12.75">
      <c r="E374" s="146"/>
    </row>
    <row r="375" ht="12.75">
      <c r="E375" s="146"/>
    </row>
    <row r="376" ht="12.75">
      <c r="E376" s="146"/>
    </row>
    <row r="377" ht="12.75">
      <c r="E377" s="146"/>
    </row>
    <row r="378" ht="12.75">
      <c r="E378" s="146"/>
    </row>
    <row r="379" ht="12.75">
      <c r="E379" s="146"/>
    </row>
    <row r="380" ht="12.75">
      <c r="E380" s="146"/>
    </row>
    <row r="381" ht="12.75">
      <c r="E381" s="146"/>
    </row>
    <row r="382" ht="12.75">
      <c r="E382" s="146"/>
    </row>
    <row r="383" ht="12.75">
      <c r="E383" s="146"/>
    </row>
    <row r="384" ht="12.75">
      <c r="E384" s="146"/>
    </row>
    <row r="385" ht="12.75">
      <c r="E385" s="146"/>
    </row>
    <row r="386" ht="12.75">
      <c r="E386" s="146"/>
    </row>
    <row r="387" ht="12.75">
      <c r="E387" s="146"/>
    </row>
    <row r="388" ht="12.75">
      <c r="E388" s="146"/>
    </row>
    <row r="389" ht="12.75">
      <c r="E389" s="146"/>
    </row>
    <row r="390" ht="12.75">
      <c r="E390" s="146"/>
    </row>
    <row r="391" ht="12.75">
      <c r="E391" s="146"/>
    </row>
    <row r="392" ht="12.75">
      <c r="E392" s="146"/>
    </row>
    <row r="393" ht="12.75">
      <c r="E393" s="146"/>
    </row>
    <row r="394" ht="12.75">
      <c r="E394" s="146"/>
    </row>
    <row r="395" ht="12.75">
      <c r="E395" s="146"/>
    </row>
    <row r="396" ht="12.75">
      <c r="E396" s="146"/>
    </row>
    <row r="397" ht="12.75">
      <c r="E397" s="146"/>
    </row>
    <row r="398" ht="12.75">
      <c r="E398" s="146"/>
    </row>
    <row r="399" ht="12.75">
      <c r="E399" s="146"/>
    </row>
    <row r="400" ht="12.75">
      <c r="E400" s="146"/>
    </row>
    <row r="401" spans="1:2" ht="12.75">
      <c r="A401" s="193"/>
      <c r="B401" s="193"/>
    </row>
    <row r="402" spans="1:7" ht="12.75">
      <c r="A402" s="192"/>
      <c r="B402" s="192"/>
      <c r="C402" s="195"/>
      <c r="D402" s="195"/>
      <c r="E402" s="196"/>
      <c r="F402" s="195"/>
      <c r="G402" s="197"/>
    </row>
    <row r="403" spans="1:7" ht="12.75">
      <c r="A403" s="198"/>
      <c r="B403" s="198"/>
      <c r="C403" s="192"/>
      <c r="D403" s="192"/>
      <c r="E403" s="199"/>
      <c r="F403" s="192"/>
      <c r="G403" s="192"/>
    </row>
    <row r="404" spans="1:7" ht="12.75">
      <c r="A404" s="192"/>
      <c r="B404" s="192"/>
      <c r="C404" s="192"/>
      <c r="D404" s="192"/>
      <c r="E404" s="199"/>
      <c r="F404" s="192"/>
      <c r="G404" s="192"/>
    </row>
    <row r="405" spans="1:7" ht="12.75">
      <c r="A405" s="192"/>
      <c r="B405" s="192"/>
      <c r="C405" s="192"/>
      <c r="D405" s="192"/>
      <c r="E405" s="199"/>
      <c r="F405" s="192"/>
      <c r="G405" s="192"/>
    </row>
    <row r="406" spans="1:7" ht="12.75">
      <c r="A406" s="192"/>
      <c r="B406" s="192"/>
      <c r="C406" s="192"/>
      <c r="D406" s="192"/>
      <c r="E406" s="199"/>
      <c r="F406" s="192"/>
      <c r="G406" s="192"/>
    </row>
    <row r="407" spans="1:7" ht="12.75">
      <c r="A407" s="192"/>
      <c r="B407" s="192"/>
      <c r="C407" s="192"/>
      <c r="D407" s="192"/>
      <c r="E407" s="199"/>
      <c r="F407" s="192"/>
      <c r="G407" s="192"/>
    </row>
    <row r="408" spans="1:7" ht="12.75">
      <c r="A408" s="192"/>
      <c r="B408" s="192"/>
      <c r="C408" s="192"/>
      <c r="D408" s="192"/>
      <c r="E408" s="199"/>
      <c r="F408" s="192"/>
      <c r="G408" s="192"/>
    </row>
    <row r="409" spans="1:7" ht="12.75">
      <c r="A409" s="192"/>
      <c r="B409" s="192"/>
      <c r="C409" s="192"/>
      <c r="D409" s="192"/>
      <c r="E409" s="199"/>
      <c r="F409" s="192"/>
      <c r="G409" s="192"/>
    </row>
    <row r="410" spans="1:7" ht="12.75">
      <c r="A410" s="192"/>
      <c r="B410" s="192"/>
      <c r="C410" s="192"/>
      <c r="D410" s="192"/>
      <c r="E410" s="199"/>
      <c r="F410" s="192"/>
      <c r="G410" s="192"/>
    </row>
    <row r="411" spans="1:7" ht="12.75">
      <c r="A411" s="192"/>
      <c r="B411" s="192"/>
      <c r="C411" s="192"/>
      <c r="D411" s="192"/>
      <c r="E411" s="199"/>
      <c r="F411" s="192"/>
      <c r="G411" s="192"/>
    </row>
    <row r="412" spans="1:7" ht="12.75">
      <c r="A412" s="192"/>
      <c r="B412" s="192"/>
      <c r="C412" s="192"/>
      <c r="D412" s="192"/>
      <c r="E412" s="199"/>
      <c r="F412" s="192"/>
      <c r="G412" s="192"/>
    </row>
    <row r="413" spans="1:7" ht="12.75">
      <c r="A413" s="192"/>
      <c r="B413" s="192"/>
      <c r="C413" s="192"/>
      <c r="D413" s="192"/>
      <c r="E413" s="199"/>
      <c r="F413" s="192"/>
      <c r="G413" s="192"/>
    </row>
    <row r="414" spans="1:7" ht="12.75">
      <c r="A414" s="192"/>
      <c r="B414" s="192"/>
      <c r="C414" s="192"/>
      <c r="D414" s="192"/>
      <c r="E414" s="199"/>
      <c r="F414" s="192"/>
      <c r="G414" s="192"/>
    </row>
    <row r="415" spans="1:7" ht="12.75">
      <c r="A415" s="192"/>
      <c r="B415" s="192"/>
      <c r="C415" s="192"/>
      <c r="D415" s="192"/>
      <c r="E415" s="199"/>
      <c r="F415" s="192"/>
      <c r="G415" s="192"/>
    </row>
  </sheetData>
  <mergeCells count="204">
    <mergeCell ref="A1:G1"/>
    <mergeCell ref="A3:B3"/>
    <mergeCell ref="A4:B4"/>
    <mergeCell ref="E4:G4"/>
    <mergeCell ref="C9:D9"/>
    <mergeCell ref="C10:D10"/>
    <mergeCell ref="C11:D11"/>
    <mergeCell ref="C12:D12"/>
    <mergeCell ref="C21:D21"/>
    <mergeCell ref="C22:D22"/>
    <mergeCell ref="C23:D23"/>
    <mergeCell ref="C24:D24"/>
    <mergeCell ref="C25:D25"/>
    <mergeCell ref="C13:D13"/>
    <mergeCell ref="C15:D15"/>
    <mergeCell ref="C16:D16"/>
    <mergeCell ref="C17:D17"/>
    <mergeCell ref="C18:D18"/>
    <mergeCell ref="C19:D19"/>
    <mergeCell ref="C29:D29"/>
    <mergeCell ref="C30:D30"/>
    <mergeCell ref="C32:D32"/>
    <mergeCell ref="C33:D33"/>
    <mergeCell ref="C34:D34"/>
    <mergeCell ref="C35:D35"/>
    <mergeCell ref="C36:D36"/>
    <mergeCell ref="C38:D38"/>
    <mergeCell ref="C40:D40"/>
    <mergeCell ref="C54:D54"/>
    <mergeCell ref="C55:D55"/>
    <mergeCell ref="C56:D56"/>
    <mergeCell ref="C57:D57"/>
    <mergeCell ref="C59:D59"/>
    <mergeCell ref="C61:D61"/>
    <mergeCell ref="C44:D44"/>
    <mergeCell ref="C45:D45"/>
    <mergeCell ref="C46:D46"/>
    <mergeCell ref="C48:D48"/>
    <mergeCell ref="C49:D49"/>
    <mergeCell ref="C50:D50"/>
    <mergeCell ref="C52:D52"/>
    <mergeCell ref="C53:D53"/>
    <mergeCell ref="C72:D72"/>
    <mergeCell ref="C73:D73"/>
    <mergeCell ref="C75:D75"/>
    <mergeCell ref="C77:D77"/>
    <mergeCell ref="C81:D81"/>
    <mergeCell ref="C82:D82"/>
    <mergeCell ref="C83:D83"/>
    <mergeCell ref="C84:D84"/>
    <mergeCell ref="C62:D62"/>
    <mergeCell ref="C64:D64"/>
    <mergeCell ref="C65:D65"/>
    <mergeCell ref="C67:D67"/>
    <mergeCell ref="C68:D68"/>
    <mergeCell ref="C70:D70"/>
    <mergeCell ref="C91:D91"/>
    <mergeCell ref="C92:D92"/>
    <mergeCell ref="C93:D93"/>
    <mergeCell ref="C95:D95"/>
    <mergeCell ref="C96:D96"/>
    <mergeCell ref="C97:D97"/>
    <mergeCell ref="C85:D85"/>
    <mergeCell ref="C86:D86"/>
    <mergeCell ref="C87:D87"/>
    <mergeCell ref="C88:D88"/>
    <mergeCell ref="C89:D89"/>
    <mergeCell ref="C90:D90"/>
    <mergeCell ref="C106:D106"/>
    <mergeCell ref="C107:D107"/>
    <mergeCell ref="C108:D108"/>
    <mergeCell ref="C110:D110"/>
    <mergeCell ref="C111:D111"/>
    <mergeCell ref="C112:D112"/>
    <mergeCell ref="C98:D98"/>
    <mergeCell ref="C100:D100"/>
    <mergeCell ref="C101:D101"/>
    <mergeCell ref="C102:D102"/>
    <mergeCell ref="C103:D103"/>
    <mergeCell ref="C105:D105"/>
    <mergeCell ref="C122:D122"/>
    <mergeCell ref="C124:D124"/>
    <mergeCell ref="C125:D125"/>
    <mergeCell ref="C127:D127"/>
    <mergeCell ref="C128:D128"/>
    <mergeCell ref="C130:D130"/>
    <mergeCell ref="C114:D114"/>
    <mergeCell ref="C116:D116"/>
    <mergeCell ref="C117:D117"/>
    <mergeCell ref="C118:D118"/>
    <mergeCell ref="C119:D119"/>
    <mergeCell ref="C121:D121"/>
    <mergeCell ref="C139:D139"/>
    <mergeCell ref="C143:D143"/>
    <mergeCell ref="C144:D144"/>
    <mergeCell ref="C145:D145"/>
    <mergeCell ref="C146:D146"/>
    <mergeCell ref="C147:D147"/>
    <mergeCell ref="C148:D148"/>
    <mergeCell ref="C149:D149"/>
    <mergeCell ref="C131:D131"/>
    <mergeCell ref="C132:D132"/>
    <mergeCell ref="C133:D133"/>
    <mergeCell ref="C134:D134"/>
    <mergeCell ref="C136:D136"/>
    <mergeCell ref="C137:D137"/>
    <mergeCell ref="C156:D156"/>
    <mergeCell ref="C160:D160"/>
    <mergeCell ref="C161:D161"/>
    <mergeCell ref="C162:D162"/>
    <mergeCell ref="C164:D164"/>
    <mergeCell ref="C165:D165"/>
    <mergeCell ref="C166:D166"/>
    <mergeCell ref="C167:D167"/>
    <mergeCell ref="C150:D150"/>
    <mergeCell ref="C151:D151"/>
    <mergeCell ref="C152:D152"/>
    <mergeCell ref="C153:D153"/>
    <mergeCell ref="C154:D154"/>
    <mergeCell ref="C155:D155"/>
    <mergeCell ref="C176:D176"/>
    <mergeCell ref="C177:D177"/>
    <mergeCell ref="C178:D178"/>
    <mergeCell ref="C180:D180"/>
    <mergeCell ref="C181:D181"/>
    <mergeCell ref="C182:D182"/>
    <mergeCell ref="C168:D168"/>
    <mergeCell ref="C170:D170"/>
    <mergeCell ref="C171:D171"/>
    <mergeCell ref="C172:D172"/>
    <mergeCell ref="C173:D173"/>
    <mergeCell ref="C174:D174"/>
    <mergeCell ref="C183:D183"/>
    <mergeCell ref="C185:D185"/>
    <mergeCell ref="C186:D186"/>
    <mergeCell ref="C187:D187"/>
    <mergeCell ref="C188:D188"/>
    <mergeCell ref="C203:D203"/>
    <mergeCell ref="C205:D205"/>
    <mergeCell ref="C207:D207"/>
    <mergeCell ref="C209:D209"/>
    <mergeCell ref="C192:D192"/>
    <mergeCell ref="C193:D193"/>
    <mergeCell ref="C194:D194"/>
    <mergeCell ref="C195:D195"/>
    <mergeCell ref="C196:D196"/>
    <mergeCell ref="C198:D198"/>
    <mergeCell ref="C199:D199"/>
    <mergeCell ref="C200:D200"/>
    <mergeCell ref="C201:D201"/>
    <mergeCell ref="C217:D217"/>
    <mergeCell ref="C218:D218"/>
    <mergeCell ref="C219:D219"/>
    <mergeCell ref="C221:D221"/>
    <mergeCell ref="C222:D222"/>
    <mergeCell ref="C223:D223"/>
    <mergeCell ref="C210:D210"/>
    <mergeCell ref="C211:D211"/>
    <mergeCell ref="C212:D212"/>
    <mergeCell ref="C213:D213"/>
    <mergeCell ref="C214:D214"/>
    <mergeCell ref="C216:D216"/>
    <mergeCell ref="C240:D240"/>
    <mergeCell ref="C242:D242"/>
    <mergeCell ref="C244:D244"/>
    <mergeCell ref="C246:D246"/>
    <mergeCell ref="C224:D224"/>
    <mergeCell ref="C228:D228"/>
    <mergeCell ref="C229:D229"/>
    <mergeCell ref="C231:D231"/>
    <mergeCell ref="C232:D232"/>
    <mergeCell ref="C261:D261"/>
    <mergeCell ref="C263:D263"/>
    <mergeCell ref="C268:D268"/>
    <mergeCell ref="C269:D269"/>
    <mergeCell ref="C250:D250"/>
    <mergeCell ref="C255:D255"/>
    <mergeCell ref="C256:D256"/>
    <mergeCell ref="C257:D257"/>
    <mergeCell ref="C258:D258"/>
    <mergeCell ref="C259:D259"/>
    <mergeCell ref="C285:D285"/>
    <mergeCell ref="C290:D290"/>
    <mergeCell ref="C291:D291"/>
    <mergeCell ref="C293:D293"/>
    <mergeCell ref="C294:D294"/>
    <mergeCell ref="C296:D296"/>
    <mergeCell ref="C276:D276"/>
    <mergeCell ref="C278:D278"/>
    <mergeCell ref="C280:D280"/>
    <mergeCell ref="C332:D332"/>
    <mergeCell ref="C333:D333"/>
    <mergeCell ref="C334:D334"/>
    <mergeCell ref="C324:D324"/>
    <mergeCell ref="C326:D326"/>
    <mergeCell ref="C327:D327"/>
    <mergeCell ref="C306:D306"/>
    <mergeCell ref="C311:D311"/>
    <mergeCell ref="C297:D297"/>
    <mergeCell ref="C299:D299"/>
    <mergeCell ref="C300:D300"/>
    <mergeCell ref="C302:D302"/>
    <mergeCell ref="C303:D303"/>
    <mergeCell ref="C305:D30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pepik</dc:creator>
  <cp:keywords/>
  <dc:description/>
  <cp:lastModifiedBy>Ředitel</cp:lastModifiedBy>
  <dcterms:created xsi:type="dcterms:W3CDTF">2016-08-29T06:59:25Z</dcterms:created>
  <dcterms:modified xsi:type="dcterms:W3CDTF">2016-10-27T06:57:03Z</dcterms:modified>
  <cp:category/>
  <cp:version/>
  <cp:contentType/>
  <cp:contentStatus/>
</cp:coreProperties>
</file>