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5" windowWidth="16935" windowHeight="12675" activeTab="0"/>
  </bookViews>
  <sheets>
    <sheet name="CN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<sst xmlns="http://schemas.openxmlformats.org/spreadsheetml/2006/main" count="99" uniqueCount="56">
  <si>
    <t>Elektro</t>
  </si>
  <si>
    <t>Slaboproudy</t>
  </si>
  <si>
    <t>Praha, Štěpánská 63</t>
  </si>
  <si>
    <t xml:space="preserve">Praha, Těšnov 17 </t>
  </si>
  <si>
    <t>Praha, Ve Smečkách 33</t>
  </si>
  <si>
    <t>Praha, Písnice</t>
  </si>
  <si>
    <t>CELKEM KČ</t>
  </si>
  <si>
    <t>Instrukce</t>
  </si>
  <si>
    <t>Specifikujte cenu za zajištění provozu a údržby technických zařízení budovy za období 1 kalendářního roku při dodržení podmínek stanovených zadavatelem</t>
  </si>
  <si>
    <t xml:space="preserve">Ceny za jednotlivé skupiny technických zařízení budov pro jednotlivé objekty uveďte v Kč bez DPH. </t>
  </si>
  <si>
    <t>Poznámka</t>
  </si>
  <si>
    <t>Při stanovení ceny  pro zajištění provozu a údržby uvedených technologických zařízení respektuje nabízející plně požadavky objednatele na způsob zajištění přítomnosti pracovníků dodavatele v objektu, četnosti návštěv objektu, množstvím drobných oprav zahrnutých v paušální ceně - viz specifikace "Služby -TZB - zajištění provozu a údržby - kategorie objektů - podmínky"</t>
  </si>
  <si>
    <t>Skupiny technických zařízení budov</t>
  </si>
  <si>
    <t>Elektro - silno</t>
  </si>
  <si>
    <t>cena za 1 rok celkem bez DPH</t>
  </si>
  <si>
    <t>cena za 4 roky celkem bez DPH</t>
  </si>
  <si>
    <t xml:space="preserve">Objekt </t>
  </si>
  <si>
    <t>CENOVÁ NABÍDKA</t>
  </si>
  <si>
    <t>Speciální</t>
  </si>
  <si>
    <t>Mimořádná</t>
  </si>
  <si>
    <t>Revize</t>
  </si>
  <si>
    <t xml:space="preserve">Uvedená cena v Kč bez DPH zahrnuje následující náklady na zajištění provozu a údržby daných skupin technických zařízení za období 1 roku (12 měsíců) včetně přítomnosti odporného personálu, drobných oprav - viz výše. </t>
  </si>
  <si>
    <t>Speciální práce - prováděné mimo pracovní dobu od 5:00 do 8:00 a od 16:00 do 22:00, víkendy a svátky, práce většího rozsahu</t>
  </si>
  <si>
    <t>Veškeré činnosti stanovené v  Zadávacích podmínkách Elektro - Silnoproud - rozvaděče, rozvody,  Zadávací podmínky Elektro - osvětlení,  Zadávací podmínky  Elektro - bezpečnostní (nouzové) osvětlení, Zadávací podmínky  Elektro - záložní zdroj UPS, MTG, Zadávací podmínky  Elektro - uzemnění (hromosvod) = preventivní údržba a prohlídky  - kontroly (v souladu se  Zadávacími podmínkami a s plánem preventivní údržby zařízení), povinné prohlídky, zkoušky a revize v souladu platnými předpisy, drobné opravy a servisní zásahy na základě požadavku objednatele, vedení předepsané evidence a dokumentace</t>
  </si>
  <si>
    <r>
      <t xml:space="preserve">Veškeré činnosti stanovené v  Zadávacích podmínkách EPS - elektrická požární signalizace a v Zadávacích podmínkách EZS - elektronický zabezpečovací systém a v Zadávacích podmínkách CCTV a ostatních slaboproudých systémech = preventivní údržba a prohlídky - kontroly (v souladu se Zadávacími podmínkami a s plánem preventivní údržby zařízení), povinné prohlídky, zkoušky a revize v souladu platnými předpisy, drobné opravy a servisní zásahy na základě požadavku objednatele, vedení předepsané evidence a dokumentace a v Zadávacích podmínkách </t>
    </r>
    <r>
      <rPr>
        <sz val="9"/>
        <rFont val="Arial"/>
        <family val="2"/>
      </rPr>
      <t>ELEKTRO – EVAKUAČNÍ (DOMÁCÍ) ROZHLAS =  vše v souladu se Zadávacími podmínkami</t>
    </r>
  </si>
  <si>
    <t>silnoproudá elektrická zařízení - trafostanice VN, rozvaděče, rozvody, osvětlení, nouzové osvětlení, dieselagregát, UPS, hromosvod …</t>
  </si>
  <si>
    <t>zařízení slaboproudých systémů - EPS, EZS, CCTV, EKV, rozhlas, …..</t>
  </si>
  <si>
    <t>Cena za 1 měsíc celkem bez DPH</t>
  </si>
  <si>
    <t>Cena za hodinu</t>
  </si>
  <si>
    <t>Silnoproud</t>
  </si>
  <si>
    <t>Slaboproud</t>
  </si>
  <si>
    <t>Popis položky</t>
  </si>
  <si>
    <t>max.počet hodin na rok</t>
  </si>
  <si>
    <t>Kč/měsíc</t>
  </si>
  <si>
    <t>hod</t>
  </si>
  <si>
    <t>Běžná údržba - prováděné práce v pracovní době od 8:00 do 16:00</t>
  </si>
  <si>
    <t>Cena za hodinu obsahuje cenu za výjezd + hodinovou sazbu za hodinu práce servisních pracovníků havarijní služby</t>
  </si>
  <si>
    <t>Mimořádné práce - havárie, nástup do 1hodiny od výzvy</t>
  </si>
  <si>
    <t>Běžná</t>
  </si>
  <si>
    <t>Celkem za správu elektro</t>
  </si>
  <si>
    <t>Správa elektro v budovách MZe v Praze</t>
  </si>
  <si>
    <t>Česká republika - Ministerstvo zemědělství</t>
  </si>
  <si>
    <t>Objekt zadavatele</t>
  </si>
  <si>
    <t>Cena                                   1 /měsícKč bez DPH</t>
  </si>
  <si>
    <t>Cena                                      12 /měsíců Kč bez DPH</t>
  </si>
  <si>
    <t>Cena                               48/měsíců Kč bez DPH</t>
  </si>
  <si>
    <t>Drobný materiál</t>
  </si>
  <si>
    <t>Kč/hod (2 osoby)</t>
  </si>
  <si>
    <t>Kč/1měsíc (2 osoby)</t>
  </si>
  <si>
    <t>Kč/1rok(2 osoby)</t>
  </si>
  <si>
    <t>Kč/4 roky (2 osoby)</t>
  </si>
  <si>
    <t xml:space="preserve">Cena za hodinu obsahuje cenu za výjezd (víkendy a svátky) + hodinovou sazbu za hodinu práce servisních pracovníků </t>
  </si>
  <si>
    <t>Hodinová dotace je 2500 hod/rok (2 osoby) pro objekty Těšnov 17, Ve Smečkách 33, Štěpánská 63, Písnice</t>
  </si>
  <si>
    <t>Hodinová dotace je 300hod/rok (2 osoby) pro objekty Těšnov 17, Ve Smečkách 33, Štěpánská 63, Písnice</t>
  </si>
  <si>
    <t xml:space="preserve"> </t>
  </si>
  <si>
    <t>Cena za drobný materiál za 12 měsíců nesmí přesáhnout částku v součtu 500 000,- Kč bez DPH za všechny objekty.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</si>
</sst>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vertical="center"/>
    </xf>
    <xf numFmtId="0" fontId="26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26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6" fillId="10" borderId="14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2" fontId="4" fillId="33" borderId="26" xfId="0" applyNumberFormat="1" applyFont="1" applyFill="1" applyBorder="1" applyAlignment="1">
      <alignment/>
    </xf>
    <xf numFmtId="2" fontId="4" fillId="0" borderId="27" xfId="0" applyNumberFormat="1" applyFont="1" applyBorder="1" applyAlignment="1">
      <alignment/>
    </xf>
    <xf numFmtId="2" fontId="4" fillId="10" borderId="28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2" fontId="5" fillId="0" borderId="29" xfId="0" applyNumberFormat="1" applyFont="1" applyBorder="1" applyAlignment="1">
      <alignment/>
    </xf>
    <xf numFmtId="4" fontId="4" fillId="33" borderId="25" xfId="0" applyNumberFormat="1" applyFont="1" applyFill="1" applyBorder="1" applyAlignment="1">
      <alignment/>
    </xf>
    <xf numFmtId="4" fontId="4" fillId="0" borderId="26" xfId="0" applyNumberFormat="1" applyFont="1" applyBorder="1" applyAlignment="1">
      <alignment/>
    </xf>
    <xf numFmtId="4" fontId="4" fillId="10" borderId="28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10" borderId="30" xfId="0" applyNumberFormat="1" applyFont="1" applyFill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1" fontId="5" fillId="33" borderId="25" xfId="0" applyNumberFormat="1" applyFont="1" applyFill="1" applyBorder="1" applyAlignment="1">
      <alignment/>
    </xf>
    <xf numFmtId="1" fontId="5" fillId="33" borderId="13" xfId="0" applyNumberFormat="1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3" fontId="0" fillId="0" borderId="35" xfId="0" applyNumberFormat="1" applyFill="1" applyBorder="1" applyAlignment="1">
      <alignment vertical="center"/>
    </xf>
    <xf numFmtId="3" fontId="5" fillId="0" borderId="35" xfId="0" applyNumberFormat="1" applyFont="1" applyFill="1" applyBorder="1" applyAlignment="1">
      <alignment/>
    </xf>
    <xf numFmtId="3" fontId="4" fillId="10" borderId="17" xfId="0" applyNumberFormat="1" applyFont="1" applyFill="1" applyBorder="1" applyAlignment="1">
      <alignment/>
    </xf>
    <xf numFmtId="3" fontId="4" fillId="10" borderId="15" xfId="0" applyNumberFormat="1" applyFont="1" applyFill="1" applyBorder="1" applyAlignment="1">
      <alignment/>
    </xf>
    <xf numFmtId="3" fontId="4" fillId="10" borderId="36" xfId="0" applyNumberFormat="1" applyFont="1" applyFill="1" applyBorder="1" applyAlignment="1">
      <alignment/>
    </xf>
    <xf numFmtId="3" fontId="5" fillId="10" borderId="12" xfId="0" applyNumberFormat="1" applyFont="1" applyFill="1" applyBorder="1" applyAlignment="1">
      <alignment/>
    </xf>
    <xf numFmtId="4" fontId="5" fillId="10" borderId="36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3" fontId="26" fillId="0" borderId="38" xfId="0" applyNumberFormat="1" applyFont="1" applyBorder="1" applyAlignment="1">
      <alignment horizontal="center" vertical="center"/>
    </xf>
    <xf numFmtId="3" fontId="26" fillId="0" borderId="39" xfId="0" applyNumberFormat="1" applyFont="1" applyBorder="1" applyAlignment="1">
      <alignment horizontal="center" vertical="center"/>
    </xf>
    <xf numFmtId="3" fontId="26" fillId="0" borderId="37" xfId="0" applyNumberFormat="1" applyFont="1" applyBorder="1" applyAlignment="1">
      <alignment horizontal="center" vertical="center"/>
    </xf>
    <xf numFmtId="3" fontId="26" fillId="0" borderId="40" xfId="0" applyNumberFormat="1" applyFont="1" applyBorder="1" applyAlignment="1">
      <alignment horizontal="center" vertical="center"/>
    </xf>
    <xf numFmtId="3" fontId="26" fillId="0" borderId="41" xfId="0" applyNumberFormat="1" applyFont="1" applyBorder="1" applyAlignment="1">
      <alignment horizontal="center" vertical="center"/>
    </xf>
    <xf numFmtId="3" fontId="26" fillId="0" borderId="42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5" fillId="0" borderId="39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46" xfId="0" applyFont="1" applyBorder="1" applyAlignment="1">
      <alignment wrapText="1"/>
    </xf>
    <xf numFmtId="2" fontId="5" fillId="0" borderId="35" xfId="0" applyNumberFormat="1" applyFont="1" applyFill="1" applyBorder="1" applyAlignment="1">
      <alignment horizontal="left"/>
    </xf>
    <xf numFmtId="2" fontId="5" fillId="0" borderId="14" xfId="0" applyNumberFormat="1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33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4" fontId="4" fillId="33" borderId="13" xfId="0" applyNumberFormat="1" applyFont="1" applyFill="1" applyBorder="1" applyAlignment="1">
      <alignment vertical="center"/>
    </xf>
    <xf numFmtId="0" fontId="3" fillId="0" borderId="48" xfId="0" applyFont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vertical="center"/>
    </xf>
    <xf numFmtId="4" fontId="4" fillId="33" borderId="49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4" fontId="4" fillId="33" borderId="50" xfId="0" applyNumberFormat="1" applyFont="1" applyFill="1" applyBorder="1" applyAlignment="1">
      <alignment vertical="center"/>
    </xf>
    <xf numFmtId="4" fontId="4" fillId="33" borderId="20" xfId="0" applyNumberFormat="1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5" fillId="10" borderId="12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/>
    </xf>
    <xf numFmtId="4" fontId="4" fillId="33" borderId="46" xfId="0" applyNumberFormat="1" applyFont="1" applyFill="1" applyBorder="1" applyAlignment="1">
      <alignment vertical="center"/>
    </xf>
    <xf numFmtId="4" fontId="4" fillId="0" borderId="44" xfId="0" applyNumberFormat="1" applyFont="1" applyBorder="1" applyAlignment="1">
      <alignment vertical="center"/>
    </xf>
    <xf numFmtId="4" fontId="4" fillId="33" borderId="51" xfId="0" applyNumberFormat="1" applyFont="1" applyFill="1" applyBorder="1" applyAlignment="1">
      <alignment vertical="center"/>
    </xf>
    <xf numFmtId="4" fontId="4" fillId="0" borderId="52" xfId="0" applyNumberFormat="1" applyFont="1" applyBorder="1" applyAlignment="1">
      <alignment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/>
    </xf>
    <xf numFmtId="4" fontId="5" fillId="10" borderId="14" xfId="0" applyNumberFormat="1" applyFont="1" applyFill="1" applyBorder="1" applyAlignment="1">
      <alignment horizontal="center"/>
    </xf>
    <xf numFmtId="2" fontId="5" fillId="10" borderId="12" xfId="0" applyNumberFormat="1" applyFont="1" applyFill="1" applyBorder="1" applyAlignment="1">
      <alignment horizontal="center"/>
    </xf>
    <xf numFmtId="4" fontId="4" fillId="10" borderId="17" xfId="0" applyNumberFormat="1" applyFont="1" applyFill="1" applyBorder="1" applyAlignment="1">
      <alignment vertical="center"/>
    </xf>
    <xf numFmtId="4" fontId="4" fillId="10" borderId="11" xfId="0" applyNumberFormat="1" applyFont="1" applyFill="1" applyBorder="1" applyAlignment="1">
      <alignment vertical="center"/>
    </xf>
    <xf numFmtId="4" fontId="4" fillId="10" borderId="43" xfId="0" applyNumberFormat="1" applyFont="1" applyFill="1" applyBorder="1" applyAlignment="1">
      <alignment vertical="center"/>
    </xf>
    <xf numFmtId="4" fontId="4" fillId="10" borderId="50" xfId="0" applyNumberFormat="1" applyFont="1" applyFill="1" applyBorder="1" applyAlignment="1">
      <alignment vertical="center"/>
    </xf>
    <xf numFmtId="4" fontId="4" fillId="10" borderId="49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22.8515625" style="0" bestFit="1" customWidth="1"/>
    <col min="2" max="2" width="15.00390625" style="15" customWidth="1"/>
    <col min="3" max="3" width="16.140625" style="7" customWidth="1"/>
    <col min="4" max="4" width="18.140625" style="7" customWidth="1"/>
    <col min="5" max="5" width="16.421875" style="7" customWidth="1"/>
    <col min="6" max="6" width="19.57421875" style="7" customWidth="1"/>
    <col min="7" max="7" width="11.8515625" style="7" customWidth="1"/>
    <col min="8" max="8" width="8.57421875" style="7" customWidth="1"/>
    <col min="9" max="9" width="12.28125" style="7" customWidth="1"/>
    <col min="10" max="10" width="11.7109375" style="7" customWidth="1"/>
    <col min="11" max="11" width="10.57421875" style="7" customWidth="1"/>
    <col min="12" max="12" width="13.57421875" style="7" customWidth="1"/>
    <col min="13" max="13" width="15.8515625" style="7" customWidth="1"/>
  </cols>
  <sheetData>
    <row r="1" ht="15">
      <c r="A1" t="s">
        <v>41</v>
      </c>
    </row>
    <row r="3" ht="18.75">
      <c r="A3" s="22" t="s">
        <v>17</v>
      </c>
    </row>
    <row r="4" ht="15">
      <c r="A4" s="21"/>
    </row>
    <row r="5" ht="18.75">
      <c r="A5" s="22" t="s">
        <v>40</v>
      </c>
    </row>
    <row r="6" ht="19.5" thickBot="1">
      <c r="A6" s="22"/>
    </row>
    <row r="7" spans="1:6" ht="24.75" thickBot="1">
      <c r="A7" s="87" t="s">
        <v>39</v>
      </c>
      <c r="B7" s="88"/>
      <c r="C7" s="89"/>
      <c r="D7" s="30" t="s">
        <v>27</v>
      </c>
      <c r="E7" s="32" t="s">
        <v>14</v>
      </c>
      <c r="F7" s="16" t="s">
        <v>15</v>
      </c>
    </row>
    <row r="8" spans="1:6" ht="15.75" thickBot="1">
      <c r="A8" s="90"/>
      <c r="B8" s="91"/>
      <c r="C8" s="92"/>
      <c r="D8" s="45">
        <f>D13+B56+D25+D36</f>
        <v>41666.6666</v>
      </c>
      <c r="E8" s="46">
        <f>E13+E25+E36+D44+C56</f>
        <v>499999.99919999996</v>
      </c>
      <c r="F8" s="47">
        <f>F17+F25+F36+F48+D56</f>
        <v>1999999.9967999998</v>
      </c>
    </row>
    <row r="9" ht="18.75">
      <c r="A9" s="22"/>
    </row>
    <row r="10" ht="15.75" thickBot="1">
      <c r="A10" s="21" t="s">
        <v>38</v>
      </c>
    </row>
    <row r="11" spans="1:6" s="2" customFormat="1" ht="24.75" thickBot="1">
      <c r="A11" s="18" t="s">
        <v>16</v>
      </c>
      <c r="B11" s="70" t="s">
        <v>13</v>
      </c>
      <c r="C11" s="70" t="s">
        <v>1</v>
      </c>
      <c r="D11" s="30" t="s">
        <v>27</v>
      </c>
      <c r="E11" s="32" t="s">
        <v>14</v>
      </c>
      <c r="F11" s="16" t="s">
        <v>15</v>
      </c>
    </row>
    <row r="12" spans="1:6" s="2" customFormat="1" ht="15" customHeight="1" thickBot="1">
      <c r="A12" s="84"/>
      <c r="B12" s="123" t="s">
        <v>47</v>
      </c>
      <c r="C12" s="94"/>
      <c r="D12" s="82" t="s">
        <v>48</v>
      </c>
      <c r="E12" s="32" t="s">
        <v>49</v>
      </c>
      <c r="F12" s="83" t="s">
        <v>50</v>
      </c>
    </row>
    <row r="13" spans="1:6" s="4" customFormat="1" ht="15" customHeight="1">
      <c r="A13" s="119" t="s">
        <v>3</v>
      </c>
      <c r="B13" s="124">
        <v>0</v>
      </c>
      <c r="C13" s="124">
        <v>0</v>
      </c>
      <c r="D13" s="135">
        <f>(B13*24*4)+(C13*24*4)</f>
        <v>0</v>
      </c>
      <c r="E13" s="136">
        <f>D13*12</f>
        <v>0</v>
      </c>
      <c r="F13" s="146">
        <f>E13*4</f>
        <v>0</v>
      </c>
    </row>
    <row r="14" spans="1:6" s="4" customFormat="1" ht="12.75" customHeight="1">
      <c r="A14" s="119" t="s">
        <v>4</v>
      </c>
      <c r="B14" s="125">
        <v>0</v>
      </c>
      <c r="C14" s="125">
        <v>0</v>
      </c>
      <c r="D14" s="133">
        <f>(B14*16*4)+(C14*16*4)</f>
        <v>0</v>
      </c>
      <c r="E14" s="134">
        <f>D14*12</f>
        <v>0</v>
      </c>
      <c r="F14" s="147">
        <f>E14*4</f>
        <v>0</v>
      </c>
    </row>
    <row r="15" spans="1:6" s="4" customFormat="1" ht="12.75" customHeight="1">
      <c r="A15" s="120" t="s">
        <v>2</v>
      </c>
      <c r="B15" s="125">
        <v>0</v>
      </c>
      <c r="C15" s="125">
        <v>0</v>
      </c>
      <c r="D15" s="133">
        <f>(B15*8*4)+(C15*8*4)</f>
        <v>0</v>
      </c>
      <c r="E15" s="134">
        <f>D15*12</f>
        <v>0</v>
      </c>
      <c r="F15" s="147">
        <f>E15*4</f>
        <v>0</v>
      </c>
    </row>
    <row r="16" spans="1:6" s="4" customFormat="1" ht="18" customHeight="1" thickBot="1">
      <c r="A16" s="127" t="s">
        <v>5</v>
      </c>
      <c r="B16" s="128">
        <v>0</v>
      </c>
      <c r="C16" s="126">
        <v>0</v>
      </c>
      <c r="D16" s="133">
        <f>(B16*8*4)+(C16*8*4)</f>
        <v>0</v>
      </c>
      <c r="E16" s="134">
        <f>D16*12</f>
        <v>0</v>
      </c>
      <c r="F16" s="148">
        <f>E16*4</f>
        <v>0</v>
      </c>
    </row>
    <row r="17" spans="1:6" s="4" customFormat="1" ht="13.5" customHeight="1" thickBot="1">
      <c r="A17" s="132" t="s">
        <v>6</v>
      </c>
      <c r="B17" s="129"/>
      <c r="C17" s="129"/>
      <c r="D17" s="129"/>
      <c r="E17" s="130"/>
      <c r="F17" s="131">
        <f>SUM(F13:F16)</f>
        <v>0</v>
      </c>
    </row>
    <row r="18" spans="1:6" s="4" customFormat="1" ht="12.75" customHeight="1">
      <c r="A18" s="23" t="s">
        <v>35</v>
      </c>
      <c r="B18" s="20"/>
      <c r="C18" s="20"/>
      <c r="D18" s="20"/>
      <c r="E18" s="20"/>
      <c r="F18" s="24"/>
    </row>
    <row r="19" spans="1:7" s="4" customFormat="1" ht="12.75">
      <c r="A19" s="23"/>
      <c r="B19" s="20"/>
      <c r="C19" s="20"/>
      <c r="D19" s="20"/>
      <c r="E19" s="20"/>
      <c r="F19" s="20"/>
      <c r="G19" s="20"/>
    </row>
    <row r="20" spans="1:8" s="4" customFormat="1" ht="15.75" thickBot="1">
      <c r="A20" s="33" t="s">
        <v>18</v>
      </c>
      <c r="B20" s="15"/>
      <c r="C20" s="7"/>
      <c r="D20" s="7"/>
      <c r="E20" s="7"/>
      <c r="F20" s="7"/>
      <c r="G20" s="7"/>
      <c r="H20" s="7"/>
    </row>
    <row r="21" spans="1:6" s="4" customFormat="1" ht="24.75" thickBot="1">
      <c r="A21" s="18" t="s">
        <v>31</v>
      </c>
      <c r="B21" s="1" t="s">
        <v>32</v>
      </c>
      <c r="C21" s="26" t="s">
        <v>28</v>
      </c>
      <c r="D21" s="30" t="s">
        <v>27</v>
      </c>
      <c r="E21" s="32" t="s">
        <v>14</v>
      </c>
      <c r="F21" s="16" t="s">
        <v>15</v>
      </c>
    </row>
    <row r="22" spans="1:6" s="4" customFormat="1" ht="12.75" customHeight="1">
      <c r="A22" s="27"/>
      <c r="B22" s="35" t="s">
        <v>34</v>
      </c>
      <c r="C22" s="34" t="s">
        <v>47</v>
      </c>
      <c r="D22" s="31" t="s">
        <v>48</v>
      </c>
      <c r="E22" s="29" t="s">
        <v>49</v>
      </c>
      <c r="F22" s="28" t="s">
        <v>50</v>
      </c>
    </row>
    <row r="23" spans="1:6" s="4" customFormat="1" ht="12.75">
      <c r="A23" s="48" t="s">
        <v>29</v>
      </c>
      <c r="B23" s="63">
        <v>1500</v>
      </c>
      <c r="C23" s="49">
        <v>0</v>
      </c>
      <c r="D23" s="50">
        <f>(E23/12)</f>
        <v>0</v>
      </c>
      <c r="E23" s="51">
        <f>B23*C23</f>
        <v>0</v>
      </c>
      <c r="F23" s="52">
        <f>E23*4</f>
        <v>0</v>
      </c>
    </row>
    <row r="24" spans="1:6" s="4" customFormat="1" ht="13.5" thickBot="1">
      <c r="A24" s="53" t="s">
        <v>30</v>
      </c>
      <c r="B24" s="64">
        <v>1000</v>
      </c>
      <c r="C24" s="54">
        <v>0</v>
      </c>
      <c r="D24" s="50">
        <f>(E24/12)</f>
        <v>0</v>
      </c>
      <c r="E24" s="51">
        <f>B24*C24</f>
        <v>0</v>
      </c>
      <c r="F24" s="52">
        <f>E24*4</f>
        <v>0</v>
      </c>
    </row>
    <row r="25" spans="1:6" s="4" customFormat="1" ht="15.75" customHeight="1" thickBot="1">
      <c r="A25" s="111" t="s">
        <v>6</v>
      </c>
      <c r="B25" s="112"/>
      <c r="C25" s="55">
        <f>C23+C24</f>
        <v>0</v>
      </c>
      <c r="D25" s="55">
        <f>D23+D24</f>
        <v>0</v>
      </c>
      <c r="E25" s="55">
        <f>E23+E24</f>
        <v>0</v>
      </c>
      <c r="F25" s="143">
        <f>F23+F24</f>
        <v>0</v>
      </c>
    </row>
    <row r="26" spans="1:6" s="4" customFormat="1" ht="12.75">
      <c r="A26" s="101" t="s">
        <v>22</v>
      </c>
      <c r="B26" s="101"/>
      <c r="C26" s="101"/>
      <c r="D26" s="101"/>
      <c r="E26" s="101"/>
      <c r="F26" s="101"/>
    </row>
    <row r="27" spans="1:6" s="4" customFormat="1" ht="12.75">
      <c r="A27" s="102"/>
      <c r="B27" s="102"/>
      <c r="C27" s="102"/>
      <c r="D27" s="102"/>
      <c r="E27" s="102"/>
      <c r="F27" s="102"/>
    </row>
    <row r="28" spans="1:6" s="4" customFormat="1" ht="16.5" customHeight="1">
      <c r="A28" s="99" t="s">
        <v>52</v>
      </c>
      <c r="B28" s="99"/>
      <c r="C28" s="99"/>
      <c r="D28" s="99"/>
      <c r="E28" s="99"/>
      <c r="F28" s="99"/>
    </row>
    <row r="29" spans="1:6" s="4" customFormat="1" ht="14.25" customHeight="1">
      <c r="A29" s="99" t="s">
        <v>51</v>
      </c>
      <c r="B29" s="99"/>
      <c r="C29" s="99"/>
      <c r="D29" s="99"/>
      <c r="E29" s="99"/>
      <c r="F29" s="99"/>
    </row>
    <row r="30" spans="1:6" s="4" customFormat="1" ht="12.75">
      <c r="A30" s="19"/>
      <c r="B30" s="20"/>
      <c r="C30" s="20"/>
      <c r="D30" s="20"/>
      <c r="E30" s="20"/>
      <c r="F30" s="20"/>
    </row>
    <row r="31" spans="1:7" s="4" customFormat="1" ht="15.75" thickBot="1">
      <c r="A31" s="21" t="s">
        <v>19</v>
      </c>
      <c r="B31" s="15"/>
      <c r="C31" s="7"/>
      <c r="D31" s="7"/>
      <c r="E31" s="7"/>
      <c r="F31" s="7"/>
      <c r="G31" s="7"/>
    </row>
    <row r="32" spans="1:6" s="4" customFormat="1" ht="24.75" thickBot="1">
      <c r="A32" s="18" t="s">
        <v>31</v>
      </c>
      <c r="B32" s="1" t="s">
        <v>32</v>
      </c>
      <c r="C32" s="26" t="s">
        <v>28</v>
      </c>
      <c r="D32" s="30" t="s">
        <v>27</v>
      </c>
      <c r="E32" s="32" t="s">
        <v>14</v>
      </c>
      <c r="F32" s="16" t="s">
        <v>15</v>
      </c>
    </row>
    <row r="33" spans="1:6" s="4" customFormat="1" ht="12.75">
      <c r="A33" s="27"/>
      <c r="B33" s="35" t="s">
        <v>34</v>
      </c>
      <c r="C33" s="34" t="s">
        <v>47</v>
      </c>
      <c r="D33" s="31" t="s">
        <v>48</v>
      </c>
      <c r="E33" s="29" t="s">
        <v>49</v>
      </c>
      <c r="F33" s="28" t="s">
        <v>50</v>
      </c>
    </row>
    <row r="34" spans="1:6" s="4" customFormat="1" ht="12.75">
      <c r="A34" s="25" t="s">
        <v>29</v>
      </c>
      <c r="B34" s="65">
        <v>200</v>
      </c>
      <c r="C34" s="56">
        <v>0</v>
      </c>
      <c r="D34" s="57">
        <f>E34/12</f>
        <v>0</v>
      </c>
      <c r="E34" s="85">
        <f>C34*B34</f>
        <v>0</v>
      </c>
      <c r="F34" s="58">
        <f>E34*4</f>
        <v>0</v>
      </c>
    </row>
    <row r="35" spans="1:6" s="4" customFormat="1" ht="13.5" thickBot="1">
      <c r="A35" s="3" t="s">
        <v>30</v>
      </c>
      <c r="B35" s="66">
        <v>100</v>
      </c>
      <c r="C35" s="59">
        <v>0</v>
      </c>
      <c r="D35" s="57" t="s">
        <v>54</v>
      </c>
      <c r="E35" s="85">
        <f>C35*B35</f>
        <v>0</v>
      </c>
      <c r="F35" s="60">
        <f>E35*4</f>
        <v>0</v>
      </c>
    </row>
    <row r="36" spans="1:8" s="4" customFormat="1" ht="15.75" customHeight="1" thickBot="1">
      <c r="A36" s="113" t="s">
        <v>6</v>
      </c>
      <c r="B36" s="114"/>
      <c r="C36" s="61">
        <f>SUM(C34:C35)</f>
        <v>0</v>
      </c>
      <c r="D36" s="62">
        <f>SUM(D34:D35)</f>
        <v>0</v>
      </c>
      <c r="E36" s="86">
        <f>SUM(E34:E35)</f>
        <v>0</v>
      </c>
      <c r="F36" s="142">
        <f>SUM(F34:F35)</f>
        <v>0</v>
      </c>
      <c r="H36" s="44"/>
    </row>
    <row r="37" spans="1:6" s="4" customFormat="1" ht="16.5" customHeight="1">
      <c r="A37" s="23" t="s">
        <v>37</v>
      </c>
      <c r="B37" s="20"/>
      <c r="C37" s="20"/>
      <c r="D37" s="20"/>
      <c r="E37" s="20"/>
      <c r="F37" s="20"/>
    </row>
    <row r="38" spans="1:6" s="4" customFormat="1" ht="16.5" customHeight="1">
      <c r="A38" s="99" t="s">
        <v>53</v>
      </c>
      <c r="B38" s="99"/>
      <c r="C38" s="99"/>
      <c r="D38" s="99"/>
      <c r="E38" s="99"/>
      <c r="F38" s="99"/>
    </row>
    <row r="39" spans="1:6" s="4" customFormat="1" ht="12" customHeight="1">
      <c r="A39" s="99" t="s">
        <v>36</v>
      </c>
      <c r="B39" s="99"/>
      <c r="C39" s="99"/>
      <c r="D39" s="99"/>
      <c r="E39" s="99"/>
      <c r="F39" s="99"/>
    </row>
    <row r="40" spans="1:6" s="4" customFormat="1" ht="12.75">
      <c r="A40" s="19"/>
      <c r="B40" s="20"/>
      <c r="C40" s="20"/>
      <c r="D40" s="20"/>
      <c r="E40" s="20"/>
      <c r="F40" s="20"/>
    </row>
    <row r="41" spans="1:7" s="4" customFormat="1" ht="15.75" thickBot="1">
      <c r="A41" s="43" t="s">
        <v>20</v>
      </c>
      <c r="B41" s="15"/>
      <c r="C41" s="7"/>
      <c r="D41" s="7"/>
      <c r="E41" s="7"/>
      <c r="F41" s="7"/>
      <c r="G41" s="7"/>
    </row>
    <row r="42" spans="1:6" s="4" customFormat="1" ht="36.75" customHeight="1" thickBot="1">
      <c r="A42" s="18" t="s">
        <v>16</v>
      </c>
      <c r="B42" s="1" t="s">
        <v>13</v>
      </c>
      <c r="C42" s="1" t="s">
        <v>1</v>
      </c>
      <c r="D42" s="93" t="s">
        <v>14</v>
      </c>
      <c r="E42" s="94"/>
      <c r="F42" s="95" t="s">
        <v>15</v>
      </c>
    </row>
    <row r="43" spans="1:6" s="4" customFormat="1" ht="15" customHeight="1" thickBot="1">
      <c r="A43" s="27"/>
      <c r="B43" s="93" t="s">
        <v>33</v>
      </c>
      <c r="C43" s="94"/>
      <c r="D43" s="137"/>
      <c r="E43" s="138"/>
      <c r="F43" s="140"/>
    </row>
    <row r="44" spans="1:6" s="4" customFormat="1" ht="15" customHeight="1">
      <c r="A44" s="120" t="s">
        <v>2</v>
      </c>
      <c r="B44" s="122">
        <v>0</v>
      </c>
      <c r="C44" s="122">
        <v>0</v>
      </c>
      <c r="D44" s="139">
        <f>(B44+C44)*12</f>
        <v>0</v>
      </c>
      <c r="E44" s="141"/>
      <c r="F44" s="144">
        <f>D44*4</f>
        <v>0</v>
      </c>
    </row>
    <row r="45" spans="1:6" s="4" customFormat="1" ht="15" customHeight="1">
      <c r="A45" s="119" t="s">
        <v>3</v>
      </c>
      <c r="B45" s="122">
        <v>0</v>
      </c>
      <c r="C45" s="122">
        <v>0</v>
      </c>
      <c r="D45" s="139">
        <f>(B45+C45)*12</f>
        <v>0</v>
      </c>
      <c r="E45" s="141"/>
      <c r="F45" s="145">
        <f>D45*4</f>
        <v>0</v>
      </c>
    </row>
    <row r="46" spans="1:6" s="4" customFormat="1" ht="15" customHeight="1">
      <c r="A46" s="119" t="s">
        <v>4</v>
      </c>
      <c r="B46" s="122">
        <v>0</v>
      </c>
      <c r="C46" s="122">
        <v>0</v>
      </c>
      <c r="D46" s="139">
        <f>(B46+C46)*12</f>
        <v>0</v>
      </c>
      <c r="E46" s="141"/>
      <c r="F46" s="145">
        <f>D46*4</f>
        <v>0</v>
      </c>
    </row>
    <row r="47" spans="1:6" s="4" customFormat="1" ht="15" customHeight="1" thickBot="1">
      <c r="A47" s="121" t="s">
        <v>5</v>
      </c>
      <c r="B47" s="122">
        <v>0</v>
      </c>
      <c r="C47" s="122">
        <v>0</v>
      </c>
      <c r="D47" s="139">
        <f>(B47+C47)*12</f>
        <v>0</v>
      </c>
      <c r="E47" s="141"/>
      <c r="F47" s="145">
        <f>D47*4</f>
        <v>0</v>
      </c>
    </row>
    <row r="48" spans="1:6" s="4" customFormat="1" ht="13.5" customHeight="1" thickBot="1">
      <c r="A48" s="132" t="s">
        <v>6</v>
      </c>
      <c r="B48" s="129"/>
      <c r="C48" s="129"/>
      <c r="D48" s="129"/>
      <c r="E48" s="130"/>
      <c r="F48" s="81">
        <f>SUM(F44:F47)</f>
        <v>0</v>
      </c>
    </row>
    <row r="49" spans="1:7" s="4" customFormat="1" ht="12.75">
      <c r="A49" s="19"/>
      <c r="B49" s="20"/>
      <c r="C49" s="20"/>
      <c r="D49" s="20"/>
      <c r="E49" s="20"/>
      <c r="F49" s="20"/>
      <c r="G49" s="20"/>
    </row>
    <row r="50" spans="1:7" s="4" customFormat="1" ht="16.5" thickBot="1">
      <c r="A50" s="67" t="s">
        <v>46</v>
      </c>
      <c r="B50" s="20"/>
      <c r="C50" s="20"/>
      <c r="D50" s="20"/>
      <c r="E50" s="20"/>
      <c r="F50" s="20"/>
      <c r="G50" s="20"/>
    </row>
    <row r="51" spans="1:7" s="4" customFormat="1" ht="36.75" thickBot="1">
      <c r="A51" s="68" t="s">
        <v>42</v>
      </c>
      <c r="B51" s="69" t="s">
        <v>43</v>
      </c>
      <c r="C51" s="70" t="s">
        <v>44</v>
      </c>
      <c r="D51" s="70" t="s">
        <v>45</v>
      </c>
      <c r="E51" s="20"/>
      <c r="F51" s="20"/>
      <c r="G51" s="20"/>
    </row>
    <row r="52" spans="1:7" s="4" customFormat="1" ht="12.75">
      <c r="A52" s="3" t="s">
        <v>3</v>
      </c>
      <c r="B52" s="71">
        <v>25000.009</v>
      </c>
      <c r="C52" s="71">
        <f>B52*12</f>
        <v>300000.108</v>
      </c>
      <c r="D52" s="77">
        <f>C52*4</f>
        <v>1200000.432</v>
      </c>
      <c r="E52" s="20"/>
      <c r="F52" s="20"/>
      <c r="G52" s="20"/>
    </row>
    <row r="53" spans="1:7" s="4" customFormat="1" ht="12.75">
      <c r="A53" s="3" t="s">
        <v>2</v>
      </c>
      <c r="B53" s="72">
        <v>6666.8995</v>
      </c>
      <c r="C53" s="72">
        <f>B53*12</f>
        <v>80002.79400000001</v>
      </c>
      <c r="D53" s="78">
        <f>C53*4</f>
        <v>320011.17600000004</v>
      </c>
      <c r="E53" s="20"/>
      <c r="F53" s="20"/>
      <c r="G53" s="20"/>
    </row>
    <row r="54" spans="1:7" s="4" customFormat="1" ht="12.75">
      <c r="A54" s="3" t="s">
        <v>4</v>
      </c>
      <c r="B54" s="72">
        <v>3333.0932</v>
      </c>
      <c r="C54" s="72">
        <f>B54*12</f>
        <v>39997.1184</v>
      </c>
      <c r="D54" s="78">
        <f>C54*4</f>
        <v>159988.4736</v>
      </c>
      <c r="E54" s="20"/>
      <c r="F54" s="20"/>
      <c r="G54" s="20"/>
    </row>
    <row r="55" spans="1:7" s="4" customFormat="1" ht="13.5" thickBot="1">
      <c r="A55" s="3" t="s">
        <v>5</v>
      </c>
      <c r="B55" s="73">
        <v>6666.6649</v>
      </c>
      <c r="C55" s="72">
        <f>B55*12</f>
        <v>79999.9788</v>
      </c>
      <c r="D55" s="79">
        <f>C55*4</f>
        <v>319999.9152</v>
      </c>
      <c r="E55" s="20"/>
      <c r="F55" s="20"/>
      <c r="G55" s="20"/>
    </row>
    <row r="56" spans="1:7" s="4" customFormat="1" ht="15.75" thickBot="1">
      <c r="A56" s="74" t="s">
        <v>6</v>
      </c>
      <c r="B56" s="75">
        <f>SUM(B52:B55)</f>
        <v>41666.6666</v>
      </c>
      <c r="C56" s="76">
        <f>SUM(C52:C55)</f>
        <v>499999.99919999996</v>
      </c>
      <c r="D56" s="80">
        <f>SUM(D52:D55)</f>
        <v>1999999.9967999998</v>
      </c>
      <c r="E56" s="20"/>
      <c r="F56" s="20"/>
      <c r="G56" s="20"/>
    </row>
    <row r="57" spans="1:7" s="4" customFormat="1" ht="12.75">
      <c r="A57" s="19"/>
      <c r="B57" s="20"/>
      <c r="C57" s="20"/>
      <c r="D57" s="20"/>
      <c r="E57" s="20"/>
      <c r="F57" s="20"/>
      <c r="G57" s="20"/>
    </row>
    <row r="58" spans="1:7" s="4" customFormat="1" ht="12.75">
      <c r="A58" s="23" t="s">
        <v>55</v>
      </c>
      <c r="B58" s="20"/>
      <c r="C58" s="20"/>
      <c r="D58" s="20"/>
      <c r="E58" s="20"/>
      <c r="F58" s="20"/>
      <c r="G58" s="20"/>
    </row>
    <row r="59" spans="1:16" ht="15">
      <c r="A59" s="5"/>
      <c r="B59" s="6"/>
      <c r="J59" s="17"/>
      <c r="K59" s="17"/>
      <c r="L59" s="17"/>
      <c r="P59" s="4"/>
    </row>
    <row r="60" spans="1:16" s="4" customFormat="1" ht="15">
      <c r="A60" s="8" t="s">
        <v>7</v>
      </c>
      <c r="P60"/>
    </row>
    <row r="61" spans="1:12" s="4" customFormat="1" ht="27" customHeight="1">
      <c r="A61" s="103" t="s">
        <v>8</v>
      </c>
      <c r="B61" s="103"/>
      <c r="C61" s="103"/>
      <c r="D61" s="103"/>
      <c r="E61" s="103"/>
      <c r="F61" s="103"/>
      <c r="G61" s="103"/>
      <c r="H61" s="103"/>
      <c r="I61" s="42"/>
      <c r="J61" s="42"/>
      <c r="K61" s="42"/>
      <c r="L61" s="42"/>
    </row>
    <row r="62" spans="1:12" s="4" customFormat="1" ht="12.75">
      <c r="A62" s="100" t="s">
        <v>9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1:12" s="4" customFormat="1" ht="13.5" thickBo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3" s="4" customFormat="1" ht="59.25" customHeight="1" thickBot="1">
      <c r="A64" s="10" t="s">
        <v>10</v>
      </c>
      <c r="B64" s="115" t="s">
        <v>11</v>
      </c>
      <c r="C64" s="116"/>
      <c r="D64" s="116"/>
      <c r="E64" s="116"/>
      <c r="F64" s="116"/>
      <c r="G64" s="116"/>
      <c r="H64" s="117"/>
      <c r="I64" s="36"/>
      <c r="J64" s="36"/>
      <c r="K64" s="36"/>
      <c r="L64" s="36"/>
      <c r="M64" s="36"/>
    </row>
    <row r="65" spans="1:12" s="4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3" s="4" customFormat="1" ht="24.75" customHeight="1">
      <c r="A66" s="118" t="s">
        <v>21</v>
      </c>
      <c r="B66" s="118"/>
      <c r="C66" s="118"/>
      <c r="D66" s="118"/>
      <c r="E66" s="118"/>
      <c r="F66" s="118"/>
      <c r="G66" s="118"/>
      <c r="H66" s="118"/>
      <c r="I66" s="37"/>
      <c r="J66" s="37"/>
      <c r="K66" s="37"/>
      <c r="L66" s="37"/>
      <c r="M66" s="37"/>
    </row>
    <row r="67" spans="1:12" s="4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6" s="12" customFormat="1" ht="82.5" customHeight="1">
      <c r="A68" s="11" t="s">
        <v>13</v>
      </c>
      <c r="B68" s="96" t="s">
        <v>23</v>
      </c>
      <c r="C68" s="97"/>
      <c r="D68" s="97"/>
      <c r="E68" s="97"/>
      <c r="F68" s="97"/>
      <c r="G68" s="97"/>
      <c r="H68" s="98"/>
      <c r="I68" s="38"/>
      <c r="J68" s="38"/>
      <c r="K68" s="38"/>
      <c r="L68" s="38"/>
      <c r="M68" s="38"/>
      <c r="P68" s="4"/>
    </row>
    <row r="69" spans="1:16" s="4" customFormat="1" ht="15" customHeight="1">
      <c r="A69" s="1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P69" s="12"/>
    </row>
    <row r="70" spans="1:16" s="12" customFormat="1" ht="83.25" customHeight="1">
      <c r="A70" s="11" t="s">
        <v>1</v>
      </c>
      <c r="B70" s="96" t="s">
        <v>24</v>
      </c>
      <c r="C70" s="97"/>
      <c r="D70" s="97"/>
      <c r="E70" s="97"/>
      <c r="F70" s="97"/>
      <c r="G70" s="97"/>
      <c r="H70" s="98"/>
      <c r="I70" s="38"/>
      <c r="J70" s="38"/>
      <c r="K70" s="38"/>
      <c r="L70" s="38"/>
      <c r="M70" s="38"/>
      <c r="P70" s="4"/>
    </row>
    <row r="71" spans="1:16" s="4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P71" s="12"/>
    </row>
    <row r="72" spans="1:2" s="4" customFormat="1" ht="12.75">
      <c r="A72" s="40" t="s">
        <v>12</v>
      </c>
      <c r="B72" s="41"/>
    </row>
    <row r="73" spans="1:13" s="14" customFormat="1" ht="25.5" customHeight="1">
      <c r="A73" s="104" t="s">
        <v>0</v>
      </c>
      <c r="B73" s="104"/>
      <c r="C73" s="105" t="s">
        <v>25</v>
      </c>
      <c r="D73" s="106"/>
      <c r="E73" s="106"/>
      <c r="F73" s="106"/>
      <c r="G73" s="106"/>
      <c r="H73" s="107"/>
      <c r="I73" s="39"/>
      <c r="J73" s="39"/>
      <c r="K73" s="39"/>
      <c r="L73" s="39"/>
      <c r="M73" s="39"/>
    </row>
    <row r="74" spans="1:13" s="14" customFormat="1" ht="12.75" customHeight="1">
      <c r="A74" s="104" t="s">
        <v>1</v>
      </c>
      <c r="B74" s="104"/>
      <c r="C74" s="108" t="s">
        <v>26</v>
      </c>
      <c r="D74" s="109"/>
      <c r="E74" s="109"/>
      <c r="F74" s="109"/>
      <c r="G74" s="109"/>
      <c r="H74" s="110"/>
      <c r="I74" s="39"/>
      <c r="J74" s="39"/>
      <c r="K74" s="39"/>
      <c r="L74" s="39"/>
      <c r="M74" s="39"/>
    </row>
    <row r="75" ht="24" customHeight="1">
      <c r="A75" s="5"/>
    </row>
    <row r="76" ht="20.25" customHeight="1"/>
    <row r="77" spans="2:5" ht="15">
      <c r="B77"/>
      <c r="C77"/>
      <c r="D77"/>
      <c r="E77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2.75" customHeight="1">
      <c r="A107" s="5"/>
    </row>
    <row r="108" spans="1:2" ht="12.75" customHeight="1">
      <c r="A108" s="5"/>
      <c r="B108" s="6"/>
    </row>
    <row r="118" spans="1:2" ht="15">
      <c r="A118" s="5"/>
      <c r="B118" s="6"/>
    </row>
  </sheetData>
  <sheetProtection/>
  <mergeCells count="26">
    <mergeCell ref="D45:E45"/>
    <mergeCell ref="D46:E46"/>
    <mergeCell ref="D47:E47"/>
    <mergeCell ref="A74:B74"/>
    <mergeCell ref="A73:B73"/>
    <mergeCell ref="C73:H73"/>
    <mergeCell ref="C74:H74"/>
    <mergeCell ref="A25:B25"/>
    <mergeCell ref="A36:B36"/>
    <mergeCell ref="A28:F28"/>
    <mergeCell ref="B64:H64"/>
    <mergeCell ref="A66:H66"/>
    <mergeCell ref="D44:E44"/>
    <mergeCell ref="F42:F43"/>
    <mergeCell ref="B68:H68"/>
    <mergeCell ref="B70:H70"/>
    <mergeCell ref="A39:F39"/>
    <mergeCell ref="A62:L62"/>
    <mergeCell ref="A26:F27"/>
    <mergeCell ref="A38:F38"/>
    <mergeCell ref="A61:H61"/>
    <mergeCell ref="A29:F29"/>
    <mergeCell ref="A7:C8"/>
    <mergeCell ref="B12:C12"/>
    <mergeCell ref="B43:C43"/>
    <mergeCell ref="D42:E43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Pivrncová Pavlína</dc:creator>
  <cp:keywords/>
  <dc:description/>
  <cp:lastModifiedBy>Pivrncová Pavlína</cp:lastModifiedBy>
  <cp:lastPrinted>2017-02-27T08:21:35Z</cp:lastPrinted>
  <dcterms:created xsi:type="dcterms:W3CDTF">2016-03-16T12:33:35Z</dcterms:created>
  <dcterms:modified xsi:type="dcterms:W3CDTF">2017-03-29T09:25:33Z</dcterms:modified>
  <cp:category/>
  <cp:version/>
  <cp:contentType/>
  <cp:contentStatus/>
</cp:coreProperties>
</file>