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05" windowWidth="23955" windowHeight="11775" activeTab="0"/>
  </bookViews>
  <sheets>
    <sheet name="DL_prist2016_ZP - Krycí list ro" sheetId="1" r:id="rId1"/>
    <sheet name="DL_prist2016_ZP - Rekapitulace " sheetId="2" r:id="rId2"/>
    <sheet name="DL_prist2016_ZP - Rozpočet" sheetId="3" r:id="rId3"/>
  </sheets>
  <definedNames>
    <definedName name="_xlnm.Print_Titles" localSheetId="0">'DL_prist2016_ZP - Krycí list ro'!$1:$3</definedName>
    <definedName name="_xlnm.Print_Titles" localSheetId="1">'DL_prist2016_ZP - Rekapitulace '!$1:$10</definedName>
    <definedName name="_xlnm.Print_Titles" localSheetId="2">'DL_prist2016_ZP - Rozpočet'!$1:$12</definedName>
    <definedName name="_xlnm.Print_Area" localSheetId="2">'DL_prist2016_ZP - Rozpočet'!$A$1:$H$53</definedName>
  </definedNames>
  <calcPr fullCalcOnLoad="1"/>
</workbook>
</file>

<file path=xl/sharedStrings.xml><?xml version="1.0" encoding="utf-8"?>
<sst xmlns="http://schemas.openxmlformats.org/spreadsheetml/2006/main" count="243" uniqueCount="192">
  <si>
    <t>Název stavby</t>
  </si>
  <si>
    <t xml:space="preserve">Labe, Ústí nad Labem - Západní přístav, odstranění nánosů   </t>
  </si>
  <si>
    <t>JKSO</t>
  </si>
  <si>
    <t>EČO</t>
  </si>
  <si>
    <t>Místo</t>
  </si>
  <si>
    <t>Ústí nad Labem</t>
  </si>
  <si>
    <t>IČ</t>
  </si>
  <si>
    <t>DIČ</t>
  </si>
  <si>
    <t>Objednatel</t>
  </si>
  <si>
    <t xml:space="preserve">Povodí Labe, s.p.   </t>
  </si>
  <si>
    <t>Projektant</t>
  </si>
  <si>
    <t xml:space="preserve">AW-DAD, s.r.o.   </t>
  </si>
  <si>
    <t>Zhotovitel</t>
  </si>
  <si>
    <t xml:space="preserve">   </t>
  </si>
  <si>
    <t>Zpracoval</t>
  </si>
  <si>
    <t xml:space="preserve">Dadejík   </t>
  </si>
  <si>
    <t>Rozpočet číslo</t>
  </si>
  <si>
    <t>Dne</t>
  </si>
  <si>
    <t>CZ-CPV</t>
  </si>
  <si>
    <t>50000000-5</t>
  </si>
  <si>
    <t>17.12.2016</t>
  </si>
  <si>
    <t>CZ-CPA</t>
  </si>
  <si>
    <t>42.91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</si>
  <si>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</si>
  <si>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</si>
  <si>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</si>
  <si>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</si>
  <si>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</si>
  <si>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</si>
  <si>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</si>
  <si>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</si>
  <si>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</si>
  <si>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</si>
  <si>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</si>
  <si>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</si>
  <si>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</si>
  <si>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</si>
  <si>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</si>
  <si>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</si>
  <si>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</si>
  <si>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</si>
  <si>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</si>
  <si>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</si>
  <si>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</si>
  <si>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</si>
  <si>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</si>
  <si>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</si>
  <si>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</si>
  <si>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</si>
  <si>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</si>
  <si>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</si>
  <si>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</si>
  <si>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</si>
  <si>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</si>
  <si>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</si>
  <si>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</si>
  <si>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</si>
  <si>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</si>
  <si>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</si>
  <si>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</si>
  <si>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</si>
  <si>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</si>
  <si>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</si>
  <si>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</si>
  <si>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</si>
  <si>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</si>
  <si>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</si>
  <si>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</si>
  <si>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</si>
  <si>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</si>
  <si>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</si>
  <si>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</si>
  <si>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</si>
  <si>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</si>
  <si>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</si>
  <si>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</si>
  <si>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</si>
  <si>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</si>
  <si>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</si>
  <si>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</si>
  <si>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</si>
  <si>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</si>
  <si>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</si>
  <si>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</si>
  <si>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</si>
  <si>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</si>
  <si>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</si>
  <si>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</si>
  <si>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</si>
  <si>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</si>
  <si>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</si>
  <si>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</si>
  <si>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</si>
  <si>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</si>
  <si>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</si>
  <si>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Rekapitulace objektů stavby</t>
  </si>
  <si>
    <t>Stavba:</t>
  </si>
  <si>
    <t>Labe, Ústí nad Labem - Západní přístav, odstranění nánosů</t>
  </si>
  <si>
    <t>Objednatel:</t>
  </si>
  <si>
    <t>Povodí Labe, s.p.</t>
  </si>
  <si>
    <t>Zhotovitel:</t>
  </si>
  <si>
    <t xml:space="preserve">Zpracoval: </t>
  </si>
  <si>
    <t>Dadejík</t>
  </si>
  <si>
    <t xml:space="preserve">Místo: </t>
  </si>
  <si>
    <t xml:space="preserve">Datum: </t>
  </si>
  <si>
    <t>Kód</t>
  </si>
  <si>
    <t>Zakázka</t>
  </si>
  <si>
    <t>Cena bez DPH</t>
  </si>
  <si>
    <t>DPH snížené</t>
  </si>
  <si>
    <t>DPH základní</t>
  </si>
  <si>
    <t>Ostatní</t>
  </si>
  <si>
    <t>ZRN</t>
  </si>
  <si>
    <t>VRN</t>
  </si>
  <si>
    <t>KČ</t>
  </si>
  <si>
    <t>DL_prist2016_ZP</t>
  </si>
  <si>
    <t>Celkem</t>
  </si>
  <si>
    <t>Stavba:   Labe, Ústí nad Labem - Západní přístav, odstranění nánosů</t>
  </si>
  <si>
    <t xml:space="preserve">Objekt:   </t>
  </si>
  <si>
    <t>Objednatel:   Povodí Labe, s.p.</t>
  </si>
  <si>
    <t xml:space="preserve">Zhotovitel:   </t>
  </si>
  <si>
    <t>Zpracoval:   Dadejík</t>
  </si>
  <si>
    <t>Místo:   Ústí nad Labem</t>
  </si>
  <si>
    <t>Datum:   17.12.2016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</si>
  <si>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</si>
  <si>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</si>
  <si>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</si>
  <si>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</si>
  <si>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</si>
  <si>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</si>
  <si>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</si>
  <si>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</si>
  <si>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 xml:space="preserve">Práce a dodávky HSV   </t>
  </si>
  <si>
    <t xml:space="preserve">Zemní práce   </t>
  </si>
  <si>
    <t>001</t>
  </si>
  <si>
    <t>127701102</t>
  </si>
  <si>
    <t xml:space="preserve">Vykopávky pod vodou v hornině tř. 1 až 4 objem do 5000 m3 tl vrstvy do 0,5 m   </t>
  </si>
  <si>
    <t>m3</t>
  </si>
  <si>
    <t xml:space="preserve">Udávána je kubatura v rostlém ale zvodnělém stavu.
Vzhledem k tomu, že se bude jednat o nánosy jemné a zvodněné je nazbytné zvolit technologii těžby minimalizující rozplavení těchto nánosů během těžby zejména v menších vrstvách  (např. uzavřené drapáky, čerpání apod.)   </t>
  </si>
  <si>
    <t>127701111</t>
  </si>
  <si>
    <t xml:space="preserve">Vykopávky pod vodou v hornině tř. 1 až 4 objem do 1000 m3 tl vrstvy do 1,5 m   </t>
  </si>
  <si>
    <t xml:space="preserve">Předpokládána je těžba drapákem, použití podvodného dozeru bude vzhledem jenozrnným nánosům a neúnosnému dnu nemožné.   </t>
  </si>
  <si>
    <t xml:space="preserve">2451*0,75   </t>
  </si>
  <si>
    <t xml:space="preserve">612,8*0,75   </t>
  </si>
  <si>
    <t xml:space="preserve">Součet   </t>
  </si>
  <si>
    <t>164303102</t>
  </si>
  <si>
    <t xml:space="preserve">Vodorovné přemístění výkopku po vodě do 1000 m s vyložením horniny tř. 1až 4   </t>
  </si>
  <si>
    <t>164303159</t>
  </si>
  <si>
    <t xml:space="preserve">Příplatek k vodorovnému přemístění výkopku po vodě horniny tř. 5 až 7 ZKD 1000 m   </t>
  </si>
  <si>
    <t xml:space="preserve">612,8 * 4   </t>
  </si>
  <si>
    <t>167101102</t>
  </si>
  <si>
    <t xml:space="preserve">Nakládání výkopku z hornin tř. 1 až 4 přes 100 m3   </t>
  </si>
  <si>
    <t>R</t>
  </si>
  <si>
    <t>R001</t>
  </si>
  <si>
    <t xml:space="preserve">Příplatek za odvodnění nánosu na mezideponii - v místě těžby na břehu   </t>
  </si>
  <si>
    <t xml:space="preserve">Položka zahrnuje 
- všechny náklady spojené s umístěním nánosu v zabezpečeném a omezeném prostoru v místě těžby (vaky, hrázky, uravená plavidla, apod.) včetně všech pomocných a provozních materiálů
- všechny technické a provozní operace mající za výsledek odvodnění nános v rypném stavu umožňující jeho následný transport a likvidaci bez negativních dopadů na životní prostředí v místě uložení ani podél dopravní trasy
- všechny náklady spojené s likvidací pracoviště, resp. ploch použitých k odvodnění nánosu a jejich uvedení do původního stavu 
Předpokládaná míra odvodnění je 25% objemu vytěženého nánosu.
Kubatura pro odvodnění je zadána v původním, neodvodněném množství.   </t>
  </si>
  <si>
    <t>R002</t>
  </si>
  <si>
    <t xml:space="preserve">Příplatek za odvodnění nánosu na mezideponii - v místě překládky nánosu na břeh   </t>
  </si>
  <si>
    <t xml:space="preserve">Položka zahrnuje 
- všechny náklady spojené s umístěním nánosu v zabezpečené ploše na břehu určené mezideponie (vymezený prostor břehu k tomuto účelu využívaný) včetně všech pomocných a provozních materiálů
- zabezpečení vyloženého nánosu proti samovolnému přemístění mimo plochu mezideponie po dobu odvodnění
- všechny náklady spojené s likvidací a úklidem mezideponie a její uvedení do původního stavu 
Předpokládaná míra odvodnění je 25% objemu vytěženého nánosu.
Kubatura pro odvodnění je zadána v původním, neodvodněném množství.   </t>
  </si>
  <si>
    <t xml:space="preserve">Ostatní konstrukce a práce, bourání   </t>
  </si>
  <si>
    <t>9R001</t>
  </si>
  <si>
    <t xml:space="preserve">Likvidace vytěženého nánosu   </t>
  </si>
  <si>
    <t xml:space="preserve">Vedlejší rozpočtové náklady   </t>
  </si>
  <si>
    <t>VRN1</t>
  </si>
  <si>
    <t xml:space="preserve">Průzkumné, geodetické a projektové práce   </t>
  </si>
  <si>
    <t>000</t>
  </si>
  <si>
    <t>012203000</t>
  </si>
  <si>
    <t xml:space="preserve">Geodetické práce při provádění stavby   </t>
  </si>
  <si>
    <t>kpl</t>
  </si>
  <si>
    <t xml:space="preserve">- vytyčení prohrábek (profily, lokality)   </t>
  </si>
  <si>
    <t>012303000</t>
  </si>
  <si>
    <t xml:space="preserve">Geodetické práce po výstavbě   </t>
  </si>
  <si>
    <t xml:space="preserve">Zaměření skutečného provedení stavby pro vypracování DSPS (echolot)   </t>
  </si>
  <si>
    <t>013254000</t>
  </si>
  <si>
    <t xml:space="preserve">Dokumentace skutečného provedení stavby   </t>
  </si>
  <si>
    <t>VRN3</t>
  </si>
  <si>
    <t>030001000</t>
  </si>
  <si>
    <t xml:space="preserve">V položce jsou zahrnuty také náklady na:
- dopravní značení podél dopravních tras (DIO)
- zajištění čistoty komunikací
- zabezpečení pracovních ploch (mezideponie)   </t>
  </si>
  <si>
    <t>VRN4</t>
  </si>
  <si>
    <t xml:space="preserve">Inženýrská činnost   </t>
  </si>
  <si>
    <t>043002000</t>
  </si>
  <si>
    <t xml:space="preserve">Zkoušky a ostatní měření   </t>
  </si>
  <si>
    <t xml:space="preserve">- zajištění odběru vzorků vytěžených nánosů a jejich laboratorní  vyhodnocení z hlediska způsobu jejich likvidace po vytěžení a odvodnění se zřetelem na platnou legislativu
- doložení kubatury jednotlivých druhů vytěžených nánosů   </t>
  </si>
  <si>
    <t>043203000</t>
  </si>
  <si>
    <t xml:space="preserve">Měření bez rozlišení   </t>
  </si>
  <si>
    <t xml:space="preserve">Průzkum dna přístavu během provádění prací:
- identifikace cizích a nebezpečných předmětů na dně přístavu (lana, vraky, odpad, apod.)
- do položky jsou zahrnuty jak sonarová měření tak případný potápěčský průzkum vytypovanách lokalit přístavu 
   </t>
  </si>
  <si>
    <t xml:space="preserve">Celkem   </t>
  </si>
  <si>
    <t xml:space="preserve"> </t>
  </si>
  <si>
    <t xml:space="preserve">.- kubatura likvidovaného nánosu je zadána v odvodněném stavu po odvodnění na mezideponii - koeficient 0.75
V položce jsou zahrnuty veškeré náklady (transport, manipulace, uložení, poplatky, apod.) spojené s přepravou a bezpečnou likvidací vytěženého nánosu v souladu s aktuálně platnou legislativou 
- zák. č. 185/2001 Sb., o odpadech a o změně některých dalších zákonů
- zák. č. 334/1992 Sb., o ochraně zemědělského půdního fondu
- vyhl.č. 294/2005 Sb., o podmínkách ukládání odpadů na skládky a jejich využívání na povrchu terénu   </t>
  </si>
  <si>
    <t>SOUPIS PRACÍ S VÝKAZEM VÝMĚR</t>
  </si>
  <si>
    <t>Povodňový a havarijní plán</t>
  </si>
  <si>
    <t xml:space="preserve"> - Povodňový plán stavby
- Plan pro případ havárie na stavbě
- projednání se správcem toku a přísl. org.státní správy</t>
  </si>
  <si>
    <t>F.2. SOUPIS PRACÍ A DODÁVEK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</si>
</sst>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###0.0;\-###0.0"/>
    <numFmt numFmtId="168" formatCode="#,##0.000;\-#,##0.000"/>
    <numFmt numFmtId="169" formatCode="#,##0.00_ ;\-#,##0.00\ "/>
  </numFmts>
  <fonts count="64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14"/>
      <name val="Arial CE"/>
      <family val="0"/>
    </font>
    <font>
      <b/>
      <sz val="8"/>
      <color indexed="14"/>
      <name val="Arial CE"/>
      <family val="0"/>
    </font>
    <font>
      <b/>
      <sz val="8"/>
      <name val="Arial CE"/>
      <family val="0"/>
    </font>
    <font>
      <sz val="8"/>
      <color indexed="14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color indexed="14"/>
      <name val="Arial CE"/>
      <family val="0"/>
    </font>
    <font>
      <sz val="10"/>
      <name val="Arial CE"/>
      <family val="0"/>
    </font>
    <font>
      <b/>
      <sz val="12"/>
      <name val="Arial"/>
      <family val="0"/>
    </font>
    <font>
      <b/>
      <sz val="10"/>
      <name val="Arial CE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14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7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b/>
      <sz val="11"/>
      <name val="Arial CE"/>
      <family val="0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6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top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10" fillId="0" borderId="22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top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12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0" fontId="13" fillId="0" borderId="41" xfId="0" applyFont="1" applyBorder="1" applyAlignment="1" applyProtection="1">
      <alignment horizontal="left" vertical="top"/>
      <protection/>
    </xf>
    <xf numFmtId="0" fontId="13" fillId="0" borderId="42" xfId="0" applyFont="1" applyBorder="1" applyAlignment="1" applyProtection="1">
      <alignment horizontal="left" vertical="top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4" fontId="14" fillId="0" borderId="40" xfId="0" applyNumberFormat="1" applyFont="1" applyBorder="1" applyAlignment="1" applyProtection="1">
      <alignment horizontal="right" vertical="center"/>
      <protection/>
    </xf>
    <xf numFmtId="165" fontId="14" fillId="0" borderId="16" xfId="0" applyNumberFormat="1" applyFont="1" applyBorder="1" applyAlignment="1" applyProtection="1">
      <alignment horizontal="right" vertical="center"/>
      <protection/>
    </xf>
    <xf numFmtId="0" fontId="13" fillId="0" borderId="40" xfId="0" applyFont="1" applyBorder="1" applyAlignment="1" applyProtection="1">
      <alignment horizontal="left" vertical="top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0" fontId="12" fillId="0" borderId="32" xfId="0" applyFont="1" applyBorder="1" applyAlignment="1" applyProtection="1">
      <alignment horizontal="left" vertical="center" wrapText="1"/>
      <protection/>
    </xf>
    <xf numFmtId="0" fontId="15" fillId="0" borderId="34" xfId="0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left" vertical="center"/>
      <protection/>
    </xf>
    <xf numFmtId="0" fontId="12" fillId="0" borderId="37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12" fillId="0" borderId="38" xfId="0" applyFont="1" applyBorder="1" applyAlignment="1" applyProtection="1">
      <alignment horizontal="left" vertical="center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166" fontId="14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6" fontId="1" fillId="0" borderId="48" xfId="0" applyNumberFormat="1" applyFont="1" applyBorder="1" applyAlignment="1" applyProtection="1">
      <alignment horizontal="right" vertical="center"/>
      <protection/>
    </xf>
    <xf numFmtId="164" fontId="1" fillId="0" borderId="51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5" fontId="1" fillId="0" borderId="48" xfId="0" applyNumberFormat="1" applyFont="1" applyBorder="1" applyAlignment="1" applyProtection="1">
      <alignment horizontal="right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166" fontId="14" fillId="0" borderId="31" xfId="0" applyNumberFormat="1" applyFont="1" applyBorder="1" applyAlignment="1" applyProtection="1">
      <alignment horizontal="righ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166" fontId="14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6" fontId="14" fillId="0" borderId="32" xfId="0" applyNumberFormat="1" applyFont="1" applyBorder="1" applyAlignment="1" applyProtection="1">
      <alignment horizontal="right" vertical="center"/>
      <protection/>
    </xf>
    <xf numFmtId="164" fontId="14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4" fillId="0" borderId="53" xfId="0" applyFont="1" applyBorder="1" applyAlignment="1" applyProtection="1">
      <alignment horizontal="left" vertical="center"/>
      <protection/>
    </xf>
    <xf numFmtId="0" fontId="12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left" vertical="center"/>
      <protection/>
    </xf>
    <xf numFmtId="166" fontId="16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7" fillId="0" borderId="56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center"/>
    </xf>
    <xf numFmtId="2" fontId="9" fillId="0" borderId="59" xfId="0" applyNumberFormat="1" applyFont="1" applyBorder="1" applyAlignment="1">
      <alignment horizontal="center" vertical="center"/>
    </xf>
    <xf numFmtId="167" fontId="9" fillId="0" borderId="59" xfId="0" applyNumberFormat="1" applyFont="1" applyBorder="1" applyAlignment="1">
      <alignment horizontal="right" vertical="center"/>
    </xf>
    <xf numFmtId="166" fontId="9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center"/>
    </xf>
    <xf numFmtId="2" fontId="9" fillId="0" borderId="58" xfId="0" applyNumberFormat="1" applyFont="1" applyBorder="1" applyAlignment="1">
      <alignment horizontal="center" vertical="center"/>
    </xf>
    <xf numFmtId="167" fontId="9" fillId="0" borderId="58" xfId="0" applyNumberFormat="1" applyFont="1" applyBorder="1" applyAlignment="1">
      <alignment horizontal="right" vertical="center"/>
    </xf>
    <xf numFmtId="166" fontId="9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6" fillId="0" borderId="40" xfId="0" applyFont="1" applyBorder="1" applyAlignment="1">
      <alignment horizontal="left" vertical="center"/>
    </xf>
    <xf numFmtId="2" fontId="9" fillId="0" borderId="40" xfId="0" applyNumberFormat="1" applyFont="1" applyBorder="1" applyAlignment="1">
      <alignment horizontal="right" vertical="center"/>
    </xf>
    <xf numFmtId="167" fontId="9" fillId="0" borderId="40" xfId="0" applyNumberFormat="1" applyFont="1" applyBorder="1" applyAlignment="1">
      <alignment horizontal="right" vertical="center"/>
    </xf>
    <xf numFmtId="2" fontId="9" fillId="0" borderId="40" xfId="0" applyNumberFormat="1" applyFont="1" applyBorder="1" applyAlignment="1">
      <alignment horizontal="left" vertical="center"/>
    </xf>
    <xf numFmtId="166" fontId="16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5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center"/>
    </xf>
    <xf numFmtId="167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166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166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8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33" borderId="64" xfId="0" applyFont="1" applyFill="1" applyBorder="1" applyAlignment="1" applyProtection="1">
      <alignment horizontal="center" vertical="center"/>
      <protection/>
    </xf>
    <xf numFmtId="0" fontId="19" fillId="0" borderId="64" xfId="0" applyFont="1" applyBorder="1" applyAlignment="1" applyProtection="1">
      <alignment horizontal="left" wrapText="1"/>
      <protection/>
    </xf>
    <xf numFmtId="166" fontId="19" fillId="0" borderId="64" xfId="0" applyNumberFormat="1" applyFont="1" applyBorder="1" applyAlignment="1" applyProtection="1">
      <alignment horizontal="right"/>
      <protection/>
    </xf>
    <xf numFmtId="2" fontId="19" fillId="0" borderId="64" xfId="0" applyNumberFormat="1" applyFont="1" applyBorder="1" applyAlignment="1" applyProtection="1">
      <alignment horizontal="right"/>
      <protection/>
    </xf>
    <xf numFmtId="0" fontId="19" fillId="0" borderId="0" xfId="0" applyFont="1" applyAlignment="1" applyProtection="1">
      <alignment horizontal="left" wrapText="1"/>
      <protection/>
    </xf>
    <xf numFmtId="2" fontId="19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left" vertical="center"/>
      <protection/>
    </xf>
    <xf numFmtId="165" fontId="7" fillId="0" borderId="0" xfId="0" applyNumberFormat="1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168" fontId="9" fillId="0" borderId="0" xfId="0" applyNumberFormat="1" applyFont="1" applyAlignment="1" applyProtection="1">
      <alignment horizontal="right" vertical="top"/>
      <protection/>
    </xf>
    <xf numFmtId="166" fontId="11" fillId="0" borderId="0" xfId="0" applyNumberFormat="1" applyFont="1" applyAlignment="1" applyProtection="1">
      <alignment horizontal="right" vertical="top"/>
      <protection/>
    </xf>
    <xf numFmtId="0" fontId="21" fillId="0" borderId="0" xfId="0" applyFont="1" applyAlignment="1" applyProtection="1">
      <alignment horizontal="left" vertical="top" wrapText="1"/>
      <protection/>
    </xf>
    <xf numFmtId="168" fontId="21" fillId="0" borderId="0" xfId="0" applyNumberFormat="1" applyFont="1" applyAlignment="1" applyProtection="1">
      <alignment horizontal="right" vertical="top"/>
      <protection/>
    </xf>
    <xf numFmtId="166" fontId="21" fillId="0" borderId="0" xfId="0" applyNumberFormat="1" applyFont="1" applyAlignment="1" applyProtection="1">
      <alignment horizontal="right" vertical="top"/>
      <protection/>
    </xf>
    <xf numFmtId="0" fontId="9" fillId="33" borderId="28" xfId="0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/>
    </xf>
    <xf numFmtId="168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 wrapText="1"/>
    </xf>
    <xf numFmtId="168" fontId="24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5" fontId="9" fillId="0" borderId="64" xfId="0" applyNumberFormat="1" applyFont="1" applyBorder="1" applyAlignment="1">
      <alignment horizontal="right"/>
    </xf>
    <xf numFmtId="0" fontId="9" fillId="0" borderId="64" xfId="0" applyFont="1" applyBorder="1" applyAlignment="1">
      <alignment horizontal="left" wrapText="1"/>
    </xf>
    <xf numFmtId="168" fontId="9" fillId="0" borderId="64" xfId="0" applyNumberFormat="1" applyFont="1" applyBorder="1" applyAlignment="1">
      <alignment horizontal="right"/>
    </xf>
    <xf numFmtId="166" fontId="9" fillId="0" borderId="64" xfId="0" applyNumberFormat="1" applyFont="1" applyBorder="1" applyAlignment="1">
      <alignment horizontal="right"/>
    </xf>
    <xf numFmtId="165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168" fontId="25" fillId="0" borderId="0" xfId="0" applyNumberFormat="1" applyFont="1" applyAlignment="1">
      <alignment horizontal="right" vertical="center"/>
    </xf>
    <xf numFmtId="166" fontId="25" fillId="0" borderId="0" xfId="0" applyNumberFormat="1" applyFont="1" applyAlignment="1">
      <alignment horizontal="right" vertical="center"/>
    </xf>
    <xf numFmtId="165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 wrapText="1"/>
    </xf>
    <xf numFmtId="168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5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 wrapText="1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5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left" wrapText="1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5" fontId="9" fillId="0" borderId="64" xfId="0" applyNumberFormat="1" applyFont="1" applyFill="1" applyBorder="1" applyAlignment="1">
      <alignment horizontal="right"/>
    </xf>
    <xf numFmtId="0" fontId="9" fillId="0" borderId="64" xfId="0" applyFont="1" applyFill="1" applyBorder="1" applyAlignment="1">
      <alignment horizontal="left" wrapText="1"/>
    </xf>
    <xf numFmtId="168" fontId="9" fillId="0" borderId="64" xfId="0" applyNumberFormat="1" applyFont="1" applyFill="1" applyBorder="1" applyAlignment="1">
      <alignment horizontal="right"/>
    </xf>
    <xf numFmtId="166" fontId="9" fillId="0" borderId="64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165" fontId="25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horizontal="left" vertical="center" wrapText="1"/>
    </xf>
    <xf numFmtId="168" fontId="25" fillId="0" borderId="0" xfId="0" applyNumberFormat="1" applyFont="1" applyFill="1" applyAlignment="1">
      <alignment horizontal="right" vertical="center"/>
    </xf>
    <xf numFmtId="166" fontId="25" fillId="0" borderId="0" xfId="0" applyNumberFormat="1" applyFont="1" applyFill="1" applyAlignment="1">
      <alignment horizontal="right" vertical="center"/>
    </xf>
    <xf numFmtId="165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left" wrapText="1"/>
    </xf>
    <xf numFmtId="168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165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left" wrapText="1"/>
    </xf>
    <xf numFmtId="168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0" fontId="29" fillId="0" borderId="0" xfId="0" applyFont="1" applyAlignment="1" applyProtection="1">
      <alignment horizontal="left"/>
      <protection/>
    </xf>
    <xf numFmtId="165" fontId="9" fillId="0" borderId="64" xfId="0" applyNumberFormat="1" applyFont="1" applyBorder="1" applyAlignment="1">
      <alignment horizontal="right"/>
    </xf>
    <xf numFmtId="0" fontId="9" fillId="0" borderId="64" xfId="0" applyFont="1" applyBorder="1" applyAlignment="1">
      <alignment horizontal="left" wrapText="1"/>
    </xf>
    <xf numFmtId="168" fontId="9" fillId="0" borderId="64" xfId="0" applyNumberFormat="1" applyFont="1" applyBorder="1" applyAlignment="1">
      <alignment horizontal="right"/>
    </xf>
    <xf numFmtId="166" fontId="9" fillId="0" borderId="64" xfId="0" applyNumberFormat="1" applyFont="1" applyBorder="1" applyAlignment="1">
      <alignment horizontal="right"/>
    </xf>
    <xf numFmtId="165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168" fontId="25" fillId="0" borderId="0" xfId="0" applyNumberFormat="1" applyFont="1" applyAlignment="1">
      <alignment horizontal="right" vertical="center"/>
    </xf>
    <xf numFmtId="166" fontId="25" fillId="0" borderId="0" xfId="0" applyNumberFormat="1" applyFont="1" applyAlignment="1">
      <alignment horizontal="right" vertical="center"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top"/>
      <protection/>
    </xf>
    <xf numFmtId="0" fontId="7" fillId="0" borderId="62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65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left" vertical="center" wrapText="1"/>
      <protection/>
    </xf>
    <xf numFmtId="0" fontId="9" fillId="0" borderId="51" xfId="0" applyFont="1" applyBorder="1" applyAlignment="1" applyProtection="1">
      <alignment horizontal="left" vertical="center"/>
      <protection/>
    </xf>
    <xf numFmtId="0" fontId="9" fillId="0" borderId="5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5" fillId="0" borderId="51" xfId="0" applyFont="1" applyBorder="1" applyAlignment="1" applyProtection="1">
      <alignment horizontal="left" vertical="center"/>
      <protection/>
    </xf>
    <xf numFmtId="0" fontId="5" fillId="0" borderId="5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9" fillId="0" borderId="59" xfId="0" applyNumberFormat="1" applyFont="1" applyBorder="1" applyAlignment="1">
      <alignment horizontal="right" vertical="center"/>
    </xf>
    <xf numFmtId="166" fontId="9" fillId="0" borderId="58" xfId="0" applyNumberFormat="1" applyFont="1" applyBorder="1" applyAlignment="1">
      <alignment horizontal="right" vertical="center"/>
    </xf>
    <xf numFmtId="0" fontId="9" fillId="0" borderId="26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G3" sqref="G3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218" t="s">
        <v>191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19" s="2" customFormat="1" ht="14.2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s="2" customFormat="1" ht="9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s="2" customFormat="1" ht="24.75" customHeight="1">
      <c r="A5" s="15"/>
      <c r="B5" s="16" t="s">
        <v>0</v>
      </c>
      <c r="C5" s="16"/>
      <c r="D5" s="16"/>
      <c r="E5" s="227" t="s">
        <v>1</v>
      </c>
      <c r="F5" s="228"/>
      <c r="G5" s="228"/>
      <c r="H5" s="228"/>
      <c r="I5" s="228"/>
      <c r="J5" s="228"/>
      <c r="K5" s="228"/>
      <c r="L5" s="229"/>
      <c r="M5" s="16"/>
      <c r="N5" s="16"/>
      <c r="O5" s="258" t="s">
        <v>2</v>
      </c>
      <c r="P5" s="258"/>
      <c r="Q5" s="17"/>
      <c r="R5" s="18"/>
      <c r="S5" s="19"/>
    </row>
    <row r="6" spans="1:19" s="2" customFormat="1" ht="24.75" customHeight="1">
      <c r="A6" s="15"/>
      <c r="B6" s="16"/>
      <c r="C6" s="16"/>
      <c r="D6" s="16"/>
      <c r="E6" s="230"/>
      <c r="F6" s="231"/>
      <c r="G6" s="231"/>
      <c r="H6" s="231"/>
      <c r="I6" s="231"/>
      <c r="J6" s="231"/>
      <c r="K6" s="231"/>
      <c r="L6" s="232"/>
      <c r="M6" s="16"/>
      <c r="N6" s="16"/>
      <c r="O6" s="258" t="s">
        <v>3</v>
      </c>
      <c r="P6" s="258"/>
      <c r="Q6" s="20"/>
      <c r="R6" s="19"/>
      <c r="S6" s="19"/>
    </row>
    <row r="7" spans="1:19" s="2" customFormat="1" ht="24.75" customHeight="1">
      <c r="A7" s="15"/>
      <c r="B7" s="21"/>
      <c r="C7" s="16"/>
      <c r="D7" s="16"/>
      <c r="E7" s="233"/>
      <c r="F7" s="234"/>
      <c r="G7" s="234"/>
      <c r="H7" s="234"/>
      <c r="I7" s="234"/>
      <c r="J7" s="234"/>
      <c r="K7" s="234"/>
      <c r="L7" s="235"/>
      <c r="M7" s="16"/>
      <c r="N7" s="16"/>
      <c r="O7" s="258" t="s">
        <v>4</v>
      </c>
      <c r="P7" s="258"/>
      <c r="Q7" s="22" t="s">
        <v>5</v>
      </c>
      <c r="R7" s="23"/>
      <c r="S7" s="19"/>
    </row>
    <row r="8" spans="1:19" s="2" customFormat="1" ht="24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58" t="s">
        <v>6</v>
      </c>
      <c r="P8" s="258"/>
      <c r="Q8" s="16" t="s">
        <v>7</v>
      </c>
      <c r="R8" s="16"/>
      <c r="S8" s="19"/>
    </row>
    <row r="9" spans="1:19" s="2" customFormat="1" ht="24.75" customHeight="1">
      <c r="A9" s="15"/>
      <c r="B9" s="16" t="s">
        <v>8</v>
      </c>
      <c r="C9" s="16"/>
      <c r="D9" s="16"/>
      <c r="E9" s="236" t="s">
        <v>9</v>
      </c>
      <c r="F9" s="237"/>
      <c r="G9" s="237"/>
      <c r="H9" s="237"/>
      <c r="I9" s="237"/>
      <c r="J9" s="237"/>
      <c r="K9" s="237"/>
      <c r="L9" s="238"/>
      <c r="M9" s="16"/>
      <c r="N9" s="16"/>
      <c r="O9" s="254"/>
      <c r="P9" s="259"/>
      <c r="Q9" s="254"/>
      <c r="R9" s="255"/>
      <c r="S9" s="19"/>
    </row>
    <row r="10" spans="1:19" s="2" customFormat="1" ht="24.75" customHeight="1">
      <c r="A10" s="15"/>
      <c r="B10" s="16" t="s">
        <v>10</v>
      </c>
      <c r="C10" s="16"/>
      <c r="D10" s="16"/>
      <c r="E10" s="239" t="s">
        <v>11</v>
      </c>
      <c r="F10" s="240"/>
      <c r="G10" s="240"/>
      <c r="H10" s="240"/>
      <c r="I10" s="240"/>
      <c r="J10" s="240"/>
      <c r="K10" s="240"/>
      <c r="L10" s="241"/>
      <c r="M10" s="16"/>
      <c r="N10" s="16"/>
      <c r="O10" s="254"/>
      <c r="P10" s="259"/>
      <c r="Q10" s="24"/>
      <c r="R10" s="25"/>
      <c r="S10" s="19"/>
    </row>
    <row r="11" spans="1:19" s="2" customFormat="1" ht="24.75" customHeight="1">
      <c r="A11" s="15"/>
      <c r="B11" s="16" t="s">
        <v>12</v>
      </c>
      <c r="C11" s="16"/>
      <c r="D11" s="16"/>
      <c r="E11" s="239" t="s">
        <v>13</v>
      </c>
      <c r="F11" s="240"/>
      <c r="G11" s="240"/>
      <c r="H11" s="240"/>
      <c r="I11" s="240"/>
      <c r="J11" s="240"/>
      <c r="K11" s="240"/>
      <c r="L11" s="241"/>
      <c r="M11" s="16"/>
      <c r="N11" s="16"/>
      <c r="O11" s="262"/>
      <c r="P11" s="259"/>
      <c r="Q11" s="26"/>
      <c r="R11" s="25"/>
      <c r="S11" s="19"/>
    </row>
    <row r="12" spans="1:19" s="2" customFormat="1" ht="24.75" customHeight="1">
      <c r="A12" s="15"/>
      <c r="B12" s="16" t="s">
        <v>14</v>
      </c>
      <c r="C12" s="16"/>
      <c r="D12" s="16"/>
      <c r="E12" s="242" t="s">
        <v>15</v>
      </c>
      <c r="F12" s="243"/>
      <c r="G12" s="243"/>
      <c r="H12" s="243"/>
      <c r="I12" s="243"/>
      <c r="J12" s="243"/>
      <c r="K12" s="243"/>
      <c r="L12" s="244"/>
      <c r="M12" s="16"/>
      <c r="N12" s="16"/>
      <c r="O12" s="256"/>
      <c r="P12" s="257"/>
      <c r="Q12" s="256"/>
      <c r="R12" s="257"/>
      <c r="S12" s="19"/>
    </row>
    <row r="13" spans="1:19" s="2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2" customFormat="1" ht="18.75" customHeight="1">
      <c r="A14" s="15"/>
      <c r="B14" s="16"/>
      <c r="C14" s="16"/>
      <c r="D14" s="16"/>
      <c r="E14" s="31" t="s">
        <v>16</v>
      </c>
      <c r="F14" s="16"/>
      <c r="G14" s="16"/>
      <c r="H14" s="16"/>
      <c r="I14" s="31" t="s">
        <v>17</v>
      </c>
      <c r="J14" s="16"/>
      <c r="K14" s="16"/>
      <c r="L14" s="16"/>
      <c r="M14" s="16"/>
      <c r="N14" s="16"/>
      <c r="O14" s="258" t="s">
        <v>18</v>
      </c>
      <c r="P14" s="258"/>
      <c r="Q14" s="32" t="s">
        <v>19</v>
      </c>
      <c r="R14" s="33"/>
      <c r="S14" s="19"/>
    </row>
    <row r="15" spans="1:19" s="2" customFormat="1" ht="18.75" customHeight="1">
      <c r="A15" s="15"/>
      <c r="B15" s="16"/>
      <c r="C15" s="16"/>
      <c r="D15" s="16"/>
      <c r="E15" s="34"/>
      <c r="F15" s="16"/>
      <c r="G15" s="31"/>
      <c r="H15" s="16"/>
      <c r="I15" s="35" t="s">
        <v>20</v>
      </c>
      <c r="J15" s="36"/>
      <c r="K15" s="16"/>
      <c r="L15" s="16"/>
      <c r="M15" s="16"/>
      <c r="N15" s="16"/>
      <c r="O15" s="258" t="s">
        <v>21</v>
      </c>
      <c r="P15" s="258"/>
      <c r="Q15" s="22" t="s">
        <v>22</v>
      </c>
      <c r="R15" s="37"/>
      <c r="S15" s="19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16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23</v>
      </c>
      <c r="F17" s="42"/>
      <c r="G17" s="42"/>
      <c r="H17" s="42"/>
      <c r="I17" s="42"/>
      <c r="J17" s="42"/>
      <c r="K17" s="42"/>
      <c r="L17" s="42"/>
      <c r="M17" s="42"/>
      <c r="N17" s="42"/>
      <c r="O17" s="13"/>
      <c r="P17" s="42"/>
      <c r="Q17" s="42"/>
      <c r="R17" s="42"/>
      <c r="S17" s="44"/>
    </row>
    <row r="18" spans="1:19" s="2" customFormat="1" ht="21.75" customHeight="1">
      <c r="A18" s="45" t="s">
        <v>24</v>
      </c>
      <c r="B18" s="46"/>
      <c r="C18" s="46"/>
      <c r="D18" s="47"/>
      <c r="E18" s="48" t="s">
        <v>25</v>
      </c>
      <c r="F18" s="47"/>
      <c r="G18" s="48" t="s">
        <v>26</v>
      </c>
      <c r="H18" s="46"/>
      <c r="I18" s="47"/>
      <c r="J18" s="48" t="s">
        <v>27</v>
      </c>
      <c r="K18" s="46"/>
      <c r="L18" s="48" t="s">
        <v>28</v>
      </c>
      <c r="M18" s="46"/>
      <c r="N18" s="46"/>
      <c r="O18" s="46"/>
      <c r="P18" s="47"/>
      <c r="Q18" s="48" t="s">
        <v>29</v>
      </c>
      <c r="R18" s="46"/>
      <c r="S18" s="49"/>
    </row>
    <row r="19" spans="1:19" s="2" customFormat="1" ht="19.5" customHeight="1">
      <c r="A19" s="50"/>
      <c r="B19" s="51"/>
      <c r="C19" s="51"/>
      <c r="D19" s="52"/>
      <c r="E19" s="53"/>
      <c r="F19" s="54"/>
      <c r="G19" s="55"/>
      <c r="H19" s="51"/>
      <c r="I19" s="52"/>
      <c r="J19" s="53"/>
      <c r="K19" s="56"/>
      <c r="L19" s="55"/>
      <c r="M19" s="51"/>
      <c r="N19" s="51"/>
      <c r="O19" s="57"/>
      <c r="P19" s="52"/>
      <c r="Q19" s="55"/>
      <c r="R19" s="58"/>
      <c r="S19" s="59"/>
    </row>
    <row r="20" spans="1:19" s="2" customFormat="1" ht="20.25" customHeight="1">
      <c r="A20" s="41"/>
      <c r="B20" s="42"/>
      <c r="C20" s="42"/>
      <c r="D20" s="42"/>
      <c r="E20" s="43" t="s">
        <v>30</v>
      </c>
      <c r="F20" s="42"/>
      <c r="G20" s="42"/>
      <c r="H20" s="42"/>
      <c r="I20" s="42"/>
      <c r="J20" s="60" t="s">
        <v>31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9.5" customHeight="1">
      <c r="A21" s="61" t="s">
        <v>32</v>
      </c>
      <c r="B21" s="62"/>
      <c r="C21" s="63" t="s">
        <v>33</v>
      </c>
      <c r="D21" s="64"/>
      <c r="E21" s="64"/>
      <c r="F21" s="65"/>
      <c r="G21" s="61" t="s">
        <v>34</v>
      </c>
      <c r="H21" s="66"/>
      <c r="I21" s="63" t="s">
        <v>35</v>
      </c>
      <c r="J21" s="64"/>
      <c r="K21" s="64"/>
      <c r="L21" s="61" t="s">
        <v>36</v>
      </c>
      <c r="M21" s="66"/>
      <c r="N21" s="63" t="s">
        <v>37</v>
      </c>
      <c r="O21" s="67"/>
      <c r="P21" s="64"/>
      <c r="Q21" s="64"/>
      <c r="R21" s="64"/>
      <c r="S21" s="65"/>
    </row>
    <row r="22" spans="1:19" s="2" customFormat="1" ht="19.5" customHeight="1">
      <c r="A22" s="68" t="s">
        <v>38</v>
      </c>
      <c r="B22" s="69" t="s">
        <v>39</v>
      </c>
      <c r="C22" s="70"/>
      <c r="D22" s="71" t="s">
        <v>40</v>
      </c>
      <c r="E22" s="72">
        <v>0</v>
      </c>
      <c r="F22" s="73"/>
      <c r="G22" s="68" t="s">
        <v>41</v>
      </c>
      <c r="H22" s="74" t="s">
        <v>42</v>
      </c>
      <c r="I22" s="75"/>
      <c r="J22" s="76">
        <v>0</v>
      </c>
      <c r="K22" s="77"/>
      <c r="L22" s="68" t="s">
        <v>43</v>
      </c>
      <c r="M22" s="245" t="s">
        <v>44</v>
      </c>
      <c r="N22" s="246"/>
      <c r="O22" s="246"/>
      <c r="P22" s="246"/>
      <c r="Q22" s="247"/>
      <c r="R22" s="72">
        <v>0</v>
      </c>
      <c r="S22" s="73"/>
    </row>
    <row r="23" spans="1:19" s="2" customFormat="1" ht="19.5" customHeight="1">
      <c r="A23" s="68" t="s">
        <v>45</v>
      </c>
      <c r="B23" s="78"/>
      <c r="C23" s="79"/>
      <c r="D23" s="71" t="s">
        <v>46</v>
      </c>
      <c r="E23" s="72">
        <f>'DL_prist2016_ZP - Rekapitulace '!H12</f>
        <v>0</v>
      </c>
      <c r="F23" s="73"/>
      <c r="G23" s="68" t="s">
        <v>47</v>
      </c>
      <c r="H23" s="16" t="s">
        <v>48</v>
      </c>
      <c r="I23" s="75"/>
      <c r="J23" s="76">
        <v>0</v>
      </c>
      <c r="K23" s="77"/>
      <c r="L23" s="68" t="s">
        <v>49</v>
      </c>
      <c r="M23" s="240" t="s">
        <v>50</v>
      </c>
      <c r="N23" s="248"/>
      <c r="O23" s="248"/>
      <c r="P23" s="248"/>
      <c r="Q23" s="248"/>
      <c r="R23" s="72">
        <v>0</v>
      </c>
      <c r="S23" s="73"/>
    </row>
    <row r="24" spans="1:19" s="2" customFormat="1" ht="19.5" customHeight="1">
      <c r="A24" s="68" t="s">
        <v>51</v>
      </c>
      <c r="B24" s="69" t="s">
        <v>52</v>
      </c>
      <c r="C24" s="70"/>
      <c r="D24" s="71" t="s">
        <v>40</v>
      </c>
      <c r="E24" s="72">
        <v>0</v>
      </c>
      <c r="F24" s="73"/>
      <c r="G24" s="68" t="s">
        <v>53</v>
      </c>
      <c r="H24" s="74" t="s">
        <v>54</v>
      </c>
      <c r="I24" s="75"/>
      <c r="J24" s="76">
        <v>0</v>
      </c>
      <c r="K24" s="77"/>
      <c r="L24" s="68" t="s">
        <v>55</v>
      </c>
      <c r="M24" s="245" t="s">
        <v>56</v>
      </c>
      <c r="N24" s="249"/>
      <c r="O24" s="249"/>
      <c r="P24" s="249"/>
      <c r="Q24" s="250"/>
      <c r="R24" s="72">
        <v>0</v>
      </c>
      <c r="S24" s="73"/>
    </row>
    <row r="25" spans="1:19" s="2" customFormat="1" ht="19.5" customHeight="1">
      <c r="A25" s="68" t="s">
        <v>57</v>
      </c>
      <c r="B25" s="78"/>
      <c r="C25" s="79"/>
      <c r="D25" s="71" t="s">
        <v>46</v>
      </c>
      <c r="E25" s="72">
        <v>0</v>
      </c>
      <c r="F25" s="73"/>
      <c r="G25" s="68" t="s">
        <v>58</v>
      </c>
      <c r="H25" s="74"/>
      <c r="I25" s="75"/>
      <c r="J25" s="76">
        <v>0</v>
      </c>
      <c r="K25" s="77"/>
      <c r="L25" s="68" t="s">
        <v>59</v>
      </c>
      <c r="M25" s="240" t="s">
        <v>60</v>
      </c>
      <c r="N25" s="251"/>
      <c r="O25" s="251"/>
      <c r="P25" s="251"/>
      <c r="Q25" s="251"/>
      <c r="R25" s="72">
        <v>0</v>
      </c>
      <c r="S25" s="73"/>
    </row>
    <row r="26" spans="1:19" s="2" customFormat="1" ht="19.5" customHeight="1">
      <c r="A26" s="68" t="s">
        <v>61</v>
      </c>
      <c r="B26" s="69" t="s">
        <v>62</v>
      </c>
      <c r="C26" s="70"/>
      <c r="D26" s="71" t="s">
        <v>40</v>
      </c>
      <c r="E26" s="72">
        <v>0</v>
      </c>
      <c r="F26" s="73"/>
      <c r="G26" s="80"/>
      <c r="H26" s="81"/>
      <c r="I26" s="75"/>
      <c r="J26" s="82"/>
      <c r="K26" s="77"/>
      <c r="L26" s="68" t="s">
        <v>63</v>
      </c>
      <c r="M26" s="245" t="s">
        <v>64</v>
      </c>
      <c r="N26" s="252"/>
      <c r="O26" s="252"/>
      <c r="P26" s="252"/>
      <c r="Q26" s="253"/>
      <c r="R26" s="72">
        <v>0</v>
      </c>
      <c r="S26" s="73"/>
    </row>
    <row r="27" spans="1:19" s="2" customFormat="1" ht="19.5" customHeight="1">
      <c r="A27" s="68" t="s">
        <v>65</v>
      </c>
      <c r="B27" s="78"/>
      <c r="C27" s="79"/>
      <c r="D27" s="71" t="s">
        <v>46</v>
      </c>
      <c r="E27" s="72">
        <v>0</v>
      </c>
      <c r="F27" s="73"/>
      <c r="G27" s="80"/>
      <c r="H27" s="81"/>
      <c r="I27" s="75"/>
      <c r="J27" s="82"/>
      <c r="K27" s="77"/>
      <c r="L27" s="68" t="s">
        <v>66</v>
      </c>
      <c r="M27" s="74" t="s">
        <v>67</v>
      </c>
      <c r="N27" s="81"/>
      <c r="O27" s="16"/>
      <c r="P27" s="81"/>
      <c r="Q27" s="75"/>
      <c r="R27" s="72">
        <f>'DL_prist2016_ZP - Rekapitulace '!J12</f>
        <v>0</v>
      </c>
      <c r="S27" s="73"/>
    </row>
    <row r="28" spans="1:19" s="2" customFormat="1" ht="19.5" customHeight="1">
      <c r="A28" s="68" t="s">
        <v>68</v>
      </c>
      <c r="B28" s="83" t="s">
        <v>69</v>
      </c>
      <c r="C28" s="81"/>
      <c r="D28" s="75"/>
      <c r="E28" s="84">
        <f>E22+E23+E24+E25+E26+E27</f>
        <v>0</v>
      </c>
      <c r="F28" s="44"/>
      <c r="G28" s="68" t="s">
        <v>70</v>
      </c>
      <c r="H28" s="83" t="s">
        <v>71</v>
      </c>
      <c r="I28" s="75"/>
      <c r="J28" s="85">
        <f>J22+J23+J24+J25</f>
        <v>0</v>
      </c>
      <c r="K28" s="86"/>
      <c r="L28" s="68" t="s">
        <v>72</v>
      </c>
      <c r="M28" s="83" t="s">
        <v>73</v>
      </c>
      <c r="N28" s="81"/>
      <c r="O28" s="81"/>
      <c r="P28" s="81"/>
      <c r="Q28" s="75"/>
      <c r="R28" s="84">
        <f>R22+R23+R24+R25+R26+R27</f>
        <v>0</v>
      </c>
      <c r="S28" s="44"/>
    </row>
    <row r="29" spans="1:19" s="2" customFormat="1" ht="19.5" customHeight="1">
      <c r="A29" s="87" t="s">
        <v>74</v>
      </c>
      <c r="B29" s="88" t="s">
        <v>75</v>
      </c>
      <c r="C29" s="89"/>
      <c r="D29" s="90"/>
      <c r="E29" s="91">
        <v>0</v>
      </c>
      <c r="F29" s="92"/>
      <c r="G29" s="87" t="s">
        <v>76</v>
      </c>
      <c r="H29" s="88" t="s">
        <v>77</v>
      </c>
      <c r="I29" s="90"/>
      <c r="J29" s="93">
        <v>0</v>
      </c>
      <c r="K29" s="94"/>
      <c r="L29" s="87" t="s">
        <v>78</v>
      </c>
      <c r="M29" s="88" t="s">
        <v>79</v>
      </c>
      <c r="N29" s="89"/>
      <c r="O29" s="39"/>
      <c r="P29" s="89"/>
      <c r="Q29" s="90"/>
      <c r="R29" s="91">
        <v>0</v>
      </c>
      <c r="S29" s="92"/>
    </row>
    <row r="30" spans="1:19" s="2" customFormat="1" ht="19.5" customHeight="1">
      <c r="A30" s="95"/>
      <c r="B30" s="96"/>
      <c r="C30" s="97" t="s">
        <v>80</v>
      </c>
      <c r="D30" s="98"/>
      <c r="E30" s="98"/>
      <c r="F30" s="98"/>
      <c r="G30" s="98"/>
      <c r="H30" s="98"/>
      <c r="I30" s="98"/>
      <c r="J30" s="98"/>
      <c r="K30" s="98"/>
      <c r="L30" s="61" t="s">
        <v>81</v>
      </c>
      <c r="M30" s="99"/>
      <c r="N30" s="64" t="s">
        <v>82</v>
      </c>
      <c r="O30" s="100"/>
      <c r="P30" s="100"/>
      <c r="Q30" s="100"/>
      <c r="R30" s="101">
        <f>E28+E29+J28+J29+R28+R29</f>
        <v>0</v>
      </c>
      <c r="S30" s="102"/>
    </row>
    <row r="31" spans="1:19" s="2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3"/>
      <c r="M31" s="104" t="s">
        <v>83</v>
      </c>
      <c r="N31" s="105"/>
      <c r="O31" s="106" t="s">
        <v>84</v>
      </c>
      <c r="P31" s="105"/>
      <c r="Q31" s="106" t="s">
        <v>85</v>
      </c>
      <c r="R31" s="106" t="s">
        <v>86</v>
      </c>
      <c r="S31" s="107"/>
    </row>
    <row r="32" spans="1:19" s="2" customFormat="1" ht="12.75" customHeight="1">
      <c r="A32" s="108"/>
      <c r="B32" s="1"/>
      <c r="C32" s="1"/>
      <c r="D32" s="1"/>
      <c r="E32" s="1"/>
      <c r="F32" s="1"/>
      <c r="G32" s="1"/>
      <c r="H32" s="1"/>
      <c r="I32" s="1"/>
      <c r="J32" s="1"/>
      <c r="K32" s="1"/>
      <c r="L32" s="109"/>
      <c r="M32" s="110" t="s">
        <v>87</v>
      </c>
      <c r="N32" s="111"/>
      <c r="O32" s="112">
        <v>15</v>
      </c>
      <c r="P32" s="260">
        <v>0</v>
      </c>
      <c r="Q32" s="260"/>
      <c r="R32" s="113">
        <v>0</v>
      </c>
      <c r="S32" s="114"/>
    </row>
    <row r="33" spans="1:19" s="2" customFormat="1" ht="12.75" customHeight="1">
      <c r="A33" s="108"/>
      <c r="B33" s="1"/>
      <c r="C33" s="1"/>
      <c r="D33" s="1"/>
      <c r="E33" s="1"/>
      <c r="F33" s="1"/>
      <c r="G33" s="1"/>
      <c r="H33" s="1"/>
      <c r="I33" s="1"/>
      <c r="J33" s="1"/>
      <c r="K33" s="1"/>
      <c r="L33" s="109"/>
      <c r="M33" s="115" t="s">
        <v>88</v>
      </c>
      <c r="N33" s="116"/>
      <c r="O33" s="117">
        <v>21</v>
      </c>
      <c r="P33" s="261">
        <f>R30</f>
        <v>0</v>
      </c>
      <c r="Q33" s="261"/>
      <c r="R33" s="118">
        <f>P33*0.21</f>
        <v>0</v>
      </c>
      <c r="S33" s="119"/>
    </row>
    <row r="34" spans="1:19" s="2" customFormat="1" ht="19.5" customHeight="1">
      <c r="A34" s="108"/>
      <c r="B34" s="1"/>
      <c r="C34" s="1"/>
      <c r="D34" s="1"/>
      <c r="E34" s="1"/>
      <c r="F34" s="1"/>
      <c r="G34" s="1"/>
      <c r="H34" s="1"/>
      <c r="I34" s="1"/>
      <c r="J34" s="1"/>
      <c r="K34" s="1"/>
      <c r="L34" s="120"/>
      <c r="M34" s="121" t="s">
        <v>89</v>
      </c>
      <c r="N34" s="122"/>
      <c r="O34" s="123"/>
      <c r="P34" s="122"/>
      <c r="Q34" s="124"/>
      <c r="R34" s="125">
        <f>R30+R32+R33</f>
        <v>0</v>
      </c>
      <c r="S34" s="126"/>
    </row>
    <row r="35" spans="1:19" s="2" customFormat="1" ht="19.5" customHeight="1">
      <c r="A35" s="108"/>
      <c r="B35" s="1"/>
      <c r="C35" s="1"/>
      <c r="D35" s="1"/>
      <c r="E35" s="1"/>
      <c r="F35" s="1"/>
      <c r="G35" s="1"/>
      <c r="H35" s="1"/>
      <c r="I35" s="1"/>
      <c r="J35" s="1"/>
      <c r="K35" s="1"/>
      <c r="L35" s="127" t="s">
        <v>90</v>
      </c>
      <c r="M35" s="128"/>
      <c r="N35" s="129" t="s">
        <v>91</v>
      </c>
      <c r="O35" s="130"/>
      <c r="P35" s="128"/>
      <c r="Q35" s="128"/>
      <c r="R35" s="128"/>
      <c r="S35" s="131"/>
    </row>
    <row r="36" spans="1:19" s="2" customFormat="1" ht="14.25" customHeight="1">
      <c r="A36" s="108"/>
      <c r="B36" s="1"/>
      <c r="C36" s="1"/>
      <c r="D36" s="1"/>
      <c r="E36" s="1"/>
      <c r="F36" s="1"/>
      <c r="G36" s="1"/>
      <c r="H36" s="1"/>
      <c r="I36" s="1"/>
      <c r="J36" s="1"/>
      <c r="K36" s="1"/>
      <c r="L36" s="132"/>
      <c r="M36" s="133" t="s">
        <v>92</v>
      </c>
      <c r="N36" s="134"/>
      <c r="O36" s="134"/>
      <c r="P36" s="134"/>
      <c r="Q36" s="134"/>
      <c r="R36" s="135">
        <v>0</v>
      </c>
      <c r="S36" s="136"/>
    </row>
    <row r="37" spans="1:19" s="2" customFormat="1" ht="14.25" customHeight="1">
      <c r="A37" s="108"/>
      <c r="B37" s="1"/>
      <c r="C37" s="1"/>
      <c r="D37" s="1"/>
      <c r="E37" s="1"/>
      <c r="F37" s="1"/>
      <c r="G37" s="1"/>
      <c r="H37" s="1"/>
      <c r="I37" s="1"/>
      <c r="J37" s="1"/>
      <c r="K37" s="1"/>
      <c r="L37" s="132"/>
      <c r="M37" s="133" t="s">
        <v>93</v>
      </c>
      <c r="N37" s="134"/>
      <c r="O37" s="134"/>
      <c r="P37" s="134"/>
      <c r="Q37" s="134"/>
      <c r="R37" s="135">
        <v>0</v>
      </c>
      <c r="S37" s="136"/>
    </row>
    <row r="38" spans="1:19" s="2" customFormat="1" ht="14.25" customHeight="1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9"/>
      <c r="M38" s="140" t="s">
        <v>94</v>
      </c>
      <c r="N38" s="141"/>
      <c r="O38" s="141"/>
      <c r="P38" s="141"/>
      <c r="Q38" s="141"/>
      <c r="R38" s="142">
        <v>0</v>
      </c>
      <c r="S38" s="143"/>
    </row>
  </sheetData>
  <sheetProtection/>
  <mergeCells count="26">
    <mergeCell ref="P32:Q32"/>
    <mergeCell ref="P33:Q33"/>
    <mergeCell ref="O11:P11"/>
    <mergeCell ref="O12:P12"/>
    <mergeCell ref="O14:P14"/>
    <mergeCell ref="O15:P15"/>
    <mergeCell ref="Q9:R9"/>
    <mergeCell ref="Q12:R12"/>
    <mergeCell ref="O5:P5"/>
    <mergeCell ref="O6:P6"/>
    <mergeCell ref="O7:P7"/>
    <mergeCell ref="O8:P8"/>
    <mergeCell ref="O9:P9"/>
    <mergeCell ref="O10:P10"/>
    <mergeCell ref="E12:L12"/>
    <mergeCell ref="M22:Q22"/>
    <mergeCell ref="M23:Q23"/>
    <mergeCell ref="M24:Q24"/>
    <mergeCell ref="M25:Q25"/>
    <mergeCell ref="M26:Q26"/>
    <mergeCell ref="E5:L5"/>
    <mergeCell ref="E6:L6"/>
    <mergeCell ref="E7:L7"/>
    <mergeCell ref="E9:L9"/>
    <mergeCell ref="E10:L10"/>
    <mergeCell ref="E11:L11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H15" sqref="H15"/>
    </sheetView>
  </sheetViews>
  <sheetFormatPr defaultColWidth="10.5" defaultRowHeight="12" customHeight="1"/>
  <cols>
    <col min="1" max="1" width="18.33203125" style="2" customWidth="1"/>
    <col min="2" max="2" width="59.33203125" style="2" customWidth="1"/>
    <col min="3" max="3" width="14.83203125" style="2" customWidth="1"/>
    <col min="4" max="4" width="13" style="2" customWidth="1"/>
    <col min="5" max="6" width="14.83203125" style="2" customWidth="1"/>
    <col min="7" max="7" width="9.5" style="2" customWidth="1"/>
    <col min="8" max="8" width="13.16015625" style="2" customWidth="1"/>
    <col min="9" max="9" width="9.5" style="2" customWidth="1"/>
    <col min="10" max="10" width="13.16015625" style="2" customWidth="1"/>
    <col min="11" max="11" width="8.66015625" style="2" customWidth="1"/>
    <col min="12" max="16384" width="10.5" style="1" customWidth="1"/>
  </cols>
  <sheetData>
    <row r="1" spans="1:11" s="2" customFormat="1" ht="27.75" customHeight="1">
      <c r="A1" s="263" t="s">
        <v>95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s="2" customFormat="1" ht="6.75" customHeight="1">
      <c r="A2" s="144"/>
      <c r="B2" s="145"/>
      <c r="C2" s="146"/>
      <c r="D2" s="146"/>
      <c r="E2" s="147"/>
      <c r="F2" s="146"/>
      <c r="G2" s="146"/>
      <c r="H2" s="146"/>
      <c r="I2" s="146"/>
      <c r="J2" s="146"/>
      <c r="K2" s="146"/>
    </row>
    <row r="3" spans="1:11" s="2" customFormat="1" ht="12.75" customHeight="1">
      <c r="A3" s="148" t="s">
        <v>96</v>
      </c>
      <c r="B3" s="149" t="s">
        <v>97</v>
      </c>
      <c r="C3" s="150"/>
      <c r="D3" s="150"/>
      <c r="E3" s="151"/>
      <c r="F3" s="150"/>
      <c r="G3" s="150"/>
      <c r="H3" s="150"/>
      <c r="I3" s="150"/>
      <c r="J3" s="150"/>
      <c r="K3" s="150"/>
    </row>
    <row r="4" spans="1:11" s="2" customFormat="1" ht="6.75" customHeight="1">
      <c r="A4" s="144"/>
      <c r="B4" s="145"/>
      <c r="C4" s="146"/>
      <c r="D4" s="146"/>
      <c r="E4" s="147"/>
      <c r="F4" s="146"/>
      <c r="G4" s="146"/>
      <c r="H4" s="146"/>
      <c r="I4" s="146"/>
      <c r="J4" s="146"/>
      <c r="K4" s="146"/>
    </row>
    <row r="5" spans="1:11" s="2" customFormat="1" ht="13.5" customHeight="1">
      <c r="A5" s="150" t="s">
        <v>98</v>
      </c>
      <c r="B5" s="151" t="s">
        <v>99</v>
      </c>
      <c r="C5" s="150"/>
      <c r="D5" s="150"/>
      <c r="E5" s="151"/>
      <c r="F5" s="150"/>
      <c r="G5" s="150"/>
      <c r="H5" s="150"/>
      <c r="I5" s="36"/>
      <c r="J5" s="150"/>
      <c r="K5" s="150"/>
    </row>
    <row r="6" spans="1:11" s="2" customFormat="1" ht="13.5" customHeight="1">
      <c r="A6" s="150" t="s">
        <v>100</v>
      </c>
      <c r="B6" s="151"/>
      <c r="C6" s="150"/>
      <c r="D6" s="150"/>
      <c r="E6" s="151"/>
      <c r="F6" s="150"/>
      <c r="G6" s="150"/>
      <c r="H6" s="151" t="s">
        <v>101</v>
      </c>
      <c r="I6" s="151" t="s">
        <v>102</v>
      </c>
      <c r="J6" s="150"/>
      <c r="K6" s="150"/>
    </row>
    <row r="7" spans="1:11" s="2" customFormat="1" ht="13.5" customHeight="1">
      <c r="A7" s="151" t="s">
        <v>103</v>
      </c>
      <c r="B7" s="151" t="s">
        <v>5</v>
      </c>
      <c r="C7" s="146"/>
      <c r="D7" s="146"/>
      <c r="E7" s="147"/>
      <c r="F7" s="146"/>
      <c r="G7" s="146"/>
      <c r="H7" s="151" t="s">
        <v>104</v>
      </c>
      <c r="I7" s="151" t="s">
        <v>20</v>
      </c>
      <c r="J7" s="146"/>
      <c r="K7" s="146"/>
    </row>
    <row r="8" spans="1:11" s="2" customFormat="1" ht="6.75" customHeight="1">
      <c r="A8" s="152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2" customFormat="1" ht="23.25" customHeight="1">
      <c r="A9" s="153" t="s">
        <v>105</v>
      </c>
      <c r="B9" s="153" t="s">
        <v>106</v>
      </c>
      <c r="C9" s="153" t="s">
        <v>107</v>
      </c>
      <c r="D9" s="153" t="s">
        <v>108</v>
      </c>
      <c r="E9" s="153" t="s">
        <v>109</v>
      </c>
      <c r="F9" s="153" t="s">
        <v>89</v>
      </c>
      <c r="G9" s="153" t="s">
        <v>110</v>
      </c>
      <c r="H9" s="153" t="s">
        <v>111</v>
      </c>
      <c r="I9" s="153" t="s">
        <v>75</v>
      </c>
      <c r="J9" s="153" t="s">
        <v>112</v>
      </c>
      <c r="K9" s="153" t="s">
        <v>113</v>
      </c>
    </row>
    <row r="10" spans="1:11" s="2" customFormat="1" ht="6.75" customHeight="1">
      <c r="A10" s="152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s="2" customFormat="1" ht="25.5" customHeight="1">
      <c r="A11" s="154" t="s">
        <v>114</v>
      </c>
      <c r="B11" s="154" t="s">
        <v>1</v>
      </c>
      <c r="C11" s="155">
        <f>G11+H11+I11+J11+K11</f>
        <v>0</v>
      </c>
      <c r="D11" s="155">
        <v>0</v>
      </c>
      <c r="E11" s="155">
        <f>C11*0.21</f>
        <v>0</v>
      </c>
      <c r="F11" s="155">
        <f>C11+D11+E11</f>
        <v>0</v>
      </c>
      <c r="G11" s="155">
        <v>0</v>
      </c>
      <c r="H11" s="155">
        <f>'DL_prist2016_ZP - Rozpočet'!H13</f>
        <v>0</v>
      </c>
      <c r="I11" s="156">
        <v>0</v>
      </c>
      <c r="J11" s="155">
        <f>'DL_prist2016_ZP - Rozpočet'!H36</f>
        <v>0</v>
      </c>
      <c r="K11" s="156">
        <v>0</v>
      </c>
    </row>
    <row r="12" spans="1:11" s="2" customFormat="1" ht="21" customHeight="1">
      <c r="A12" s="157"/>
      <c r="B12" s="157" t="s">
        <v>115</v>
      </c>
      <c r="C12" s="158">
        <f>C11</f>
        <v>0</v>
      </c>
      <c r="D12" s="158">
        <f aca="true" t="shared" si="0" ref="D12:K12">D11</f>
        <v>0</v>
      </c>
      <c r="E12" s="158">
        <f t="shared" si="0"/>
        <v>0</v>
      </c>
      <c r="F12" s="158">
        <f t="shared" si="0"/>
        <v>0</v>
      </c>
      <c r="G12" s="158">
        <f t="shared" si="0"/>
        <v>0</v>
      </c>
      <c r="H12" s="158">
        <f t="shared" si="0"/>
        <v>0</v>
      </c>
      <c r="I12" s="158">
        <f t="shared" si="0"/>
        <v>0</v>
      </c>
      <c r="J12" s="158">
        <f t="shared" si="0"/>
        <v>0</v>
      </c>
      <c r="K12" s="158">
        <f t="shared" si="0"/>
        <v>0</v>
      </c>
    </row>
  </sheetData>
  <sheetProtection/>
  <mergeCells count="1">
    <mergeCell ref="A1:K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3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zoomScalePageLayoutView="0" workbookViewId="0" topLeftCell="A1">
      <pane ySplit="12" topLeftCell="A41" activePane="bottomLeft" state="frozen"/>
      <selection pane="topLeft" activeCell="A1" sqref="A1"/>
      <selection pane="bottomLeft" activeCell="G57" sqref="G57"/>
    </sheetView>
  </sheetViews>
  <sheetFormatPr defaultColWidth="10.5" defaultRowHeight="12" customHeight="1"/>
  <cols>
    <col min="1" max="1" width="7" style="197" customWidth="1"/>
    <col min="2" max="2" width="8.66015625" style="198" customWidth="1"/>
    <col min="3" max="3" width="11.66015625" style="198" customWidth="1"/>
    <col min="4" max="4" width="46.83203125" style="198" customWidth="1"/>
    <col min="5" max="5" width="5.5" style="198" customWidth="1"/>
    <col min="6" max="6" width="11.16015625" style="199" customWidth="1"/>
    <col min="7" max="7" width="13.33203125" style="200" customWidth="1"/>
    <col min="8" max="8" width="21.16015625" style="200" customWidth="1"/>
    <col min="9" max="16384" width="10.5" style="1" customWidth="1"/>
  </cols>
  <sheetData>
    <row r="1" spans="1:8" s="2" customFormat="1" ht="27.75" customHeight="1">
      <c r="A1" s="264" t="s">
        <v>188</v>
      </c>
      <c r="B1" s="265"/>
      <c r="C1" s="265"/>
      <c r="D1" s="265"/>
      <c r="E1" s="265"/>
      <c r="F1" s="265"/>
      <c r="G1" s="265"/>
      <c r="H1" s="265"/>
    </row>
    <row r="2" spans="1:8" s="2" customFormat="1" ht="12.75" customHeight="1">
      <c r="A2" s="149" t="s">
        <v>116</v>
      </c>
      <c r="B2" s="149"/>
      <c r="C2" s="149"/>
      <c r="D2" s="149"/>
      <c r="E2" s="149"/>
      <c r="F2" s="149"/>
      <c r="G2" s="149"/>
      <c r="H2" s="149"/>
    </row>
    <row r="3" spans="1:8" s="2" customFormat="1" ht="12.75" customHeight="1">
      <c r="A3" s="149" t="s">
        <v>117</v>
      </c>
      <c r="B3" s="149"/>
      <c r="C3" s="149"/>
      <c r="D3" s="149"/>
      <c r="E3" s="149"/>
      <c r="F3" s="149"/>
      <c r="G3" s="149"/>
      <c r="H3" s="149"/>
    </row>
    <row r="4" spans="1:8" s="2" customFormat="1" ht="13.5" customHeight="1">
      <c r="A4" s="159"/>
      <c r="B4" s="149"/>
      <c r="C4" s="159"/>
      <c r="D4" s="149"/>
      <c r="E4" s="149"/>
      <c r="F4" s="149"/>
      <c r="G4" s="149"/>
      <c r="H4" s="149"/>
    </row>
    <row r="5" spans="1:8" s="2" customFormat="1" ht="6.75" customHeight="1">
      <c r="A5" s="160"/>
      <c r="B5" s="161"/>
      <c r="C5" s="162"/>
      <c r="D5" s="161"/>
      <c r="E5" s="161"/>
      <c r="F5" s="163"/>
      <c r="G5" s="164"/>
      <c r="H5" s="164"/>
    </row>
    <row r="6" spans="1:8" s="2" customFormat="1" ht="12.75" customHeight="1">
      <c r="A6" s="151" t="s">
        <v>118</v>
      </c>
      <c r="B6" s="151"/>
      <c r="C6" s="151"/>
      <c r="D6" s="151"/>
      <c r="E6" s="151"/>
      <c r="F6" s="151"/>
      <c r="G6" s="151"/>
      <c r="H6" s="151"/>
    </row>
    <row r="7" spans="1:8" s="2" customFormat="1" ht="13.5" customHeight="1">
      <c r="A7" s="151" t="s">
        <v>119</v>
      </c>
      <c r="B7" s="151"/>
      <c r="C7" s="151"/>
      <c r="D7" s="151"/>
      <c r="E7" s="151"/>
      <c r="F7" s="151"/>
      <c r="G7" s="151" t="s">
        <v>120</v>
      </c>
      <c r="H7" s="151"/>
    </row>
    <row r="8" spans="1:8" s="2" customFormat="1" ht="13.5" customHeight="1">
      <c r="A8" s="151" t="s">
        <v>121</v>
      </c>
      <c r="B8" s="165"/>
      <c r="C8" s="165"/>
      <c r="D8" s="165"/>
      <c r="E8" s="165"/>
      <c r="F8" s="166"/>
      <c r="G8" s="151" t="s">
        <v>122</v>
      </c>
      <c r="H8" s="167"/>
    </row>
    <row r="9" spans="1:8" s="2" customFormat="1" ht="6" customHeight="1" thickBot="1">
      <c r="A9" s="36"/>
      <c r="B9" s="36"/>
      <c r="C9" s="36"/>
      <c r="D9" s="36"/>
      <c r="E9" s="36"/>
      <c r="F9" s="36"/>
      <c r="G9" s="36"/>
      <c r="H9" s="36"/>
    </row>
    <row r="10" spans="1:8" s="2" customFormat="1" ht="25.5" customHeight="1" thickBot="1">
      <c r="A10" s="168" t="s">
        <v>123</v>
      </c>
      <c r="B10" s="168" t="s">
        <v>124</v>
      </c>
      <c r="C10" s="168" t="s">
        <v>125</v>
      </c>
      <c r="D10" s="168" t="s">
        <v>126</v>
      </c>
      <c r="E10" s="168" t="s">
        <v>127</v>
      </c>
      <c r="F10" s="168" t="s">
        <v>128</v>
      </c>
      <c r="G10" s="168" t="s">
        <v>129</v>
      </c>
      <c r="H10" s="168" t="s">
        <v>130</v>
      </c>
    </row>
    <row r="11" spans="1:8" s="2" customFormat="1" ht="12.75" customHeight="1" hidden="1">
      <c r="A11" s="168" t="s">
        <v>38</v>
      </c>
      <c r="B11" s="168" t="s">
        <v>45</v>
      </c>
      <c r="C11" s="168" t="s">
        <v>51</v>
      </c>
      <c r="D11" s="168" t="s">
        <v>57</v>
      </c>
      <c r="E11" s="168" t="s">
        <v>61</v>
      </c>
      <c r="F11" s="168" t="s">
        <v>65</v>
      </c>
      <c r="G11" s="168" t="s">
        <v>68</v>
      </c>
      <c r="H11" s="168" t="s">
        <v>41</v>
      </c>
    </row>
    <row r="12" spans="1:8" s="2" customFormat="1" ht="4.5" customHeight="1">
      <c r="A12" s="36"/>
      <c r="B12" s="36"/>
      <c r="C12" s="36"/>
      <c r="D12" s="36"/>
      <c r="E12" s="36"/>
      <c r="F12" s="36"/>
      <c r="G12" s="36"/>
      <c r="H12" s="36"/>
    </row>
    <row r="13" spans="1:8" s="2" customFormat="1" ht="30.75" customHeight="1">
      <c r="A13" s="169"/>
      <c r="B13" s="170"/>
      <c r="C13" s="170" t="s">
        <v>39</v>
      </c>
      <c r="D13" s="170" t="s">
        <v>131</v>
      </c>
      <c r="E13" s="170"/>
      <c r="F13" s="171"/>
      <c r="G13" s="172"/>
      <c r="H13" s="172">
        <f>H14+H30</f>
        <v>0</v>
      </c>
    </row>
    <row r="14" spans="1:8" s="2" customFormat="1" ht="28.5" customHeight="1">
      <c r="A14" s="173"/>
      <c r="B14" s="174"/>
      <c r="C14" s="174" t="s">
        <v>38</v>
      </c>
      <c r="D14" s="174" t="s">
        <v>132</v>
      </c>
      <c r="E14" s="174"/>
      <c r="F14" s="175"/>
      <c r="G14" s="176"/>
      <c r="H14" s="176">
        <f>H15+H17+H19+H20+H22+H26+H28</f>
        <v>0</v>
      </c>
    </row>
    <row r="15" spans="1:8" s="2" customFormat="1" ht="24" customHeight="1">
      <c r="A15" s="177">
        <v>1</v>
      </c>
      <c r="B15" s="178" t="s">
        <v>133</v>
      </c>
      <c r="C15" s="178" t="s">
        <v>134</v>
      </c>
      <c r="D15" s="178" t="s">
        <v>135</v>
      </c>
      <c r="E15" s="178" t="s">
        <v>136</v>
      </c>
      <c r="F15" s="179">
        <v>2451</v>
      </c>
      <c r="G15" s="180">
        <v>0</v>
      </c>
      <c r="H15" s="180">
        <f>F15*G15</f>
        <v>0</v>
      </c>
    </row>
    <row r="16" spans="1:8" s="2" customFormat="1" ht="48" customHeight="1">
      <c r="A16" s="181"/>
      <c r="B16" s="182"/>
      <c r="C16" s="182"/>
      <c r="D16" s="182" t="s">
        <v>137</v>
      </c>
      <c r="E16" s="182"/>
      <c r="F16" s="183"/>
      <c r="G16" s="184"/>
      <c r="H16" s="184"/>
    </row>
    <row r="17" spans="1:8" s="2" customFormat="1" ht="24" customHeight="1">
      <c r="A17" s="177">
        <v>2</v>
      </c>
      <c r="B17" s="178" t="s">
        <v>133</v>
      </c>
      <c r="C17" s="178" t="s">
        <v>138</v>
      </c>
      <c r="D17" s="178" t="s">
        <v>139</v>
      </c>
      <c r="E17" s="178" t="s">
        <v>136</v>
      </c>
      <c r="F17" s="179">
        <v>612.8</v>
      </c>
      <c r="G17" s="180">
        <v>0</v>
      </c>
      <c r="H17" s="180">
        <f>F17*G17</f>
        <v>0</v>
      </c>
    </row>
    <row r="18" spans="1:8" s="2" customFormat="1" ht="21" customHeight="1">
      <c r="A18" s="181"/>
      <c r="B18" s="182"/>
      <c r="C18" s="182"/>
      <c r="D18" s="182" t="s">
        <v>140</v>
      </c>
      <c r="E18" s="182"/>
      <c r="F18" s="183"/>
      <c r="G18" s="184"/>
      <c r="H18" s="184"/>
    </row>
    <row r="19" spans="1:8" s="2" customFormat="1" ht="24" customHeight="1">
      <c r="A19" s="177">
        <v>3</v>
      </c>
      <c r="B19" s="178" t="s">
        <v>133</v>
      </c>
      <c r="C19" s="178" t="s">
        <v>144</v>
      </c>
      <c r="D19" s="178" t="s">
        <v>145</v>
      </c>
      <c r="E19" s="178" t="s">
        <v>136</v>
      </c>
      <c r="F19" s="179">
        <v>612.8</v>
      </c>
      <c r="G19" s="180">
        <v>0</v>
      </c>
      <c r="H19" s="180">
        <f>F19*G19</f>
        <v>0</v>
      </c>
    </row>
    <row r="20" spans="1:8" s="2" customFormat="1" ht="24" customHeight="1">
      <c r="A20" s="177">
        <v>4</v>
      </c>
      <c r="B20" s="178" t="s">
        <v>133</v>
      </c>
      <c r="C20" s="178" t="s">
        <v>146</v>
      </c>
      <c r="D20" s="178" t="s">
        <v>147</v>
      </c>
      <c r="E20" s="178" t="s">
        <v>136</v>
      </c>
      <c r="F20" s="179">
        <v>2451.2</v>
      </c>
      <c r="G20" s="180">
        <v>0</v>
      </c>
      <c r="H20" s="180">
        <f>F20*G20</f>
        <v>0</v>
      </c>
    </row>
    <row r="21" spans="1:8" s="2" customFormat="1" ht="13.5" customHeight="1">
      <c r="A21" s="189"/>
      <c r="B21" s="190"/>
      <c r="C21" s="190"/>
      <c r="D21" s="190" t="s">
        <v>148</v>
      </c>
      <c r="E21" s="190"/>
      <c r="F21" s="191">
        <v>2451.2</v>
      </c>
      <c r="G21" s="192"/>
      <c r="H21" s="192"/>
    </row>
    <row r="22" spans="1:8" s="2" customFormat="1" ht="13.5" customHeight="1">
      <c r="A22" s="177">
        <v>5</v>
      </c>
      <c r="B22" s="178" t="s">
        <v>133</v>
      </c>
      <c r="C22" s="178" t="s">
        <v>149</v>
      </c>
      <c r="D22" s="178" t="s">
        <v>150</v>
      </c>
      <c r="E22" s="178" t="s">
        <v>136</v>
      </c>
      <c r="F22" s="179">
        <v>2297.85</v>
      </c>
      <c r="G22" s="180">
        <v>0</v>
      </c>
      <c r="H22" s="180">
        <f>F22*G22</f>
        <v>0</v>
      </c>
    </row>
    <row r="23" spans="1:8" s="2" customFormat="1" ht="13.5" customHeight="1">
      <c r="A23" s="185"/>
      <c r="B23" s="186"/>
      <c r="C23" s="186"/>
      <c r="D23" s="186" t="s">
        <v>141</v>
      </c>
      <c r="E23" s="186"/>
      <c r="F23" s="187">
        <v>1838.25</v>
      </c>
      <c r="G23" s="188"/>
      <c r="H23" s="188"/>
    </row>
    <row r="24" spans="1:8" s="2" customFormat="1" ht="13.5" customHeight="1">
      <c r="A24" s="185"/>
      <c r="B24" s="186"/>
      <c r="C24" s="186"/>
      <c r="D24" s="186" t="s">
        <v>142</v>
      </c>
      <c r="E24" s="186"/>
      <c r="F24" s="187">
        <v>459.6</v>
      </c>
      <c r="G24" s="188"/>
      <c r="H24" s="188"/>
    </row>
    <row r="25" spans="1:8" s="2" customFormat="1" ht="13.5" customHeight="1">
      <c r="A25" s="189"/>
      <c r="B25" s="190"/>
      <c r="C25" s="190"/>
      <c r="D25" s="190" t="s">
        <v>143</v>
      </c>
      <c r="E25" s="190"/>
      <c r="F25" s="191">
        <v>2297.85</v>
      </c>
      <c r="G25" s="192"/>
      <c r="H25" s="192"/>
    </row>
    <row r="26" spans="1:8" s="2" customFormat="1" ht="24" customHeight="1">
      <c r="A26" s="177">
        <v>6</v>
      </c>
      <c r="B26" s="178" t="s">
        <v>151</v>
      </c>
      <c r="C26" s="178" t="s">
        <v>152</v>
      </c>
      <c r="D26" s="178" t="s">
        <v>153</v>
      </c>
      <c r="E26" s="178" t="s">
        <v>136</v>
      </c>
      <c r="F26" s="179">
        <v>2451</v>
      </c>
      <c r="G26" s="180">
        <v>0</v>
      </c>
      <c r="H26" s="180">
        <f>F26*G26</f>
        <v>0</v>
      </c>
    </row>
    <row r="27" spans="1:8" s="2" customFormat="1" ht="144" customHeight="1">
      <c r="A27" s="181"/>
      <c r="B27" s="182"/>
      <c r="C27" s="182"/>
      <c r="D27" s="182" t="s">
        <v>154</v>
      </c>
      <c r="E27" s="182"/>
      <c r="F27" s="183"/>
      <c r="G27" s="184"/>
      <c r="H27" s="184"/>
    </row>
    <row r="28" spans="1:8" s="2" customFormat="1" ht="24" customHeight="1">
      <c r="A28" s="177">
        <v>7</v>
      </c>
      <c r="B28" s="178" t="s">
        <v>151</v>
      </c>
      <c r="C28" s="178" t="s">
        <v>155</v>
      </c>
      <c r="D28" s="178" t="s">
        <v>156</v>
      </c>
      <c r="E28" s="178" t="s">
        <v>136</v>
      </c>
      <c r="F28" s="179">
        <v>612.8</v>
      </c>
      <c r="G28" s="180">
        <v>0</v>
      </c>
      <c r="H28" s="180">
        <f>F28*G28</f>
        <v>0</v>
      </c>
    </row>
    <row r="29" spans="1:8" s="2" customFormat="1" ht="123" customHeight="1">
      <c r="A29" s="181"/>
      <c r="B29" s="182"/>
      <c r="C29" s="182"/>
      <c r="D29" s="182" t="s">
        <v>157</v>
      </c>
      <c r="E29" s="182"/>
      <c r="F29" s="183"/>
      <c r="G29" s="184"/>
      <c r="H29" s="184"/>
    </row>
    <row r="30" spans="1:8" s="2" customFormat="1" ht="28.5" customHeight="1">
      <c r="A30" s="173"/>
      <c r="B30" s="174"/>
      <c r="C30" s="174" t="s">
        <v>47</v>
      </c>
      <c r="D30" s="174" t="s">
        <v>158</v>
      </c>
      <c r="E30" s="174"/>
      <c r="F30" s="175"/>
      <c r="G30" s="176"/>
      <c r="H30" s="176">
        <f>H31</f>
        <v>0</v>
      </c>
    </row>
    <row r="31" spans="1:8" s="205" customFormat="1" ht="13.5" customHeight="1">
      <c r="A31" s="201">
        <v>8</v>
      </c>
      <c r="B31" s="202" t="s">
        <v>151</v>
      </c>
      <c r="C31" s="202" t="s">
        <v>159</v>
      </c>
      <c r="D31" s="202" t="s">
        <v>160</v>
      </c>
      <c r="E31" s="202" t="s">
        <v>136</v>
      </c>
      <c r="F31" s="203">
        <v>2297.85</v>
      </c>
      <c r="G31" s="204">
        <v>0</v>
      </c>
      <c r="H31" s="204">
        <f>F31*G31</f>
        <v>0</v>
      </c>
    </row>
    <row r="32" spans="1:8" s="205" customFormat="1" ht="122.25" customHeight="1">
      <c r="A32" s="206"/>
      <c r="B32" s="207"/>
      <c r="C32" s="207"/>
      <c r="D32" s="207" t="s">
        <v>187</v>
      </c>
      <c r="E32" s="207"/>
      <c r="F32" s="208"/>
      <c r="G32" s="209"/>
      <c r="H32" s="209"/>
    </row>
    <row r="33" spans="1:8" s="205" customFormat="1" ht="13.5" customHeight="1">
      <c r="A33" s="210"/>
      <c r="B33" s="211"/>
      <c r="C33" s="211"/>
      <c r="D33" s="211" t="s">
        <v>142</v>
      </c>
      <c r="E33" s="211"/>
      <c r="F33" s="212">
        <v>459.6</v>
      </c>
      <c r="G33" s="213"/>
      <c r="H33" s="213"/>
    </row>
    <row r="34" spans="1:8" s="205" customFormat="1" ht="13.5" customHeight="1">
      <c r="A34" s="210"/>
      <c r="B34" s="211"/>
      <c r="C34" s="211"/>
      <c r="D34" s="211" t="s">
        <v>141</v>
      </c>
      <c r="E34" s="211"/>
      <c r="F34" s="212">
        <v>1838.25</v>
      </c>
      <c r="G34" s="213"/>
      <c r="H34" s="213"/>
    </row>
    <row r="35" spans="1:8" s="205" customFormat="1" ht="13.5" customHeight="1">
      <c r="A35" s="214"/>
      <c r="B35" s="215"/>
      <c r="C35" s="215"/>
      <c r="D35" s="215" t="s">
        <v>143</v>
      </c>
      <c r="E35" s="215"/>
      <c r="F35" s="216">
        <v>2297.85</v>
      </c>
      <c r="G35" s="217"/>
      <c r="H35" s="217"/>
    </row>
    <row r="36" spans="1:8" s="2" customFormat="1" ht="30.75" customHeight="1">
      <c r="A36" s="169"/>
      <c r="B36" s="170"/>
      <c r="C36" s="170" t="s">
        <v>112</v>
      </c>
      <c r="D36" s="170" t="s">
        <v>161</v>
      </c>
      <c r="E36" s="170"/>
      <c r="F36" s="171"/>
      <c r="G36" s="172"/>
      <c r="H36" s="172">
        <f>H37+H43+H46</f>
        <v>0</v>
      </c>
    </row>
    <row r="37" spans="1:8" s="2" customFormat="1" ht="28.5" customHeight="1">
      <c r="A37" s="173"/>
      <c r="B37" s="174"/>
      <c r="C37" s="174" t="s">
        <v>162</v>
      </c>
      <c r="D37" s="174" t="s">
        <v>163</v>
      </c>
      <c r="E37" s="174"/>
      <c r="F37" s="175"/>
      <c r="G37" s="176"/>
      <c r="H37" s="176">
        <f>H38+H40+H42</f>
        <v>0</v>
      </c>
    </row>
    <row r="38" spans="1:8" s="2" customFormat="1" ht="13.5" customHeight="1">
      <c r="A38" s="177">
        <v>9</v>
      </c>
      <c r="B38" s="178" t="s">
        <v>164</v>
      </c>
      <c r="C38" s="178" t="s">
        <v>165</v>
      </c>
      <c r="D38" s="178" t="s">
        <v>166</v>
      </c>
      <c r="E38" s="178" t="s">
        <v>167</v>
      </c>
      <c r="F38" s="179">
        <v>1</v>
      </c>
      <c r="G38" s="180">
        <v>0</v>
      </c>
      <c r="H38" s="180">
        <f>F38*G38</f>
        <v>0</v>
      </c>
    </row>
    <row r="39" spans="1:8" s="2" customFormat="1" ht="12" customHeight="1">
      <c r="A39" s="181"/>
      <c r="B39" s="182"/>
      <c r="C39" s="182"/>
      <c r="D39" s="182" t="s">
        <v>168</v>
      </c>
      <c r="E39" s="182"/>
      <c r="F39" s="183"/>
      <c r="G39" s="184"/>
      <c r="H39" s="184"/>
    </row>
    <row r="40" spans="1:8" s="2" customFormat="1" ht="13.5" customHeight="1">
      <c r="A40" s="177">
        <v>10</v>
      </c>
      <c r="B40" s="178" t="s">
        <v>164</v>
      </c>
      <c r="C40" s="178" t="s">
        <v>169</v>
      </c>
      <c r="D40" s="178" t="s">
        <v>170</v>
      </c>
      <c r="E40" s="178" t="s">
        <v>167</v>
      </c>
      <c r="F40" s="179">
        <v>1</v>
      </c>
      <c r="G40" s="180">
        <v>0</v>
      </c>
      <c r="H40" s="180">
        <f>F40*G40</f>
        <v>0</v>
      </c>
    </row>
    <row r="41" spans="1:8" s="2" customFormat="1" ht="21" customHeight="1">
      <c r="A41" s="181"/>
      <c r="B41" s="182"/>
      <c r="C41" s="182"/>
      <c r="D41" s="182" t="s">
        <v>171</v>
      </c>
      <c r="E41" s="182"/>
      <c r="F41" s="183"/>
      <c r="G41" s="184"/>
      <c r="H41" s="184"/>
    </row>
    <row r="42" spans="1:8" s="2" customFormat="1" ht="13.5" customHeight="1">
      <c r="A42" s="177">
        <v>11</v>
      </c>
      <c r="B42" s="178" t="s">
        <v>164</v>
      </c>
      <c r="C42" s="178" t="s">
        <v>172</v>
      </c>
      <c r="D42" s="178" t="s">
        <v>173</v>
      </c>
      <c r="E42" s="178" t="s">
        <v>167</v>
      </c>
      <c r="F42" s="179">
        <v>1</v>
      </c>
      <c r="G42" s="180">
        <v>0</v>
      </c>
      <c r="H42" s="180">
        <f>F42*G42</f>
        <v>0</v>
      </c>
    </row>
    <row r="43" spans="1:8" s="2" customFormat="1" ht="28.5" customHeight="1">
      <c r="A43" s="173"/>
      <c r="B43" s="174"/>
      <c r="C43" s="174" t="s">
        <v>174</v>
      </c>
      <c r="D43" s="174" t="s">
        <v>44</v>
      </c>
      <c r="E43" s="174"/>
      <c r="F43" s="175"/>
      <c r="G43" s="176"/>
      <c r="H43" s="176">
        <f>H44</f>
        <v>0</v>
      </c>
    </row>
    <row r="44" spans="1:8" s="2" customFormat="1" ht="13.5" customHeight="1">
      <c r="A44" s="177">
        <v>12</v>
      </c>
      <c r="B44" s="178" t="s">
        <v>164</v>
      </c>
      <c r="C44" s="178" t="s">
        <v>175</v>
      </c>
      <c r="D44" s="178" t="s">
        <v>44</v>
      </c>
      <c r="E44" s="178" t="s">
        <v>167</v>
      </c>
      <c r="F44" s="179">
        <v>1</v>
      </c>
      <c r="G44" s="180">
        <v>0</v>
      </c>
      <c r="H44" s="180">
        <f>F44*G44</f>
        <v>0</v>
      </c>
    </row>
    <row r="45" spans="1:8" s="2" customFormat="1" ht="39" customHeight="1">
      <c r="A45" s="181"/>
      <c r="B45" s="182"/>
      <c r="C45" s="182"/>
      <c r="D45" s="182" t="s">
        <v>176</v>
      </c>
      <c r="E45" s="182"/>
      <c r="F45" s="183"/>
      <c r="G45" s="184"/>
      <c r="H45" s="184"/>
    </row>
    <row r="46" spans="1:8" s="2" customFormat="1" ht="28.5" customHeight="1">
      <c r="A46" s="173"/>
      <c r="B46" s="174"/>
      <c r="C46" s="174" t="s">
        <v>177</v>
      </c>
      <c r="D46" s="174" t="s">
        <v>178</v>
      </c>
      <c r="E46" s="174"/>
      <c r="F46" s="175"/>
      <c r="G46" s="176"/>
      <c r="H46" s="176">
        <f>H49+H51+H47</f>
        <v>0</v>
      </c>
    </row>
    <row r="47" spans="1:8" s="2" customFormat="1" ht="13.5" customHeight="1">
      <c r="A47" s="219">
        <v>13</v>
      </c>
      <c r="B47" s="220" t="s">
        <v>164</v>
      </c>
      <c r="C47" s="220">
        <v>42903000</v>
      </c>
      <c r="D47" s="220" t="s">
        <v>189</v>
      </c>
      <c r="E47" s="220" t="s">
        <v>167</v>
      </c>
      <c r="F47" s="221">
        <v>1</v>
      </c>
      <c r="G47" s="222">
        <v>0</v>
      </c>
      <c r="H47" s="222">
        <f>F47*G47</f>
        <v>0</v>
      </c>
    </row>
    <row r="48" spans="1:8" s="2" customFormat="1" ht="46.5" customHeight="1">
      <c r="A48" s="223"/>
      <c r="B48" s="224"/>
      <c r="C48" s="224"/>
      <c r="D48" s="224" t="s">
        <v>190</v>
      </c>
      <c r="E48" s="224"/>
      <c r="F48" s="225"/>
      <c r="G48" s="226"/>
      <c r="H48" s="226"/>
    </row>
    <row r="49" spans="1:8" s="2" customFormat="1" ht="13.5" customHeight="1">
      <c r="A49" s="177">
        <v>14</v>
      </c>
      <c r="B49" s="178" t="s">
        <v>164</v>
      </c>
      <c r="C49" s="178" t="s">
        <v>179</v>
      </c>
      <c r="D49" s="178" t="s">
        <v>180</v>
      </c>
      <c r="E49" s="178" t="s">
        <v>167</v>
      </c>
      <c r="F49" s="179">
        <v>1</v>
      </c>
      <c r="G49" s="180">
        <v>0</v>
      </c>
      <c r="H49" s="180">
        <f>F49*G49</f>
        <v>0</v>
      </c>
    </row>
    <row r="50" spans="1:8" s="2" customFormat="1" ht="45" customHeight="1">
      <c r="A50" s="181"/>
      <c r="B50" s="182"/>
      <c r="C50" s="182"/>
      <c r="D50" s="182" t="s">
        <v>181</v>
      </c>
      <c r="E50" s="182"/>
      <c r="F50" s="183"/>
      <c r="G50" s="184"/>
      <c r="H50" s="184"/>
    </row>
    <row r="51" spans="1:8" s="2" customFormat="1" ht="13.5" customHeight="1">
      <c r="A51" s="177">
        <v>15</v>
      </c>
      <c r="B51" s="178" t="s">
        <v>164</v>
      </c>
      <c r="C51" s="178" t="s">
        <v>182</v>
      </c>
      <c r="D51" s="178" t="s">
        <v>183</v>
      </c>
      <c r="E51" s="178" t="s">
        <v>167</v>
      </c>
      <c r="F51" s="179">
        <v>1</v>
      </c>
      <c r="G51" s="180">
        <v>0</v>
      </c>
      <c r="H51" s="180">
        <f>F51*G51</f>
        <v>0</v>
      </c>
    </row>
    <row r="52" spans="1:8" s="2" customFormat="1" ht="57" customHeight="1">
      <c r="A52" s="181"/>
      <c r="B52" s="182"/>
      <c r="C52" s="182"/>
      <c r="D52" s="182" t="s">
        <v>184</v>
      </c>
      <c r="E52" s="182"/>
      <c r="F52" s="183"/>
      <c r="G52" s="184"/>
      <c r="H52" s="184"/>
    </row>
    <row r="53" spans="1:8" s="2" customFormat="1" ht="30.75" customHeight="1">
      <c r="A53" s="193"/>
      <c r="B53" s="194"/>
      <c r="C53" s="194"/>
      <c r="D53" s="194" t="s">
        <v>185</v>
      </c>
      <c r="E53" s="194"/>
      <c r="F53" s="195"/>
      <c r="G53" s="196"/>
      <c r="H53" s="196">
        <f>H36+H13</f>
        <v>0</v>
      </c>
    </row>
    <row r="55" ht="12" customHeight="1">
      <c r="F55" s="199" t="s">
        <v>186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Administrator</cp:lastModifiedBy>
  <cp:lastPrinted>2017-01-20T18:16:26Z</cp:lastPrinted>
  <dcterms:created xsi:type="dcterms:W3CDTF">2017-01-04T10:16:32Z</dcterms:created>
  <dcterms:modified xsi:type="dcterms:W3CDTF">2017-06-06T08:48:14Z</dcterms:modified>
  <cp:category/>
  <cp:version/>
  <cp:contentType/>
  <cp:contentStatus/>
</cp:coreProperties>
</file>