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05" windowHeight="7500" activeTab="2"/>
  </bookViews>
  <sheets>
    <sheet name="Info" sheetId="1" r:id="rId1"/>
    <sheet name="VDLobkoPK_2017" sheetId="2" r:id="rId2"/>
    <sheet name="VDLobkoPK_2017r" sheetId="3" r:id="rId3"/>
  </sheets>
  <definedNames>
    <definedName name="_xlnm.Print_Area" localSheetId="1">'VDLobkoPK_2017'!$A$1:$E$19</definedName>
    <definedName name="_xlnm.Print_Area" localSheetId="2">'VDLobkoPK_2017r'!$A$3:$I$83</definedName>
  </definedNames>
  <calcPr fullCalcOnLoad="1"/>
</workbook>
</file>

<file path=xl/sharedStrings.xml><?xml version="1.0" encoding="utf-8"?>
<sst xmlns="http://schemas.openxmlformats.org/spreadsheetml/2006/main" count="122" uniqueCount="87">
  <si>
    <t>počet</t>
  </si>
  <si>
    <t>(Kč)</t>
  </si>
  <si>
    <t>Dílčí název</t>
  </si>
  <si>
    <t xml:space="preserve">          Cena za jednotku</t>
  </si>
  <si>
    <t>CELKEM bez DPH</t>
  </si>
  <si>
    <t>.-přípravky</t>
  </si>
  <si>
    <t xml:space="preserve">výměra </t>
  </si>
  <si>
    <t>.-technologické práce na stavbě:</t>
  </si>
  <si>
    <t>.-montáže:</t>
  </si>
  <si>
    <t>.-materiál, výroba:</t>
  </si>
  <si>
    <t>.-úpravné práce:</t>
  </si>
  <si>
    <t xml:space="preserve"> </t>
  </si>
  <si>
    <t>.-spotřební materiál (plyny, elektrody, vrtáky, brusivo, ...)</t>
  </si>
  <si>
    <t>Název</t>
  </si>
  <si>
    <t>Popis</t>
  </si>
  <si>
    <t>Cena celkem</t>
  </si>
  <si>
    <t>hodiny</t>
  </si>
  <si>
    <t>celkem</t>
  </si>
  <si>
    <t>cena</t>
  </si>
  <si>
    <t>počet ks</t>
  </si>
  <si>
    <t>DPH 21%</t>
  </si>
  <si>
    <t>CELKEM s DPH 21%</t>
  </si>
  <si>
    <t>.-povrchová ochrana:</t>
  </si>
  <si>
    <t>.-materiál, dodávka:</t>
  </si>
  <si>
    <t>.-dokumentace skutečného provedení</t>
  </si>
  <si>
    <t>.-demontáže, příprava:</t>
  </si>
  <si>
    <t>.-seřízení srazových stoliček pod vodním tlakem (potapěči)</t>
  </si>
  <si>
    <t>.-očištění OK před demontáží</t>
  </si>
  <si>
    <t>.-seřiditelné srazové stoličky (dílenská výroba)</t>
  </si>
  <si>
    <t>.-spojovací materiál (šrouby, podložky, matice) - cca M20      A2</t>
  </si>
  <si>
    <t>Ostatní práce a dodávky</t>
  </si>
  <si>
    <t>CELKEM REKONSTRUKCE</t>
  </si>
  <si>
    <t>celkem ostatní práce a dodávky</t>
  </si>
  <si>
    <t>celkem rekonstrukce těsnění</t>
  </si>
  <si>
    <t>.-prováděcí dokumentace a dílenské výkresy</t>
  </si>
  <si>
    <t>.-přítlačné lišty pryžového těsnění nerezové (dílenská výroba)</t>
  </si>
  <si>
    <t>.-těsnící pryž 65x100-130mm  Sh60</t>
  </si>
  <si>
    <t>Rekonstrukce těsnění</t>
  </si>
  <si>
    <t>.-seřízení těsnění pod vodním tlakem (potapěči)</t>
  </si>
  <si>
    <t>.-demontáže:</t>
  </si>
  <si>
    <t>.-demontáž stávajících konzol srazového těsnění vzpěrných vrat</t>
  </si>
  <si>
    <t>VD Lobkovice, rekonstrukce srazových stoliček a těsnění dolních vrat PK</t>
  </si>
  <si>
    <t xml:space="preserve">č.stavby: </t>
  </si>
  <si>
    <t>Rekonstrukce srazových stoliček</t>
  </si>
  <si>
    <t>vzpěr.vrat dolního ohlaví PK</t>
  </si>
  <si>
    <t>Srazové stoličky</t>
  </si>
  <si>
    <t>Srazové těsnění</t>
  </si>
  <si>
    <t>Projekty,zařízenístavby, přesuny, zdvihací zařízení, apod.</t>
  </si>
  <si>
    <t>stoliček vzpěrných vrat PK,</t>
  </si>
  <si>
    <t>úprava hl.nosníků pravé</t>
  </si>
  <si>
    <t>vrátně</t>
  </si>
  <si>
    <t>dolních vzpěrných vrat PK</t>
  </si>
  <si>
    <t>č.pol.</t>
  </si>
  <si>
    <t>jedn.</t>
  </si>
  <si>
    <t>(ks)</t>
  </si>
  <si>
    <t>Specifikace</t>
  </si>
  <si>
    <t>jedn.cena</t>
  </si>
  <si>
    <t>Rekonstrukce  těsnění</t>
  </si>
  <si>
    <t>Vedlejší a ostatní náklady (VON)</t>
  </si>
  <si>
    <t>Rekonstrukce opěrných</t>
  </si>
  <si>
    <t>.-demontáž srazových stoliček včetně podkladních desek</t>
  </si>
  <si>
    <t>.-odstranění koroze na P St 2 - na stavbě (OK vrátní)</t>
  </si>
  <si>
    <t>.-odstranění koroze na Sa 2.5  - při výrobě</t>
  </si>
  <si>
    <t>.-povrchová ochrana - EP, PUR; Im1,H - ČSN EN ISO 12944</t>
  </si>
  <si>
    <t>.-spojovací materiál (šrouby, podložky, matice) - cca M20
  pevné spoje -          Zn
  seřizovací šrouby -  A2</t>
  </si>
  <si>
    <t>.-oprava pásnic hl. nosníků pravíé vrátně (vyvařeni)</t>
  </si>
  <si>
    <t>.-ocelové plechy tl. 20-25 mm (oprava hl. nosníků)</t>
  </si>
  <si>
    <t>.-revize bočních stoliček s případným seřízením</t>
  </si>
  <si>
    <t>celkem rekonstrukce srazových stoliček a revize bočních</t>
  </si>
  <si>
    <t>.-demontáž stávajícího těsnění vzpěrných vrat
   - srazové, prahové i boční</t>
  </si>
  <si>
    <t>.-montáž konzol srazového těsnění (na pravé i levé vrátni)</t>
  </si>
  <si>
    <t>.-úprava spojů těsnění prahového a srazového</t>
  </si>
  <si>
    <t>.-montáž ochranného trámu srazového těsnění (na pravé vrátni)</t>
  </si>
  <si>
    <t>.-konzola - nosič srazového těsnění (pravá vráteň)</t>
  </si>
  <si>
    <t>.-konzola - dosed.trám srazového těsnění (levá vráteň)</t>
  </si>
  <si>
    <t>.-ochranný trám nosiče srazového těsnění (pravá vráteň)</t>
  </si>
  <si>
    <t>kpl</t>
  </si>
  <si>
    <t>%</t>
  </si>
  <si>
    <t>.-zdvihací technika  (pol.1.-pol.28)</t>
  </si>
  <si>
    <t>.-příprava a provoz staveniště (pol.1-pol.28)</t>
  </si>
  <si>
    <t>.-přesuny materiálu a techniky (pol.1.-pol.28)</t>
  </si>
  <si>
    <t>.-montáž seřiditelných srazových stoliček (8 ks)</t>
  </si>
  <si>
    <t>.-montáž pryžového těsnění na vzpěrná vrata obou vrátní</t>
  </si>
  <si>
    <t>.-povodňový a havarijní plán akce</t>
  </si>
  <si>
    <t>E.4. Soupis prací a dodávek</t>
  </si>
  <si>
    <t>E.4.1. Rekapitulace</t>
  </si>
  <si>
    <t>E.4.2. Položkový soupis prací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</si>
</sst>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\p\r\a\c"/>
    <numFmt numFmtId="169" formatCode="#,##0\ &quot;Kč&quot;"/>
    <numFmt numFmtId="170" formatCode="#,##0\ _K_č"/>
    <numFmt numFmtId="171" formatCode="0.E+00"/>
    <numFmt numFmtId="172" formatCode="000\ 00"/>
    <numFmt numFmtId="173" formatCode="_-* #,##0.0\ _K_č_-;\-* #,##0.0\ _K_č_-;_-* &quot;-&quot;?\ _K_č_-;_-@_-"/>
    <numFmt numFmtId="174" formatCode="#,##0_ ;\-#,##0\ "/>
    <numFmt numFmtId="175" formatCode="0.0"/>
    <numFmt numFmtId="176" formatCode="#,##0.0\ &quot;Kč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b/>
      <i/>
      <sz val="16"/>
      <name val="Arial CE"/>
      <family val="2"/>
    </font>
    <font>
      <b/>
      <sz val="20"/>
      <name val="Arial CE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Narrow"/>
      <family val="2"/>
    </font>
    <font>
      <b/>
      <sz val="8"/>
      <color indexed="8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Narrow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6">
      <alignment horizontal="justify" vertical="center" wrapText="1"/>
      <protection locked="0"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9" fontId="0" fillId="0" borderId="16" xfId="0" applyNumberFormat="1" applyFont="1" applyFill="1" applyBorder="1" applyAlignment="1">
      <alignment horizontal="right" vertical="center"/>
    </xf>
    <xf numFmtId="43" fontId="0" fillId="0" borderId="11" xfId="0" applyNumberFormat="1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169" fontId="0" fillId="0" borderId="17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 wrapText="1"/>
    </xf>
    <xf numFmtId="43" fontId="0" fillId="0" borderId="18" xfId="0" applyNumberFormat="1" applyFont="1" applyFill="1" applyBorder="1" applyAlignment="1">
      <alignment vertical="center"/>
    </xf>
    <xf numFmtId="169" fontId="0" fillId="0" borderId="16" xfId="0" applyNumberFormat="1" applyFont="1" applyFill="1" applyBorder="1" applyAlignment="1">
      <alignment vertical="center"/>
    </xf>
    <xf numFmtId="169" fontId="0" fillId="0" borderId="19" xfId="0" applyNumberFormat="1" applyFont="1" applyFill="1" applyBorder="1" applyAlignment="1">
      <alignment vertical="center"/>
    </xf>
    <xf numFmtId="43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4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3" fontId="0" fillId="0" borderId="22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9" fillId="0" borderId="0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169" fontId="0" fillId="0" borderId="18" xfId="0" applyNumberFormat="1" applyFont="1" applyFill="1" applyBorder="1" applyAlignment="1">
      <alignment vertical="center"/>
    </xf>
    <xf numFmtId="169" fontId="0" fillId="0" borderId="24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22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69" fontId="0" fillId="0" borderId="33" xfId="0" applyNumberFormat="1" applyFont="1" applyFill="1" applyBorder="1" applyAlignment="1">
      <alignment/>
    </xf>
    <xf numFmtId="42" fontId="0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/>
    </xf>
    <xf numFmtId="169" fontId="0" fillId="0" borderId="13" xfId="0" applyNumberFormat="1" applyFont="1" applyFill="1" applyBorder="1" applyAlignment="1">
      <alignment/>
    </xf>
    <xf numFmtId="169" fontId="9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169" fontId="33" fillId="0" borderId="35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10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9" fontId="0" fillId="0" borderId="15" xfId="0" applyNumberFormat="1" applyFont="1" applyFill="1" applyBorder="1" applyAlignment="1">
      <alignment/>
    </xf>
    <xf numFmtId="169" fontId="33" fillId="0" borderId="28" xfId="0" applyNumberFormat="1" applyFont="1" applyFill="1" applyBorder="1" applyAlignment="1">
      <alignment/>
    </xf>
    <xf numFmtId="169" fontId="3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43" fontId="0" fillId="0" borderId="16" xfId="0" applyNumberFormat="1" applyFont="1" applyFill="1" applyBorder="1" applyAlignment="1">
      <alignment vertical="center"/>
    </xf>
    <xf numFmtId="49" fontId="0" fillId="0" borderId="39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49" fontId="9" fillId="0" borderId="39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69" fontId="6" fillId="0" borderId="16" xfId="0" applyNumberFormat="1" applyFont="1" applyFill="1" applyBorder="1" applyAlignment="1">
      <alignment horizontal="right" vertical="center"/>
    </xf>
    <xf numFmtId="42" fontId="6" fillId="0" borderId="19" xfId="0" applyNumberFormat="1" applyFont="1" applyFill="1" applyBorder="1" applyAlignment="1">
      <alignment vertical="center"/>
    </xf>
    <xf numFmtId="42" fontId="0" fillId="0" borderId="19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69" fontId="9" fillId="0" borderId="35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vertical="center" wrapText="1"/>
    </xf>
    <xf numFmtId="43" fontId="0" fillId="0" borderId="21" xfId="0" applyNumberFormat="1" applyFont="1" applyFill="1" applyBorder="1" applyAlignment="1">
      <alignment vertical="center"/>
    </xf>
    <xf numFmtId="169" fontId="0" fillId="0" borderId="21" xfId="0" applyNumberFormat="1" applyFont="1" applyFill="1" applyBorder="1" applyAlignment="1">
      <alignment vertical="center"/>
    </xf>
    <xf numFmtId="169" fontId="0" fillId="0" borderId="41" xfId="0" applyNumberFormat="1" applyFont="1" applyFill="1" applyBorder="1" applyAlignment="1">
      <alignment vertical="center"/>
    </xf>
    <xf numFmtId="9" fontId="0" fillId="0" borderId="16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pis polozk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10"/>
  <sheetViews>
    <sheetView zoomScalePageLayoutView="0" workbookViewId="0" topLeftCell="A1">
      <selection activeCell="G31" sqref="G31"/>
    </sheetView>
  </sheetViews>
  <sheetFormatPr defaultColWidth="9.00390625" defaultRowHeight="12.75"/>
  <sheetData>
    <row r="5" ht="26.25">
      <c r="A5" s="1" t="s">
        <v>41</v>
      </c>
    </row>
    <row r="6" ht="18">
      <c r="A6" s="4" t="s">
        <v>42</v>
      </c>
    </row>
    <row r="7" ht="18">
      <c r="A7" s="3"/>
    </row>
    <row r="8" ht="20.25">
      <c r="A8" s="10" t="s">
        <v>84</v>
      </c>
    </row>
    <row r="9" s="10" customFormat="1" ht="20.25">
      <c r="A9" s="3" t="s">
        <v>85</v>
      </c>
    </row>
    <row r="10" s="10" customFormat="1" ht="20.25">
      <c r="A10" s="3" t="s">
        <v>86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37.00390625" style="42" customWidth="1"/>
    <col min="2" max="2" width="48.75390625" style="42" customWidth="1"/>
    <col min="3" max="3" width="8.375" style="45" customWidth="1"/>
    <col min="4" max="4" width="17.75390625" style="42" customWidth="1"/>
    <col min="5" max="5" width="17.25390625" style="42" customWidth="1"/>
    <col min="6" max="16384" width="9.125" style="42" customWidth="1"/>
  </cols>
  <sheetData>
    <row r="1" ht="23.25">
      <c r="A1" s="41" t="str">
        <f>Info!A8</f>
        <v>E.4. Soupis prací a dodávek</v>
      </c>
    </row>
    <row r="2" ht="18">
      <c r="A2" s="43" t="str">
        <f>Info!A9</f>
        <v>E.4.1. Rekapitulace</v>
      </c>
    </row>
    <row r="3" ht="18">
      <c r="A3" s="44" t="str">
        <f>Info!A5</f>
        <v>VD Lobkovice, rekonstrukce srazových stoliček a těsnění dolních vrat PK</v>
      </c>
    </row>
    <row r="4" ht="18">
      <c r="A4" s="44" t="str">
        <f>Info!A6</f>
        <v>č.stavby: </v>
      </c>
    </row>
    <row r="5" ht="15.75">
      <c r="A5" s="53" t="s">
        <v>11</v>
      </c>
    </row>
    <row r="6" ht="13.5" thickBot="1"/>
    <row r="7" spans="1:5" ht="13.5" thickBot="1">
      <c r="A7" s="46" t="s">
        <v>13</v>
      </c>
      <c r="B7" s="47" t="s">
        <v>2</v>
      </c>
      <c r="C7" s="54" t="s">
        <v>3</v>
      </c>
      <c r="D7" s="55"/>
      <c r="E7" s="56" t="s">
        <v>15</v>
      </c>
    </row>
    <row r="8" spans="1:5" ht="13.5" thickBot="1">
      <c r="A8" s="48"/>
      <c r="B8" s="49"/>
      <c r="C8" s="57" t="s">
        <v>19</v>
      </c>
      <c r="D8" s="57" t="s">
        <v>18</v>
      </c>
      <c r="E8" s="58"/>
    </row>
    <row r="9" spans="1:5" ht="13.5" thickBot="1">
      <c r="A9" s="50" t="s">
        <v>43</v>
      </c>
      <c r="B9" s="51" t="s">
        <v>45</v>
      </c>
      <c r="C9" s="59">
        <v>1</v>
      </c>
      <c r="D9" s="60">
        <f>VDLobkoPK_2017r!I38</f>
        <v>0</v>
      </c>
      <c r="E9" s="61">
        <f>C9*D9</f>
        <v>0</v>
      </c>
    </row>
    <row r="10" spans="1:5" ht="13.5" thickBot="1">
      <c r="A10" s="52" t="s">
        <v>44</v>
      </c>
      <c r="B10" s="62" t="s">
        <v>17</v>
      </c>
      <c r="C10" s="63"/>
      <c r="D10" s="64"/>
      <c r="E10" s="65">
        <f>SUM(E9:E9)</f>
        <v>0</v>
      </c>
    </row>
    <row r="11" spans="1:5" ht="13.5" thickBot="1">
      <c r="A11" s="50" t="s">
        <v>57</v>
      </c>
      <c r="B11" s="51" t="s">
        <v>46</v>
      </c>
      <c r="C11" s="66">
        <v>1</v>
      </c>
      <c r="D11" s="60">
        <f>VDLobkoPK_2017r!I71</f>
        <v>0</v>
      </c>
      <c r="E11" s="61">
        <f>C11*D11</f>
        <v>0</v>
      </c>
    </row>
    <row r="12" spans="1:5" ht="13.5" thickBot="1">
      <c r="A12" s="52" t="s">
        <v>44</v>
      </c>
      <c r="B12" s="62" t="s">
        <v>17</v>
      </c>
      <c r="C12" s="63"/>
      <c r="D12" s="64"/>
      <c r="E12" s="65">
        <f>SUM(E11:E11)</f>
        <v>0</v>
      </c>
    </row>
    <row r="13" spans="1:5" ht="13.5" thickBot="1">
      <c r="A13" s="50" t="s">
        <v>58</v>
      </c>
      <c r="B13" s="51" t="s">
        <v>47</v>
      </c>
      <c r="C13" s="66">
        <v>1</v>
      </c>
      <c r="D13" s="60">
        <f>VDLobkoPK_2017r!I82</f>
        <v>0</v>
      </c>
      <c r="E13" s="61">
        <f>C13*D13</f>
        <v>0</v>
      </c>
    </row>
    <row r="14" spans="1:5" ht="13.5" thickBot="1">
      <c r="A14" s="52" t="s">
        <v>11</v>
      </c>
      <c r="B14" s="62" t="s">
        <v>17</v>
      </c>
      <c r="C14" s="63"/>
      <c r="D14" s="64"/>
      <c r="E14" s="65">
        <f>SUM(E13:E13)</f>
        <v>0</v>
      </c>
    </row>
    <row r="15" spans="1:5" ht="21" thickBot="1">
      <c r="A15" s="5" t="s">
        <v>4</v>
      </c>
      <c r="B15" s="6"/>
      <c r="C15" s="63"/>
      <c r="D15" s="64"/>
      <c r="E15" s="67">
        <f>E10+E12+E14</f>
        <v>0</v>
      </c>
    </row>
    <row r="16" spans="1:5" ht="12.75">
      <c r="A16" s="7"/>
      <c r="B16" s="68"/>
      <c r="C16" s="69"/>
      <c r="D16" s="70"/>
      <c r="E16" s="71"/>
    </row>
    <row r="17" spans="1:5" ht="13.5" thickBot="1">
      <c r="A17" s="72"/>
      <c r="B17" s="73"/>
      <c r="C17" s="69"/>
      <c r="D17" s="70"/>
      <c r="E17" s="70"/>
    </row>
    <row r="18" spans="1:5" ht="21" thickBot="1">
      <c r="A18" s="5" t="s">
        <v>20</v>
      </c>
      <c r="B18" s="6"/>
      <c r="C18" s="74">
        <v>0.21</v>
      </c>
      <c r="D18" s="64"/>
      <c r="E18" s="67">
        <f>E15*C18</f>
        <v>0</v>
      </c>
    </row>
    <row r="19" spans="1:5" ht="21" thickBot="1">
      <c r="A19" s="8" t="s">
        <v>21</v>
      </c>
      <c r="B19" s="9"/>
      <c r="C19" s="75"/>
      <c r="D19" s="76"/>
      <c r="E19" s="77">
        <f>E15+E18</f>
        <v>0</v>
      </c>
    </row>
    <row r="21" ht="15">
      <c r="E21" s="78" t="s">
        <v>11</v>
      </c>
    </row>
  </sheetData>
  <sheetProtection/>
  <printOptions/>
  <pageMargins left="0.7874015748031497" right="0.3937007874015748" top="0.43" bottom="0.47" header="0.4" footer="0.44"/>
  <pageSetup fitToHeight="1" fitToWidth="1"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83"/>
  <sheetViews>
    <sheetView tabSelected="1" view="pageBreakPreview" zoomScaleNormal="75" zoomScaleSheetLayoutView="100" zoomScalePageLayoutView="0" workbookViewId="0" topLeftCell="A1">
      <pane ySplit="11" topLeftCell="A62" activePane="bottomLeft" state="frozen"/>
      <selection pane="topLeft" activeCell="A1" sqref="A1"/>
      <selection pane="bottomLeft" activeCell="J70" sqref="J70"/>
    </sheetView>
  </sheetViews>
  <sheetFormatPr defaultColWidth="9.00390625" defaultRowHeight="12.75"/>
  <cols>
    <col min="1" max="1" width="25.125" style="80" customWidth="1"/>
    <col min="2" max="2" width="6.75390625" style="80" customWidth="1"/>
    <col min="3" max="3" width="56.625" style="80" customWidth="1"/>
    <col min="4" max="4" width="7.375" style="81" customWidth="1"/>
    <col min="5" max="5" width="11.75390625" style="82" customWidth="1"/>
    <col min="6" max="6" width="6.75390625" style="82" customWidth="1"/>
    <col min="7" max="7" width="8.375" style="81" customWidth="1"/>
    <col min="8" max="8" width="13.75390625" style="80" bestFit="1" customWidth="1"/>
    <col min="9" max="9" width="18.625" style="80" bestFit="1" customWidth="1"/>
    <col min="10" max="10" width="17.00390625" style="80" customWidth="1"/>
    <col min="11" max="16384" width="9.125" style="80" customWidth="1"/>
  </cols>
  <sheetData>
    <row r="3" spans="1:2" ht="23.25">
      <c r="A3" s="79" t="str">
        <f>Info!A8</f>
        <v>E.4. Soupis prací a dodávek</v>
      </c>
      <c r="B3" s="79"/>
    </row>
    <row r="4" spans="1:2" ht="18">
      <c r="A4" s="83" t="str">
        <f>Info!A10</f>
        <v>E.4.2. Položkový soupis prací</v>
      </c>
      <c r="B4" s="83"/>
    </row>
    <row r="5" spans="1:2" ht="18">
      <c r="A5" s="84" t="str">
        <f>Info!A5</f>
        <v>VD Lobkovice, rekonstrukce srazových stoliček a těsnění dolních vrat PK</v>
      </c>
      <c r="B5" s="84"/>
    </row>
    <row r="6" spans="1:2" ht="15">
      <c r="A6" s="85" t="str">
        <f>Info!A6</f>
        <v>č.stavby: </v>
      </c>
      <c r="B6" s="85"/>
    </row>
    <row r="7" spans="1:2" ht="15.75">
      <c r="A7" s="86" t="s">
        <v>11</v>
      </c>
      <c r="B7" s="86"/>
    </row>
    <row r="8" ht="13.5" thickBot="1"/>
    <row r="9" spans="1:9" ht="13.5" thickBot="1">
      <c r="A9" s="87" t="s">
        <v>13</v>
      </c>
      <c r="B9" s="87" t="s">
        <v>52</v>
      </c>
      <c r="C9" s="88" t="s">
        <v>14</v>
      </c>
      <c r="D9" s="89"/>
      <c r="E9" s="90" t="s">
        <v>55</v>
      </c>
      <c r="F9" s="91"/>
      <c r="G9" s="92"/>
      <c r="H9" s="93"/>
      <c r="I9" s="94" t="s">
        <v>15</v>
      </c>
    </row>
    <row r="10" spans="1:9" ht="12.75">
      <c r="A10" s="95"/>
      <c r="B10" s="95"/>
      <c r="C10" s="96"/>
      <c r="D10" s="94" t="s">
        <v>16</v>
      </c>
      <c r="E10" s="97" t="s">
        <v>6</v>
      </c>
      <c r="F10" s="97" t="s">
        <v>53</v>
      </c>
      <c r="G10" s="94" t="s">
        <v>0</v>
      </c>
      <c r="H10" s="94" t="s">
        <v>56</v>
      </c>
      <c r="I10" s="98"/>
    </row>
    <row r="11" spans="1:9" ht="13.5" thickBot="1">
      <c r="A11" s="99"/>
      <c r="B11" s="99"/>
      <c r="C11" s="100"/>
      <c r="D11" s="101"/>
      <c r="E11" s="102" t="s">
        <v>11</v>
      </c>
      <c r="F11" s="102" t="s">
        <v>11</v>
      </c>
      <c r="G11" s="101" t="s">
        <v>54</v>
      </c>
      <c r="H11" s="101" t="s">
        <v>1</v>
      </c>
      <c r="I11" s="103"/>
    </row>
    <row r="12" spans="1:9" ht="12.75">
      <c r="A12" s="104" t="s">
        <v>59</v>
      </c>
      <c r="B12" s="98"/>
      <c r="C12" s="22" t="s">
        <v>7</v>
      </c>
      <c r="D12" s="2"/>
      <c r="E12" s="14"/>
      <c r="F12" s="15"/>
      <c r="G12" s="2"/>
      <c r="H12" s="16"/>
      <c r="I12" s="17"/>
    </row>
    <row r="13" spans="1:9" ht="12.75">
      <c r="A13" s="105" t="s">
        <v>48</v>
      </c>
      <c r="B13" s="98"/>
      <c r="C13" s="22" t="s">
        <v>25</v>
      </c>
      <c r="D13" s="11"/>
      <c r="E13" s="106"/>
      <c r="F13" s="106"/>
      <c r="G13" s="11"/>
      <c r="H13" s="24"/>
      <c r="I13" s="25"/>
    </row>
    <row r="14" spans="1:9" ht="12.75">
      <c r="A14" s="105" t="s">
        <v>49</v>
      </c>
      <c r="B14" s="98">
        <v>1</v>
      </c>
      <c r="C14" s="107" t="s">
        <v>27</v>
      </c>
      <c r="D14" s="2">
        <v>24</v>
      </c>
      <c r="E14" s="14"/>
      <c r="F14" s="15"/>
      <c r="G14" s="2">
        <v>1</v>
      </c>
      <c r="H14" s="16">
        <v>0</v>
      </c>
      <c r="I14" s="17">
        <f>D14*H14*G14</f>
        <v>0</v>
      </c>
    </row>
    <row r="15" spans="1:9" ht="12.75">
      <c r="A15" s="105" t="s">
        <v>50</v>
      </c>
      <c r="B15" s="98">
        <v>2</v>
      </c>
      <c r="C15" s="107" t="s">
        <v>60</v>
      </c>
      <c r="D15" s="2">
        <v>48</v>
      </c>
      <c r="E15" s="14"/>
      <c r="F15" s="15"/>
      <c r="G15" s="2">
        <v>1</v>
      </c>
      <c r="H15" s="16">
        <v>0</v>
      </c>
      <c r="I15" s="17">
        <f>D15*H15*G15</f>
        <v>0</v>
      </c>
    </row>
    <row r="16" spans="1:9" ht="12.75">
      <c r="A16" s="105" t="s">
        <v>11</v>
      </c>
      <c r="B16" s="98" t="s">
        <v>11</v>
      </c>
      <c r="C16" s="108"/>
      <c r="D16" s="11"/>
      <c r="E16" s="106"/>
      <c r="F16" s="106"/>
      <c r="G16" s="11"/>
      <c r="H16" s="24"/>
      <c r="I16" s="25"/>
    </row>
    <row r="17" spans="1:9" ht="12.75">
      <c r="A17" s="105" t="s">
        <v>11</v>
      </c>
      <c r="B17" s="98"/>
      <c r="C17" s="109" t="s">
        <v>8</v>
      </c>
      <c r="D17" s="11"/>
      <c r="E17" s="106"/>
      <c r="F17" s="106"/>
      <c r="G17" s="11"/>
      <c r="H17" s="24"/>
      <c r="I17" s="25"/>
    </row>
    <row r="18" spans="1:9" ht="12.75">
      <c r="A18" s="110"/>
      <c r="B18" s="98">
        <v>3</v>
      </c>
      <c r="C18" s="111" t="s">
        <v>81</v>
      </c>
      <c r="D18" s="2">
        <v>60</v>
      </c>
      <c r="E18" s="14"/>
      <c r="F18" s="15"/>
      <c r="G18" s="2">
        <v>1</v>
      </c>
      <c r="H18" s="16">
        <v>0</v>
      </c>
      <c r="I18" s="17">
        <f>D18*H18*G18</f>
        <v>0</v>
      </c>
    </row>
    <row r="19" spans="1:9" ht="12.75">
      <c r="A19" s="110"/>
      <c r="B19" s="98">
        <v>4</v>
      </c>
      <c r="C19" s="111" t="s">
        <v>26</v>
      </c>
      <c r="D19" s="2">
        <v>16</v>
      </c>
      <c r="E19" s="14"/>
      <c r="F19" s="15"/>
      <c r="G19" s="2">
        <v>1</v>
      </c>
      <c r="H19" s="16">
        <v>0</v>
      </c>
      <c r="I19" s="17">
        <f>D19*H19*G19</f>
        <v>0</v>
      </c>
    </row>
    <row r="20" spans="1:9" ht="12.75" customHeight="1">
      <c r="A20" s="110"/>
      <c r="B20" s="98"/>
      <c r="C20" s="111"/>
      <c r="D20" s="11"/>
      <c r="E20" s="106"/>
      <c r="F20" s="106"/>
      <c r="G20" s="11"/>
      <c r="H20" s="24"/>
      <c r="I20" s="17"/>
    </row>
    <row r="21" spans="1:9" ht="12.75">
      <c r="A21" s="110"/>
      <c r="B21" s="98"/>
      <c r="C21" s="112" t="s">
        <v>10</v>
      </c>
      <c r="D21" s="11"/>
      <c r="E21" s="106"/>
      <c r="F21" s="106"/>
      <c r="G21" s="11"/>
      <c r="H21" s="24"/>
      <c r="I21" s="25"/>
    </row>
    <row r="22" spans="1:9" ht="12.75">
      <c r="A22" s="110"/>
      <c r="B22" s="98">
        <v>5</v>
      </c>
      <c r="C22" s="111" t="s">
        <v>67</v>
      </c>
      <c r="D22" s="2">
        <v>60</v>
      </c>
      <c r="E22" s="14"/>
      <c r="F22" s="15"/>
      <c r="G22" s="2">
        <v>1</v>
      </c>
      <c r="H22" s="16">
        <v>0</v>
      </c>
      <c r="I22" s="17">
        <f>D22*H22*G22</f>
        <v>0</v>
      </c>
    </row>
    <row r="23" spans="1:9" ht="12.75">
      <c r="A23" s="110"/>
      <c r="B23" s="98">
        <v>6</v>
      </c>
      <c r="C23" s="111" t="s">
        <v>65</v>
      </c>
      <c r="D23" s="2">
        <v>20</v>
      </c>
      <c r="E23" s="14"/>
      <c r="F23" s="15"/>
      <c r="G23" s="2">
        <v>1</v>
      </c>
      <c r="H23" s="16">
        <v>0</v>
      </c>
      <c r="I23" s="17">
        <f>D23*H23*G23</f>
        <v>0</v>
      </c>
    </row>
    <row r="24" spans="1:9" ht="12.75">
      <c r="A24" s="110"/>
      <c r="B24" s="98"/>
      <c r="C24" s="108"/>
      <c r="D24" s="12"/>
      <c r="E24" s="14"/>
      <c r="F24" s="15"/>
      <c r="G24" s="2"/>
      <c r="H24" s="16"/>
      <c r="I24" s="17"/>
    </row>
    <row r="25" spans="1:9" ht="12.75">
      <c r="A25" s="110"/>
      <c r="B25" s="98"/>
      <c r="C25" s="112" t="s">
        <v>22</v>
      </c>
      <c r="D25" s="12"/>
      <c r="E25" s="14"/>
      <c r="F25" s="15"/>
      <c r="G25" s="2"/>
      <c r="H25" s="16"/>
      <c r="I25" s="17"/>
    </row>
    <row r="26" spans="1:9" ht="12.75">
      <c r="A26" s="110"/>
      <c r="B26" s="98">
        <v>7</v>
      </c>
      <c r="C26" s="107" t="s">
        <v>61</v>
      </c>
      <c r="D26" s="12"/>
      <c r="E26" s="18">
        <v>2.25</v>
      </c>
      <c r="F26" s="19"/>
      <c r="G26" s="12">
        <v>1</v>
      </c>
      <c r="H26" s="113">
        <v>0</v>
      </c>
      <c r="I26" s="114">
        <f>E26*G26*H26</f>
        <v>0</v>
      </c>
    </row>
    <row r="27" spans="1:9" ht="12.75">
      <c r="A27" s="110"/>
      <c r="B27" s="98">
        <v>8</v>
      </c>
      <c r="C27" s="107" t="s">
        <v>62</v>
      </c>
      <c r="D27" s="12"/>
      <c r="E27" s="18">
        <v>4</v>
      </c>
      <c r="F27" s="19"/>
      <c r="G27" s="12">
        <v>1</v>
      </c>
      <c r="H27" s="113">
        <v>0</v>
      </c>
      <c r="I27" s="114">
        <f>E27*G27*H27</f>
        <v>0</v>
      </c>
    </row>
    <row r="28" spans="1:9" ht="12.75">
      <c r="A28" s="110"/>
      <c r="B28" s="98">
        <v>9</v>
      </c>
      <c r="C28" s="108" t="s">
        <v>63</v>
      </c>
      <c r="D28" s="11"/>
      <c r="E28" s="20">
        <v>6.25</v>
      </c>
      <c r="F28" s="21"/>
      <c r="G28" s="11">
        <v>1</v>
      </c>
      <c r="H28" s="13">
        <v>0</v>
      </c>
      <c r="I28" s="115">
        <f>E28*G28*H28</f>
        <v>0</v>
      </c>
    </row>
    <row r="29" spans="1:9" ht="12.75">
      <c r="A29" s="110"/>
      <c r="B29" s="98"/>
      <c r="C29" s="111"/>
      <c r="D29" s="2"/>
      <c r="E29" s="14"/>
      <c r="F29" s="15"/>
      <c r="G29" s="2"/>
      <c r="H29" s="16"/>
      <c r="I29" s="17"/>
    </row>
    <row r="30" spans="1:9" ht="12.75">
      <c r="A30" s="110"/>
      <c r="B30" s="98"/>
      <c r="C30" s="22" t="s">
        <v>9</v>
      </c>
      <c r="D30" s="11"/>
      <c r="E30" s="106"/>
      <c r="F30" s="106"/>
      <c r="G30" s="11"/>
      <c r="H30" s="24"/>
      <c r="I30" s="25"/>
    </row>
    <row r="31" spans="1:9" ht="12.75">
      <c r="A31" s="110"/>
      <c r="B31" s="98">
        <v>10</v>
      </c>
      <c r="C31" s="111" t="s">
        <v>28</v>
      </c>
      <c r="D31" s="11"/>
      <c r="E31" s="20">
        <v>41</v>
      </c>
      <c r="F31" s="21"/>
      <c r="G31" s="11">
        <v>8</v>
      </c>
      <c r="H31" s="13">
        <v>0</v>
      </c>
      <c r="I31" s="115">
        <f>E31*G31*H31</f>
        <v>0</v>
      </c>
    </row>
    <row r="32" spans="1:9" ht="12.75">
      <c r="A32" s="110"/>
      <c r="B32" s="98">
        <v>11</v>
      </c>
      <c r="C32" s="111" t="s">
        <v>66</v>
      </c>
      <c r="D32" s="11"/>
      <c r="E32" s="20">
        <v>39</v>
      </c>
      <c r="F32" s="21"/>
      <c r="G32" s="11">
        <v>1</v>
      </c>
      <c r="H32" s="13">
        <v>0</v>
      </c>
      <c r="I32" s="115">
        <f>E32*G32*H32</f>
        <v>0</v>
      </c>
    </row>
    <row r="33" spans="1:9" ht="12.75">
      <c r="A33" s="110"/>
      <c r="B33" s="98"/>
      <c r="C33" s="111"/>
      <c r="D33" s="11"/>
      <c r="E33" s="20"/>
      <c r="F33" s="21"/>
      <c r="G33" s="11"/>
      <c r="H33" s="24"/>
      <c r="I33" s="115"/>
    </row>
    <row r="34" spans="1:9" ht="12.75">
      <c r="A34" s="110"/>
      <c r="B34" s="98"/>
      <c r="C34" s="22" t="s">
        <v>23</v>
      </c>
      <c r="D34" s="11"/>
      <c r="E34" s="106"/>
      <c r="F34" s="106"/>
      <c r="G34" s="11"/>
      <c r="H34" s="24"/>
      <c r="I34" s="25"/>
    </row>
    <row r="35" spans="1:10" ht="38.25">
      <c r="A35" s="110"/>
      <c r="B35" s="98">
        <v>12</v>
      </c>
      <c r="C35" s="111" t="s">
        <v>64</v>
      </c>
      <c r="D35" s="11"/>
      <c r="E35" s="20"/>
      <c r="F35" s="21"/>
      <c r="G35" s="11">
        <v>1</v>
      </c>
      <c r="H35" s="13">
        <v>0</v>
      </c>
      <c r="I35" s="25">
        <f>G35*H35</f>
        <v>0</v>
      </c>
      <c r="J35" s="80" t="s">
        <v>11</v>
      </c>
    </row>
    <row r="36" spans="1:9" ht="12.75">
      <c r="A36" s="110"/>
      <c r="B36" s="98"/>
      <c r="C36" s="108"/>
      <c r="D36" s="11"/>
      <c r="E36" s="20"/>
      <c r="F36" s="21"/>
      <c r="G36" s="11"/>
      <c r="H36" s="13"/>
      <c r="I36" s="115"/>
    </row>
    <row r="37" spans="1:9" ht="13.5" thickBot="1">
      <c r="A37" s="110"/>
      <c r="B37" s="98"/>
      <c r="C37" s="111"/>
      <c r="D37" s="11"/>
      <c r="E37" s="106"/>
      <c r="F37" s="106"/>
      <c r="G37" s="11"/>
      <c r="H37" s="24"/>
      <c r="I37" s="25"/>
    </row>
    <row r="38" spans="1:9" ht="13.5" thickBot="1">
      <c r="A38" s="103"/>
      <c r="B38" s="101"/>
      <c r="C38" s="116" t="s">
        <v>68</v>
      </c>
      <c r="D38" s="117"/>
      <c r="E38" s="118"/>
      <c r="F38" s="118"/>
      <c r="G38" s="117"/>
      <c r="H38" s="119"/>
      <c r="I38" s="120">
        <f>SUM(I13:I37)</f>
        <v>0</v>
      </c>
    </row>
    <row r="39" spans="2:9" s="30" customFormat="1" ht="12.75">
      <c r="B39" s="31"/>
      <c r="C39" s="32"/>
      <c r="D39" s="31"/>
      <c r="E39" s="33"/>
      <c r="F39" s="34"/>
      <c r="G39" s="31"/>
      <c r="H39" s="35"/>
      <c r="I39" s="36"/>
    </row>
    <row r="40" spans="2:9" s="30" customFormat="1" ht="12.75">
      <c r="B40" s="31"/>
      <c r="C40" s="32"/>
      <c r="D40" s="31"/>
      <c r="E40" s="34"/>
      <c r="F40" s="34"/>
      <c r="G40" s="31"/>
      <c r="H40" s="35"/>
      <c r="I40" s="36"/>
    </row>
    <row r="41" spans="2:9" s="30" customFormat="1" ht="13.5" thickBot="1">
      <c r="B41" s="31"/>
      <c r="C41" s="32"/>
      <c r="D41" s="31"/>
      <c r="E41" s="34"/>
      <c r="F41" s="34"/>
      <c r="G41" s="31"/>
      <c r="H41" s="35"/>
      <c r="I41" s="36"/>
    </row>
    <row r="42" spans="1:9" ht="12.75">
      <c r="A42" s="104" t="s">
        <v>37</v>
      </c>
      <c r="B42" s="94"/>
      <c r="C42" s="37"/>
      <c r="D42" s="38"/>
      <c r="E42" s="23"/>
      <c r="F42" s="23"/>
      <c r="G42" s="38"/>
      <c r="H42" s="39"/>
      <c r="I42" s="40"/>
    </row>
    <row r="43" spans="1:9" ht="12.75">
      <c r="A43" s="105" t="s">
        <v>51</v>
      </c>
      <c r="B43" s="98"/>
      <c r="C43" s="22" t="s">
        <v>7</v>
      </c>
      <c r="D43" s="11"/>
      <c r="E43" s="106"/>
      <c r="F43" s="106"/>
      <c r="G43" s="11"/>
      <c r="H43" s="24"/>
      <c r="I43" s="25"/>
    </row>
    <row r="44" spans="1:9" ht="12.75">
      <c r="A44" s="121" t="s">
        <v>11</v>
      </c>
      <c r="B44" s="122"/>
      <c r="C44" s="22" t="s">
        <v>39</v>
      </c>
      <c r="D44" s="11"/>
      <c r="E44" s="106"/>
      <c r="F44" s="106"/>
      <c r="G44" s="11"/>
      <c r="H44" s="24"/>
      <c r="I44" s="25"/>
    </row>
    <row r="45" spans="1:9" ht="25.5">
      <c r="A45" s="110"/>
      <c r="B45" s="98">
        <v>13</v>
      </c>
      <c r="C45" s="123" t="s">
        <v>69</v>
      </c>
      <c r="D45" s="29">
        <v>120</v>
      </c>
      <c r="E45" s="28"/>
      <c r="F45" s="124"/>
      <c r="G45" s="29">
        <v>1</v>
      </c>
      <c r="H45" s="125">
        <v>0</v>
      </c>
      <c r="I45" s="126">
        <f>D45*H45*G45</f>
        <v>0</v>
      </c>
    </row>
    <row r="46" spans="1:9" ht="12.75">
      <c r="A46" s="110"/>
      <c r="B46" s="98">
        <v>14</v>
      </c>
      <c r="C46" s="107" t="s">
        <v>40</v>
      </c>
      <c r="D46" s="2">
        <v>30</v>
      </c>
      <c r="E46" s="26"/>
      <c r="F46" s="15"/>
      <c r="G46" s="2">
        <v>1</v>
      </c>
      <c r="H46" s="16">
        <v>0</v>
      </c>
      <c r="I46" s="17">
        <f>D46*H46*G46</f>
        <v>0</v>
      </c>
    </row>
    <row r="47" spans="1:9" ht="12.75">
      <c r="A47" s="110"/>
      <c r="B47" s="98"/>
      <c r="C47" s="111"/>
      <c r="D47" s="11"/>
      <c r="E47" s="106"/>
      <c r="F47" s="106"/>
      <c r="G47" s="11"/>
      <c r="H47" s="24"/>
      <c r="I47" s="17"/>
    </row>
    <row r="48" spans="1:9" ht="12.75">
      <c r="A48" s="110"/>
      <c r="B48" s="98"/>
      <c r="C48" s="109" t="s">
        <v>8</v>
      </c>
      <c r="D48" s="11"/>
      <c r="E48" s="106"/>
      <c r="F48" s="106"/>
      <c r="G48" s="11"/>
      <c r="H48" s="24"/>
      <c r="I48" s="25"/>
    </row>
    <row r="49" spans="1:9" ht="12.75">
      <c r="A49" s="110" t="s">
        <v>11</v>
      </c>
      <c r="B49" s="98">
        <v>15</v>
      </c>
      <c r="C49" s="111" t="s">
        <v>70</v>
      </c>
      <c r="D49" s="2">
        <v>60</v>
      </c>
      <c r="E49" s="26"/>
      <c r="F49" s="15"/>
      <c r="G49" s="2">
        <v>1</v>
      </c>
      <c r="H49" s="16">
        <v>0</v>
      </c>
      <c r="I49" s="17">
        <f>D49*H49*G49</f>
        <v>0</v>
      </c>
    </row>
    <row r="50" spans="1:9" ht="12.75">
      <c r="A50" s="110"/>
      <c r="B50" s="98">
        <v>16</v>
      </c>
      <c r="C50" s="111" t="s">
        <v>72</v>
      </c>
      <c r="D50" s="2">
        <v>6</v>
      </c>
      <c r="E50" s="26"/>
      <c r="F50" s="15"/>
      <c r="G50" s="2">
        <v>1</v>
      </c>
      <c r="H50" s="16">
        <v>0</v>
      </c>
      <c r="I50" s="17">
        <f>D50*H50*G50</f>
        <v>0</v>
      </c>
    </row>
    <row r="51" spans="1:9" ht="12.75">
      <c r="A51" s="110" t="s">
        <v>11</v>
      </c>
      <c r="B51" s="98">
        <v>17</v>
      </c>
      <c r="C51" s="111" t="s">
        <v>82</v>
      </c>
      <c r="D51" s="2">
        <v>60</v>
      </c>
      <c r="E51" s="26"/>
      <c r="F51" s="15"/>
      <c r="G51" s="2">
        <v>1</v>
      </c>
      <c r="H51" s="16">
        <v>0</v>
      </c>
      <c r="I51" s="17">
        <f>D51*H51*G51</f>
        <v>0</v>
      </c>
    </row>
    <row r="52" spans="1:9" ht="12.75">
      <c r="A52" s="110"/>
      <c r="B52" s="98">
        <v>18</v>
      </c>
      <c r="C52" s="111" t="s">
        <v>38</v>
      </c>
      <c r="D52" s="2">
        <v>32</v>
      </c>
      <c r="E52" s="14"/>
      <c r="F52" s="15"/>
      <c r="G52" s="2">
        <v>1</v>
      </c>
      <c r="H52" s="16">
        <v>0</v>
      </c>
      <c r="I52" s="17">
        <f>D52*H52*G52</f>
        <v>0</v>
      </c>
    </row>
    <row r="53" spans="1:9" ht="12.75">
      <c r="A53" s="110"/>
      <c r="B53" s="98"/>
      <c r="C53" s="111"/>
      <c r="D53" s="11"/>
      <c r="E53" s="106"/>
      <c r="F53" s="106"/>
      <c r="G53" s="11"/>
      <c r="H53" s="24"/>
      <c r="I53" s="17"/>
    </row>
    <row r="54" spans="1:9" ht="12.75">
      <c r="A54" s="110"/>
      <c r="B54" s="98"/>
      <c r="C54" s="112" t="s">
        <v>10</v>
      </c>
      <c r="D54" s="11"/>
      <c r="E54" s="106"/>
      <c r="F54" s="106"/>
      <c r="G54" s="11"/>
      <c r="H54" s="24"/>
      <c r="I54" s="25"/>
    </row>
    <row r="55" spans="1:9" ht="13.5" customHeight="1">
      <c r="A55" s="110"/>
      <c r="B55" s="98">
        <v>19</v>
      </c>
      <c r="C55" s="111" t="s">
        <v>71</v>
      </c>
      <c r="D55" s="2">
        <v>30</v>
      </c>
      <c r="E55" s="14"/>
      <c r="F55" s="15"/>
      <c r="G55" s="2">
        <v>1</v>
      </c>
      <c r="H55" s="16">
        <v>0</v>
      </c>
      <c r="I55" s="17">
        <f>D55*H55*G55</f>
        <v>0</v>
      </c>
    </row>
    <row r="56" spans="1:9" ht="12.75">
      <c r="A56" s="110"/>
      <c r="B56" s="98"/>
      <c r="C56" s="111"/>
      <c r="D56" s="2"/>
      <c r="E56" s="26"/>
      <c r="F56" s="15"/>
      <c r="G56" s="2"/>
      <c r="H56" s="16"/>
      <c r="I56" s="17"/>
    </row>
    <row r="57" spans="1:9" ht="12.75">
      <c r="A57" s="110"/>
      <c r="B57" s="98"/>
      <c r="C57" s="112" t="s">
        <v>22</v>
      </c>
      <c r="D57" s="12"/>
      <c r="E57" s="26"/>
      <c r="F57" s="15"/>
      <c r="G57" s="2"/>
      <c r="H57" s="16"/>
      <c r="I57" s="17"/>
    </row>
    <row r="58" spans="1:9" ht="12.75">
      <c r="A58" s="110"/>
      <c r="B58" s="98">
        <v>20</v>
      </c>
      <c r="C58" s="107" t="s">
        <v>61</v>
      </c>
      <c r="D58" s="12"/>
      <c r="E58" s="18">
        <v>3.2</v>
      </c>
      <c r="F58" s="19"/>
      <c r="G58" s="12">
        <v>1</v>
      </c>
      <c r="H58" s="113">
        <v>0</v>
      </c>
      <c r="I58" s="114">
        <f>E58*G58*H58</f>
        <v>0</v>
      </c>
    </row>
    <row r="59" spans="1:9" ht="12.75">
      <c r="A59" s="110"/>
      <c r="B59" s="98">
        <v>21</v>
      </c>
      <c r="C59" s="107" t="s">
        <v>62</v>
      </c>
      <c r="D59" s="2"/>
      <c r="E59" s="20">
        <v>12.8</v>
      </c>
      <c r="F59" s="27"/>
      <c r="G59" s="2">
        <v>1</v>
      </c>
      <c r="H59" s="16">
        <v>0</v>
      </c>
      <c r="I59" s="17">
        <f>E59*G59*H59</f>
        <v>0</v>
      </c>
    </row>
    <row r="60" spans="1:9" ht="12.75">
      <c r="A60" s="110"/>
      <c r="B60" s="98">
        <v>22</v>
      </c>
      <c r="C60" s="108" t="s">
        <v>63</v>
      </c>
      <c r="D60" s="11"/>
      <c r="E60" s="20">
        <v>16</v>
      </c>
      <c r="F60" s="21"/>
      <c r="G60" s="11">
        <v>1</v>
      </c>
      <c r="H60" s="13">
        <v>0</v>
      </c>
      <c r="I60" s="115">
        <f>E60*G60*H60</f>
        <v>0</v>
      </c>
    </row>
    <row r="61" spans="1:9" ht="12.75">
      <c r="A61" s="110"/>
      <c r="B61" s="98"/>
      <c r="C61" s="111"/>
      <c r="D61" s="2"/>
      <c r="E61" s="26"/>
      <c r="F61" s="15"/>
      <c r="G61" s="2"/>
      <c r="H61" s="16"/>
      <c r="I61" s="17"/>
    </row>
    <row r="62" spans="1:9" ht="12.75">
      <c r="A62" s="110"/>
      <c r="B62" s="98"/>
      <c r="C62" s="22" t="s">
        <v>9</v>
      </c>
      <c r="D62" s="11"/>
      <c r="E62" s="106"/>
      <c r="F62" s="106"/>
      <c r="G62" s="11"/>
      <c r="H62" s="24"/>
      <c r="I62" s="25"/>
    </row>
    <row r="63" spans="1:9" ht="12.75">
      <c r="A63" s="110"/>
      <c r="B63" s="98">
        <v>23</v>
      </c>
      <c r="C63" s="111" t="s">
        <v>73</v>
      </c>
      <c r="D63" s="11"/>
      <c r="E63" s="20">
        <v>230</v>
      </c>
      <c r="F63" s="21"/>
      <c r="G63" s="11">
        <v>1</v>
      </c>
      <c r="H63" s="13">
        <v>0</v>
      </c>
      <c r="I63" s="115">
        <f>E63*G63*H63</f>
        <v>0</v>
      </c>
    </row>
    <row r="64" spans="1:9" ht="12.75">
      <c r="A64" s="110"/>
      <c r="B64" s="98">
        <v>24</v>
      </c>
      <c r="C64" s="111" t="s">
        <v>74</v>
      </c>
      <c r="D64" s="11"/>
      <c r="E64" s="20">
        <v>342</v>
      </c>
      <c r="F64" s="21"/>
      <c r="G64" s="11">
        <v>1</v>
      </c>
      <c r="H64" s="13">
        <v>0</v>
      </c>
      <c r="I64" s="115">
        <f>E64*G64*H64</f>
        <v>0</v>
      </c>
    </row>
    <row r="65" spans="1:9" ht="12.75">
      <c r="A65" s="110"/>
      <c r="B65" s="98">
        <v>25</v>
      </c>
      <c r="C65" s="111" t="s">
        <v>75</v>
      </c>
      <c r="D65" s="11"/>
      <c r="E65" s="20">
        <v>245</v>
      </c>
      <c r="F65" s="21"/>
      <c r="G65" s="11">
        <v>1</v>
      </c>
      <c r="H65" s="13">
        <v>0</v>
      </c>
      <c r="I65" s="115">
        <f>E65*G65*H65</f>
        <v>0</v>
      </c>
    </row>
    <row r="66" spans="1:9" ht="12.75">
      <c r="A66" s="110"/>
      <c r="B66" s="98">
        <v>26</v>
      </c>
      <c r="C66" s="111" t="s">
        <v>35</v>
      </c>
      <c r="D66" s="11"/>
      <c r="E66" s="20">
        <v>66</v>
      </c>
      <c r="F66" s="21"/>
      <c r="G66" s="11">
        <v>1</v>
      </c>
      <c r="H66" s="13">
        <v>0</v>
      </c>
      <c r="I66" s="115">
        <f>E66*G66*H66</f>
        <v>0</v>
      </c>
    </row>
    <row r="67" spans="1:9" ht="12.75">
      <c r="A67" s="110"/>
      <c r="B67" s="98"/>
      <c r="C67" s="108"/>
      <c r="D67" s="11"/>
      <c r="E67" s="20"/>
      <c r="F67" s="21"/>
      <c r="G67" s="11"/>
      <c r="H67" s="13"/>
      <c r="I67" s="25"/>
    </row>
    <row r="68" spans="1:10" ht="12.75">
      <c r="A68" s="110"/>
      <c r="B68" s="98"/>
      <c r="C68" s="22" t="s">
        <v>23</v>
      </c>
      <c r="D68" s="11"/>
      <c r="E68" s="106"/>
      <c r="F68" s="106"/>
      <c r="G68" s="11"/>
      <c r="H68" s="24"/>
      <c r="I68" s="25"/>
      <c r="J68" s="80" t="s">
        <v>11</v>
      </c>
    </row>
    <row r="69" spans="1:10" ht="12.75">
      <c r="A69" s="110"/>
      <c r="B69" s="98">
        <v>27</v>
      </c>
      <c r="C69" s="111" t="s">
        <v>29</v>
      </c>
      <c r="D69" s="11"/>
      <c r="E69" s="20"/>
      <c r="F69" s="21"/>
      <c r="G69" s="11">
        <v>1</v>
      </c>
      <c r="H69" s="13">
        <v>0</v>
      </c>
      <c r="I69" s="25">
        <f>G69*H69</f>
        <v>0</v>
      </c>
      <c r="J69" s="80" t="s">
        <v>11</v>
      </c>
    </row>
    <row r="70" spans="1:10" ht="13.5" thickBot="1">
      <c r="A70" s="110"/>
      <c r="B70" s="98">
        <v>28</v>
      </c>
      <c r="C70" s="111" t="s">
        <v>36</v>
      </c>
      <c r="D70" s="11"/>
      <c r="E70" s="20"/>
      <c r="F70" s="21"/>
      <c r="G70" s="11">
        <v>1</v>
      </c>
      <c r="H70" s="13">
        <v>0</v>
      </c>
      <c r="I70" s="25">
        <f>G70*H70</f>
        <v>0</v>
      </c>
      <c r="J70" s="80" t="s">
        <v>11</v>
      </c>
    </row>
    <row r="71" spans="1:9" ht="13.5" thickBot="1">
      <c r="A71" s="103"/>
      <c r="B71" s="101"/>
      <c r="C71" s="116" t="s">
        <v>33</v>
      </c>
      <c r="D71" s="117"/>
      <c r="E71" s="118"/>
      <c r="F71" s="118"/>
      <c r="G71" s="117"/>
      <c r="H71" s="119"/>
      <c r="I71" s="120">
        <f>SUM(I44:I66)</f>
        <v>0</v>
      </c>
    </row>
    <row r="72" spans="1:9" ht="12.75">
      <c r="A72" s="105" t="s">
        <v>30</v>
      </c>
      <c r="B72" s="98"/>
      <c r="C72" s="22"/>
      <c r="D72" s="11"/>
      <c r="E72" s="23"/>
      <c r="F72" s="28"/>
      <c r="G72" s="11"/>
      <c r="H72" s="24"/>
      <c r="I72" s="25"/>
    </row>
    <row r="73" spans="1:9" ht="12.75">
      <c r="A73" s="110"/>
      <c r="B73" s="98">
        <v>29</v>
      </c>
      <c r="C73" s="111" t="s">
        <v>5</v>
      </c>
      <c r="D73" s="11"/>
      <c r="E73" s="106"/>
      <c r="F73" s="26" t="s">
        <v>76</v>
      </c>
      <c r="G73" s="11"/>
      <c r="H73" s="13">
        <v>0</v>
      </c>
      <c r="I73" s="25">
        <f>H73</f>
        <v>0</v>
      </c>
    </row>
    <row r="74" spans="1:9" ht="12.75">
      <c r="A74" s="110"/>
      <c r="B74" s="98">
        <v>30</v>
      </c>
      <c r="C74" s="111" t="s">
        <v>12</v>
      </c>
      <c r="D74" s="11"/>
      <c r="E74" s="106"/>
      <c r="F74" s="26" t="s">
        <v>76</v>
      </c>
      <c r="G74" s="11"/>
      <c r="H74" s="13">
        <v>0</v>
      </c>
      <c r="I74" s="25">
        <f>H74</f>
        <v>0</v>
      </c>
    </row>
    <row r="75" spans="1:9" ht="12.75">
      <c r="A75" s="110"/>
      <c r="B75" s="98">
        <v>31</v>
      </c>
      <c r="C75" s="108" t="s">
        <v>78</v>
      </c>
      <c r="D75" s="11"/>
      <c r="E75" s="127">
        <v>0.01</v>
      </c>
      <c r="F75" s="127" t="s">
        <v>77</v>
      </c>
      <c r="G75" s="11"/>
      <c r="H75" s="13">
        <f>I38+I71</f>
        <v>0</v>
      </c>
      <c r="I75" s="25">
        <f>E75*H75</f>
        <v>0</v>
      </c>
    </row>
    <row r="76" spans="1:9" ht="12.75">
      <c r="A76" s="110"/>
      <c r="B76" s="98">
        <v>32</v>
      </c>
      <c r="C76" s="107" t="s">
        <v>80</v>
      </c>
      <c r="D76" s="11"/>
      <c r="E76" s="127">
        <v>0.02</v>
      </c>
      <c r="F76" s="127" t="s">
        <v>77</v>
      </c>
      <c r="G76" s="11"/>
      <c r="H76" s="13">
        <f>I38+I71</f>
        <v>0</v>
      </c>
      <c r="I76" s="25">
        <f>E76*H76</f>
        <v>0</v>
      </c>
    </row>
    <row r="77" spans="1:9" ht="12.75">
      <c r="A77" s="110"/>
      <c r="B77" s="98">
        <v>33</v>
      </c>
      <c r="C77" s="107" t="s">
        <v>79</v>
      </c>
      <c r="D77" s="11"/>
      <c r="E77" s="127">
        <v>0.03</v>
      </c>
      <c r="F77" s="127" t="s">
        <v>77</v>
      </c>
      <c r="G77" s="11"/>
      <c r="H77" s="13">
        <f>I38+I71</f>
        <v>0</v>
      </c>
      <c r="I77" s="25">
        <f>E77*H77</f>
        <v>0</v>
      </c>
    </row>
    <row r="78" spans="1:9" ht="12.75">
      <c r="A78" s="110"/>
      <c r="B78" s="98">
        <v>34</v>
      </c>
      <c r="C78" s="107" t="s">
        <v>34</v>
      </c>
      <c r="D78" s="128"/>
      <c r="E78" s="20"/>
      <c r="F78" s="20" t="s">
        <v>76</v>
      </c>
      <c r="G78" s="11">
        <v>1</v>
      </c>
      <c r="H78" s="13">
        <v>0</v>
      </c>
      <c r="I78" s="25">
        <f>G78*H78</f>
        <v>0</v>
      </c>
    </row>
    <row r="79" spans="1:9" ht="12.75">
      <c r="A79" s="110"/>
      <c r="B79" s="98">
        <v>35</v>
      </c>
      <c r="C79" s="107" t="s">
        <v>83</v>
      </c>
      <c r="D79" s="128"/>
      <c r="E79" s="20"/>
      <c r="F79" s="20" t="s">
        <v>76</v>
      </c>
      <c r="G79" s="11">
        <v>1</v>
      </c>
      <c r="H79" s="13">
        <v>0</v>
      </c>
      <c r="I79" s="25">
        <f>G79*H79</f>
        <v>0</v>
      </c>
    </row>
    <row r="80" spans="1:9" ht="12.75">
      <c r="A80" s="110"/>
      <c r="B80" s="98">
        <v>36</v>
      </c>
      <c r="C80" s="107" t="s">
        <v>24</v>
      </c>
      <c r="D80" s="128"/>
      <c r="E80" s="20"/>
      <c r="F80" s="20" t="s">
        <v>76</v>
      </c>
      <c r="G80" s="11">
        <v>1</v>
      </c>
      <c r="H80" s="13">
        <v>0</v>
      </c>
      <c r="I80" s="25">
        <f>G80*H80</f>
        <v>0</v>
      </c>
    </row>
    <row r="81" spans="1:9" ht="13.5" thickBot="1">
      <c r="A81" s="110"/>
      <c r="B81" s="98"/>
      <c r="C81" s="108"/>
      <c r="D81" s="11"/>
      <c r="E81" s="129"/>
      <c r="F81" s="130"/>
      <c r="G81" s="11"/>
      <c r="H81" s="13"/>
      <c r="I81" s="25"/>
    </row>
    <row r="82" spans="1:9" ht="13.5" thickBot="1">
      <c r="A82" s="103"/>
      <c r="B82" s="101"/>
      <c r="C82" s="116" t="s">
        <v>32</v>
      </c>
      <c r="D82" s="117"/>
      <c r="E82" s="118"/>
      <c r="F82" s="118"/>
      <c r="G82" s="117"/>
      <c r="H82" s="119"/>
      <c r="I82" s="120">
        <f>SUM(I73:I81)</f>
        <v>0</v>
      </c>
    </row>
    <row r="83" spans="1:9" ht="13.5" thickBot="1">
      <c r="A83" s="103"/>
      <c r="B83" s="101"/>
      <c r="C83" s="116" t="s">
        <v>31</v>
      </c>
      <c r="D83" s="117"/>
      <c r="E83" s="118"/>
      <c r="F83" s="118"/>
      <c r="G83" s="117"/>
      <c r="H83" s="119"/>
      <c r="I83" s="120">
        <f>I38+I71+I82</f>
        <v>0</v>
      </c>
    </row>
  </sheetData>
  <sheetProtection/>
  <printOptions/>
  <pageMargins left="0.5905511811023623" right="0.3937007874015748" top="0.71" bottom="0.7" header="0.5118110236220472" footer="0.5118110236220472"/>
  <pageSetup fitToHeight="3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 PROFI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DAD-WORK</cp:lastModifiedBy>
  <cp:lastPrinted>2017-06-07T19:14:00Z</cp:lastPrinted>
  <dcterms:created xsi:type="dcterms:W3CDTF">2003-06-02T11:27:28Z</dcterms:created>
  <dcterms:modified xsi:type="dcterms:W3CDTF">2017-06-07T19:15:40Z</dcterms:modified>
  <cp:category/>
  <cp:version/>
  <cp:contentType/>
  <cp:contentStatus/>
</cp:coreProperties>
</file>