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15" windowHeight="8250" activeTab="0"/>
  </bookViews>
  <sheets>
    <sheet name="Rekapitulace" sheetId="1" r:id="rId1"/>
    <sheet name="PS01" sheetId="2" r:id="rId2"/>
    <sheet name="PS02" sheetId="3" r:id="rId3"/>
  </sheets>
  <definedNames/>
  <calcPr fullCalcOnLoad="1"/>
</workbook>
</file>

<file path=xl/sharedStrings.xml><?xml version="1.0" encoding="utf-8"?>
<sst xmlns="http://schemas.openxmlformats.org/spreadsheetml/2006/main" count="173" uniqueCount="108">
  <si>
    <t>Rekapitulace nákladů</t>
  </si>
  <si>
    <t>(ceny uvedené v Kč)</t>
  </si>
  <si>
    <t xml:space="preserve"> Hlava I.</t>
  </si>
  <si>
    <t>Projektové a průzkumné práce</t>
  </si>
  <si>
    <t xml:space="preserve"> Hlava III.</t>
  </si>
  <si>
    <t>Stavební objekty</t>
  </si>
  <si>
    <t>Hlava VI.</t>
  </si>
  <si>
    <t>Vedlejší rozpočtové náklady</t>
  </si>
  <si>
    <t>Hlava IX.</t>
  </si>
  <si>
    <t>Ostatní náklady</t>
  </si>
  <si>
    <t>Náklady na vypracování dokumentace skutečného provedení</t>
  </si>
  <si>
    <t>Další náklady vyplývající ze smlouvy o dílo</t>
  </si>
  <si>
    <t>Cena celkem bez DPH:</t>
  </si>
  <si>
    <t>DPH 21%</t>
  </si>
  <si>
    <t>Cena celkem vč. DPH</t>
  </si>
  <si>
    <t>Hlava II</t>
  </si>
  <si>
    <t>Provozní soubory</t>
  </si>
  <si>
    <t>Zařízení staveniště</t>
  </si>
  <si>
    <t>Provizorní hrazení PK, čerpání vody při provádění prací</t>
  </si>
  <si>
    <t>Geodetické zaměření vybudovaného díla</t>
  </si>
  <si>
    <t>Dodavatelská dokumentace</t>
  </si>
  <si>
    <t>VD Štvanice - oprava středních vrat MPK</t>
  </si>
  <si>
    <t>PS 02 - Hydraulické pohony</t>
  </si>
  <si>
    <t>PS 01 - Vzpěrná vrata</t>
  </si>
  <si>
    <t>MPK Štvanice - PS 01 - Vzpěrná vrata - Výkaz výměr</t>
  </si>
  <si>
    <t>Pol.</t>
  </si>
  <si>
    <t>Název a popis zařízení</t>
  </si>
  <si>
    <t>MJ</t>
  </si>
  <si>
    <t>Počet</t>
  </si>
  <si>
    <t>Plocha nátěrů</t>
  </si>
  <si>
    <t xml:space="preserve">Cena jednotková </t>
  </si>
  <si>
    <t>Celkem  Kč</t>
  </si>
  <si>
    <t>Dodávka</t>
  </si>
  <si>
    <t>Montáž</t>
  </si>
  <si>
    <t>Nátěry</t>
  </si>
  <si>
    <t>0.</t>
  </si>
  <si>
    <t xml:space="preserve">Vedlejší náklady </t>
  </si>
  <si>
    <t>0.1</t>
  </si>
  <si>
    <t>Technická dokumentace</t>
  </si>
  <si>
    <t>-</t>
  </si>
  <si>
    <t>0.2</t>
  </si>
  <si>
    <t>Zřízení / demontáž pracoviště</t>
  </si>
  <si>
    <t>0.3</t>
  </si>
  <si>
    <t>Montáž / demontáž provizorního hrazení, čerpání</t>
  </si>
  <si>
    <t>Vedlejší náklady celkem :</t>
  </si>
  <si>
    <t>1.</t>
  </si>
  <si>
    <t xml:space="preserve">Armatury středních vrat </t>
  </si>
  <si>
    <t>1.1</t>
  </si>
  <si>
    <t>Těsnící rám</t>
  </si>
  <si>
    <t>kg</t>
  </si>
  <si>
    <t>1.2</t>
  </si>
  <si>
    <t>Základové desky patního ložiska</t>
  </si>
  <si>
    <t>Horní úložné desky</t>
  </si>
  <si>
    <t>Dosedací opěrky vzepření</t>
  </si>
  <si>
    <t>Armatury dolních vrat celkem :</t>
  </si>
  <si>
    <t>2.</t>
  </si>
  <si>
    <t>Tělesa vrátní</t>
  </si>
  <si>
    <t>2.1</t>
  </si>
  <si>
    <t>Ocelová konstrukce vrátní</t>
  </si>
  <si>
    <t>Tělesa vrátní celekm :</t>
  </si>
  <si>
    <t>3.</t>
  </si>
  <si>
    <t>Obráběné díly</t>
  </si>
  <si>
    <t>3.1</t>
  </si>
  <si>
    <t>Patní ložiska</t>
  </si>
  <si>
    <t>3.2</t>
  </si>
  <si>
    <t>Obojková ložiska</t>
  </si>
  <si>
    <t>3.3</t>
  </si>
  <si>
    <t>Vidlice pohonů</t>
  </si>
  <si>
    <t>3.4</t>
  </si>
  <si>
    <t>Opěrky vzpěru</t>
  </si>
  <si>
    <t>3.5</t>
  </si>
  <si>
    <t>Odlehčovací opěrky</t>
  </si>
  <si>
    <t>Obráběné díly celkem :</t>
  </si>
  <si>
    <t>4.</t>
  </si>
  <si>
    <t>Vystrojení vrátní</t>
  </si>
  <si>
    <t>4.1</t>
  </si>
  <si>
    <t>Těsnění</t>
  </si>
  <si>
    <t>m</t>
  </si>
  <si>
    <t>4.2</t>
  </si>
  <si>
    <t>Dorazy</t>
  </si>
  <si>
    <t>4.3</t>
  </si>
  <si>
    <t>Přechodové lávky</t>
  </si>
  <si>
    <t>4.4</t>
  </si>
  <si>
    <t>Svodidla</t>
  </si>
  <si>
    <t>Vystrojení vrátně celkem :</t>
  </si>
  <si>
    <t>Střední vrata celkem :</t>
  </si>
  <si>
    <t>ΣΣ =</t>
  </si>
  <si>
    <t xml:space="preserve">                                               </t>
  </si>
  <si>
    <t/>
  </si>
  <si>
    <t>Předmět</t>
  </si>
  <si>
    <t>Jednotka</t>
  </si>
  <si>
    <t>ks</t>
  </si>
  <si>
    <t>Jed. cena  (Kč)</t>
  </si>
  <si>
    <t>Celk. cena (Kč)</t>
  </si>
  <si>
    <t>1</t>
  </si>
  <si>
    <t>Přímočarý hydromotor pro ovládání vrátně vzpěrných vrat
DN 200/125</t>
  </si>
  <si>
    <t>kpl</t>
  </si>
  <si>
    <t>2</t>
  </si>
  <si>
    <t>Demontáž hydraulického agregátu</t>
  </si>
  <si>
    <t>3</t>
  </si>
  <si>
    <t>Hydraulický agregát společný pro ovládání hydromotoru DN 200 vzpěrných vrat a hydromotoru segmentových uzávěrů obtoků</t>
  </si>
  <si>
    <t>4</t>
  </si>
  <si>
    <t>Hydraulická potrubí</t>
  </si>
  <si>
    <t>5</t>
  </si>
  <si>
    <t>Tlaková zkouška hydraulického potrubí</t>
  </si>
  <si>
    <t>6</t>
  </si>
  <si>
    <t>Úprava elektroinstalace MPK</t>
  </si>
  <si>
    <t>CELKEM (Kč)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</si>
</sst>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&quot;Kč&quot;"/>
    <numFmt numFmtId="169" formatCode="#&quot; Kč/kg&quot;"/>
    <numFmt numFmtId="170" formatCode="#&quot;Kč/m2&quot;"/>
    <numFmt numFmtId="171" formatCode="#&quot; Kč/m&quot;"/>
    <numFmt numFmtId="172" formatCode="#&quot; kg&quot;"/>
    <numFmt numFmtId="173" formatCode="#&quot;   m2&quot;"/>
    <numFmt numFmtId="174" formatCode="#,##0\ &quot;Kč&quot;"/>
    <numFmt numFmtId="175" formatCode="#,##0.00\ &quot;Kč&quot;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color indexed="10"/>
      <name val="Arial CE"/>
      <family val="2"/>
    </font>
    <font>
      <b/>
      <sz val="11"/>
      <name val="Arial CE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i/>
      <sz val="10"/>
      <color indexed="8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 CE"/>
      <family val="0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7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167" fontId="0" fillId="0" borderId="14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right" vertical="center"/>
    </xf>
    <xf numFmtId="167" fontId="0" fillId="0" borderId="15" xfId="0" applyNumberFormat="1" applyFont="1" applyBorder="1" applyAlignment="1">
      <alignment horizontal="center" vertical="center"/>
    </xf>
    <xf numFmtId="167" fontId="0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167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right" vertical="center"/>
    </xf>
    <xf numFmtId="167" fontId="0" fillId="0" borderId="11" xfId="0" applyNumberFormat="1" applyFont="1" applyBorder="1" applyAlignment="1">
      <alignment horizontal="right" vertical="center"/>
    </xf>
    <xf numFmtId="167" fontId="0" fillId="0" borderId="15" xfId="0" applyNumberFormat="1" applyFont="1" applyBorder="1" applyAlignment="1">
      <alignment horizontal="right" vertical="center"/>
    </xf>
    <xf numFmtId="167" fontId="0" fillId="0" borderId="16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 wrapText="1" shrinkToFit="1"/>
    </xf>
    <xf numFmtId="173" fontId="0" fillId="0" borderId="22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horizontal="center" vertical="center"/>
    </xf>
    <xf numFmtId="167" fontId="15" fillId="0" borderId="22" xfId="0" applyNumberFormat="1" applyFont="1" applyBorder="1" applyAlignment="1">
      <alignment horizontal="right" vertical="center"/>
    </xf>
    <xf numFmtId="167" fontId="15" fillId="0" borderId="2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49" fontId="0" fillId="0" borderId="27" xfId="0" applyNumberFormat="1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3" fontId="0" fillId="0" borderId="29" xfId="0" applyNumberFormat="1" applyFont="1" applyBorder="1" applyAlignment="1">
      <alignment vertical="top"/>
    </xf>
    <xf numFmtId="49" fontId="0" fillId="0" borderId="30" xfId="0" applyNumberFormat="1" applyFont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3" fontId="0" fillId="0" borderId="33" xfId="0" applyNumberFormat="1" applyFont="1" applyBorder="1" applyAlignment="1">
      <alignment vertical="top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6" xfId="0" applyFont="1" applyBorder="1" applyAlignment="1">
      <alignment/>
    </xf>
    <xf numFmtId="3" fontId="1" fillId="0" borderId="37" xfId="0" applyNumberFormat="1" applyFont="1" applyBorder="1" applyAlignment="1">
      <alignment/>
    </xf>
    <xf numFmtId="0" fontId="0" fillId="0" borderId="0" xfId="47" applyProtection="1">
      <alignment/>
      <protection/>
    </xf>
    <xf numFmtId="0" fontId="5" fillId="0" borderId="0" xfId="47" applyFont="1" applyAlignment="1" applyProtection="1">
      <alignment horizontal="center"/>
      <protection/>
    </xf>
    <xf numFmtId="0" fontId="5" fillId="0" borderId="0" xfId="47" applyFont="1" applyAlignment="1" applyProtection="1">
      <alignment horizontal="center" vertical="center"/>
      <protection/>
    </xf>
    <xf numFmtId="4" fontId="5" fillId="0" borderId="0" xfId="47" applyNumberFormat="1" applyFont="1" applyAlignment="1" applyProtection="1">
      <alignment horizontal="center" vertical="center"/>
      <protection/>
    </xf>
    <xf numFmtId="0" fontId="6" fillId="0" borderId="0" xfId="47" applyFont="1" applyProtection="1">
      <alignment/>
      <protection/>
    </xf>
    <xf numFmtId="0" fontId="6" fillId="0" borderId="0" xfId="47" applyFont="1" applyAlignment="1" applyProtection="1">
      <alignment vertical="center"/>
      <protection/>
    </xf>
    <xf numFmtId="0" fontId="0" fillId="0" borderId="0" xfId="47" applyFont="1" applyAlignment="1" applyProtection="1">
      <alignment vertical="center"/>
      <protection/>
    </xf>
    <xf numFmtId="4" fontId="7" fillId="0" borderId="0" xfId="47" applyNumberFormat="1" applyFont="1" applyAlignment="1" applyProtection="1">
      <alignment horizontal="center" vertical="center"/>
      <protection/>
    </xf>
    <xf numFmtId="0" fontId="0" fillId="0" borderId="0" xfId="47" applyFont="1" applyProtection="1">
      <alignment/>
      <protection/>
    </xf>
    <xf numFmtId="4" fontId="0" fillId="0" borderId="0" xfId="47" applyNumberFormat="1" applyFont="1" applyAlignment="1" applyProtection="1">
      <alignment vertical="center"/>
      <protection/>
    </xf>
    <xf numFmtId="0" fontId="2" fillId="0" borderId="0" xfId="47" applyFont="1" applyProtection="1">
      <alignment/>
      <protection/>
    </xf>
    <xf numFmtId="0" fontId="2" fillId="0" borderId="0" xfId="47" applyFont="1" applyAlignment="1" applyProtection="1">
      <alignment vertical="center"/>
      <protection/>
    </xf>
    <xf numFmtId="4" fontId="2" fillId="0" borderId="0" xfId="47" applyNumberFormat="1" applyFont="1" applyAlignment="1" applyProtection="1">
      <alignment vertical="center"/>
      <protection/>
    </xf>
    <xf numFmtId="0" fontId="8" fillId="0" borderId="38" xfId="47" applyFont="1" applyBorder="1" applyAlignment="1" applyProtection="1">
      <alignment horizontal="center" vertical="center"/>
      <protection/>
    </xf>
    <xf numFmtId="0" fontId="8" fillId="0" borderId="22" xfId="47" applyFont="1" applyBorder="1" applyAlignment="1" applyProtection="1">
      <alignment vertical="center" wrapText="1"/>
      <protection/>
    </xf>
    <xf numFmtId="174" fontId="9" fillId="0" borderId="39" xfId="47" applyNumberFormat="1" applyFont="1" applyFill="1" applyBorder="1" applyAlignment="1" applyProtection="1">
      <alignment horizontal="right" vertical="center"/>
      <protection/>
    </xf>
    <xf numFmtId="0" fontId="8" fillId="0" borderId="13" xfId="47" applyFont="1" applyBorder="1" applyAlignment="1" applyProtection="1">
      <alignment horizontal="center" vertical="center"/>
      <protection/>
    </xf>
    <xf numFmtId="0" fontId="3" fillId="0" borderId="14" xfId="47" applyFont="1" applyBorder="1" applyAlignment="1" applyProtection="1">
      <alignment vertical="center" wrapText="1"/>
      <protection/>
    </xf>
    <xf numFmtId="0" fontId="8" fillId="0" borderId="40" xfId="47" applyFont="1" applyBorder="1" applyAlignment="1" applyProtection="1">
      <alignment horizontal="center" vertical="center"/>
      <protection/>
    </xf>
    <xf numFmtId="0" fontId="3" fillId="0" borderId="41" xfId="47" applyFont="1" applyBorder="1" applyAlignment="1" applyProtection="1">
      <alignment vertical="center" wrapText="1"/>
      <protection/>
    </xf>
    <xf numFmtId="174" fontId="9" fillId="0" borderId="42" xfId="47" applyNumberFormat="1" applyFont="1" applyFill="1" applyBorder="1" applyAlignment="1" applyProtection="1">
      <alignment horizontal="right" vertical="center"/>
      <protection/>
    </xf>
    <xf numFmtId="0" fontId="8" fillId="0" borderId="38" xfId="47" applyFont="1" applyBorder="1" applyAlignment="1" applyProtection="1">
      <alignment horizontal="center" vertical="center"/>
      <protection/>
    </xf>
    <xf numFmtId="0" fontId="8" fillId="0" borderId="22" xfId="47" applyFont="1" applyBorder="1" applyAlignment="1" applyProtection="1">
      <alignment vertical="center" wrapText="1"/>
      <protection/>
    </xf>
    <xf numFmtId="174" fontId="9" fillId="0" borderId="23" xfId="47" applyNumberFormat="1" applyFont="1" applyFill="1" applyBorder="1" applyAlignment="1" applyProtection="1">
      <alignment horizontal="right" vertical="center"/>
      <protection/>
    </xf>
    <xf numFmtId="0" fontId="8" fillId="0" borderId="43" xfId="47" applyFont="1" applyBorder="1" applyAlignment="1" applyProtection="1">
      <alignment horizontal="center" vertical="center"/>
      <protection/>
    </xf>
    <xf numFmtId="0" fontId="3" fillId="0" borderId="44" xfId="47" applyFont="1" applyBorder="1" applyAlignment="1" applyProtection="1">
      <alignment vertical="center" wrapText="1"/>
      <protection/>
    </xf>
    <xf numFmtId="0" fontId="8" fillId="0" borderId="45" xfId="47" applyFont="1" applyBorder="1" applyAlignment="1" applyProtection="1">
      <alignment horizontal="center" vertical="center"/>
      <protection/>
    </xf>
    <xf numFmtId="0" fontId="3" fillId="0" borderId="10" xfId="47" applyFont="1" applyBorder="1" applyAlignment="1" applyProtection="1">
      <alignment vertical="center" wrapText="1"/>
      <protection/>
    </xf>
    <xf numFmtId="174" fontId="9" fillId="0" borderId="11" xfId="47" applyNumberFormat="1" applyFont="1" applyFill="1" applyBorder="1" applyAlignment="1" applyProtection="1">
      <alignment horizontal="right" vertical="center"/>
      <protection/>
    </xf>
    <xf numFmtId="0" fontId="8" fillId="0" borderId="46" xfId="47" applyFont="1" applyBorder="1" applyAlignment="1" applyProtection="1">
      <alignment horizontal="center" vertical="center"/>
      <protection/>
    </xf>
    <xf numFmtId="0" fontId="8" fillId="0" borderId="47" xfId="47" applyFont="1" applyBorder="1" applyAlignment="1" applyProtection="1">
      <alignment vertical="center" wrapText="1"/>
      <protection/>
    </xf>
    <xf numFmtId="174" fontId="9" fillId="0" borderId="48" xfId="47" applyNumberFormat="1" applyFont="1" applyBorder="1" applyAlignment="1" applyProtection="1">
      <alignment horizontal="right" vertical="center"/>
      <protection/>
    </xf>
    <xf numFmtId="0" fontId="2" fillId="0" borderId="49" xfId="47" applyFont="1" applyBorder="1" applyAlignment="1" applyProtection="1">
      <alignment horizontal="center" vertical="center"/>
      <protection/>
    </xf>
    <xf numFmtId="0" fontId="10" fillId="0" borderId="50" xfId="47" applyFont="1" applyBorder="1" applyAlignment="1" applyProtection="1">
      <alignment vertical="center"/>
      <protection/>
    </xf>
    <xf numFmtId="174" fontId="11" fillId="0" borderId="51" xfId="47" applyNumberFormat="1" applyFont="1" applyBorder="1" applyAlignment="1" applyProtection="1">
      <alignment vertical="center"/>
      <protection/>
    </xf>
    <xf numFmtId="0" fontId="2" fillId="0" borderId="52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vertical="center"/>
      <protection/>
    </xf>
    <xf numFmtId="174" fontId="11" fillId="0" borderId="29" xfId="47" applyNumberFormat="1" applyFont="1" applyBorder="1" applyAlignment="1" applyProtection="1">
      <alignment vertical="center"/>
      <protection/>
    </xf>
    <xf numFmtId="0" fontId="0" fillId="0" borderId="40" xfId="47" applyFont="1" applyBorder="1" applyAlignment="1" applyProtection="1">
      <alignment horizontal="center" vertical="center"/>
      <protection/>
    </xf>
    <xf numFmtId="0" fontId="3" fillId="0" borderId="41" xfId="47" applyFont="1" applyBorder="1" applyAlignment="1" applyProtection="1">
      <alignment vertical="center"/>
      <protection/>
    </xf>
    <xf numFmtId="174" fontId="11" fillId="0" borderId="42" xfId="47" applyNumberFormat="1" applyFont="1" applyBorder="1" applyAlignment="1" applyProtection="1">
      <alignment vertical="center"/>
      <protection/>
    </xf>
    <xf numFmtId="0" fontId="1" fillId="0" borderId="38" xfId="47" applyFont="1" applyBorder="1" applyAlignment="1" applyProtection="1">
      <alignment horizontal="center" vertical="center"/>
      <protection/>
    </xf>
    <xf numFmtId="0" fontId="8" fillId="0" borderId="22" xfId="47" applyFont="1" applyBorder="1" applyAlignment="1" applyProtection="1">
      <alignment vertical="center"/>
      <protection/>
    </xf>
    <xf numFmtId="174" fontId="9" fillId="0" borderId="23" xfId="47" applyNumberFormat="1" applyFont="1" applyBorder="1" applyAlignment="1" applyProtection="1">
      <alignment vertical="center"/>
      <protection/>
    </xf>
    <xf numFmtId="0" fontId="0" fillId="0" borderId="13" xfId="47" applyFont="1" applyBorder="1" applyAlignment="1" applyProtection="1">
      <alignment horizontal="center" vertical="center"/>
      <protection/>
    </xf>
    <xf numFmtId="0" fontId="3" fillId="0" borderId="14" xfId="47" applyFont="1" applyBorder="1" applyAlignment="1" applyProtection="1">
      <alignment vertical="center"/>
      <protection/>
    </xf>
    <xf numFmtId="174" fontId="11" fillId="0" borderId="15" xfId="47" applyNumberFormat="1" applyFont="1" applyBorder="1" applyAlignment="1" applyProtection="1">
      <alignment vertical="center"/>
      <protection/>
    </xf>
    <xf numFmtId="0" fontId="0" fillId="0" borderId="52" xfId="47" applyFont="1" applyBorder="1" applyAlignment="1" applyProtection="1">
      <alignment horizontal="center" vertical="center"/>
      <protection/>
    </xf>
    <xf numFmtId="0" fontId="3" fillId="0" borderId="16" xfId="47" applyFont="1" applyBorder="1" applyAlignment="1" applyProtection="1">
      <alignment vertical="center" wrapText="1"/>
      <protection/>
    </xf>
    <xf numFmtId="0" fontId="2" fillId="0" borderId="46" xfId="47" applyFont="1" applyBorder="1" applyAlignment="1" applyProtection="1">
      <alignment horizontal="center" vertical="center"/>
      <protection/>
    </xf>
    <xf numFmtId="0" fontId="10" fillId="0" borderId="47" xfId="47" applyFont="1" applyBorder="1" applyAlignment="1" applyProtection="1">
      <alignment vertical="center"/>
      <protection/>
    </xf>
    <xf numFmtId="174" fontId="11" fillId="0" borderId="48" xfId="47" applyNumberFormat="1" applyFont="1" applyBorder="1" applyAlignment="1" applyProtection="1">
      <alignment vertical="center"/>
      <protection/>
    </xf>
    <xf numFmtId="0" fontId="9" fillId="0" borderId="38" xfId="47" applyFont="1" applyBorder="1" applyAlignment="1" applyProtection="1">
      <alignment horizontal="center" vertical="center"/>
      <protection/>
    </xf>
    <xf numFmtId="0" fontId="9" fillId="0" borderId="22" xfId="47" applyFont="1" applyBorder="1" applyAlignment="1" applyProtection="1">
      <alignment vertical="center" wrapText="1"/>
      <protection/>
    </xf>
    <xf numFmtId="174" fontId="9" fillId="0" borderId="23" xfId="47" applyNumberFormat="1" applyFont="1" applyFill="1" applyBorder="1" applyAlignment="1" applyProtection="1">
      <alignment horizontal="right" vertical="center"/>
      <protection/>
    </xf>
    <xf numFmtId="0" fontId="12" fillId="0" borderId="53" xfId="47" applyFont="1" applyBorder="1" applyAlignment="1" applyProtection="1">
      <alignment horizontal="center" vertical="center"/>
      <protection/>
    </xf>
    <xf numFmtId="0" fontId="13" fillId="0" borderId="14" xfId="47" applyFont="1" applyBorder="1" applyAlignment="1" applyProtection="1">
      <alignment vertical="center"/>
      <protection/>
    </xf>
    <xf numFmtId="174" fontId="13" fillId="0" borderId="15" xfId="47" applyNumberFormat="1" applyFont="1" applyFill="1" applyBorder="1" applyAlignment="1" applyProtection="1">
      <alignment vertical="center"/>
      <protection/>
    </xf>
    <xf numFmtId="0" fontId="12" fillId="0" borderId="52" xfId="47" applyFont="1" applyBorder="1" applyAlignment="1" applyProtection="1">
      <alignment horizontal="center" vertical="center"/>
      <protection/>
    </xf>
    <xf numFmtId="0" fontId="11" fillId="0" borderId="16" xfId="47" applyFont="1" applyBorder="1" applyAlignment="1" applyProtection="1">
      <alignment vertical="center" wrapText="1"/>
      <protection/>
    </xf>
    <xf numFmtId="0" fontId="10" fillId="0" borderId="0" xfId="47" applyFont="1" applyProtection="1">
      <alignment/>
      <protection/>
    </xf>
    <xf numFmtId="0" fontId="11" fillId="0" borderId="52" xfId="47" applyFont="1" applyBorder="1" applyAlignment="1" applyProtection="1">
      <alignment horizontal="center" vertical="center"/>
      <protection/>
    </xf>
    <xf numFmtId="174" fontId="9" fillId="33" borderId="23" xfId="47" applyNumberFormat="1" applyFont="1" applyFill="1" applyBorder="1" applyAlignment="1" applyProtection="1">
      <alignment horizontal="right" vertical="center"/>
      <protection/>
    </xf>
    <xf numFmtId="0" fontId="0" fillId="0" borderId="0" xfId="47" applyAlignment="1" applyProtection="1">
      <alignment vertical="center"/>
      <protection/>
    </xf>
    <xf numFmtId="0" fontId="8" fillId="0" borderId="19" xfId="47" applyFont="1" applyBorder="1" applyAlignment="1" applyProtection="1">
      <alignment horizontal="left" vertical="center" wrapText="1"/>
      <protection/>
    </xf>
    <xf numFmtId="0" fontId="8" fillId="0" borderId="21" xfId="47" applyFont="1" applyBorder="1" applyAlignment="1" applyProtection="1">
      <alignment horizontal="left" vertical="center" wrapText="1"/>
      <protection/>
    </xf>
    <xf numFmtId="174" fontId="8" fillId="0" borderId="23" xfId="47" applyNumberFormat="1" applyFont="1" applyBorder="1" applyAlignment="1" applyProtection="1">
      <alignment horizontal="right" vertical="center"/>
      <protection/>
    </xf>
    <xf numFmtId="0" fontId="0" fillId="0" borderId="0" xfId="47" applyAlignment="1" applyProtection="1">
      <alignment/>
      <protection/>
    </xf>
    <xf numFmtId="174" fontId="11" fillId="0" borderId="29" xfId="47" applyNumberFormat="1" applyFont="1" applyFill="1" applyBorder="1" applyAlignment="1" applyProtection="1">
      <alignment vertical="center"/>
      <protection locked="0"/>
    </xf>
    <xf numFmtId="174" fontId="11" fillId="0" borderId="29" xfId="47" applyNumberFormat="1" applyFont="1" applyFill="1" applyBorder="1" applyAlignment="1" applyProtection="1">
      <alignment horizontal="right" vertical="center"/>
      <protection locked="0"/>
    </xf>
    <xf numFmtId="174" fontId="11" fillId="0" borderId="29" xfId="47" applyNumberFormat="1" applyFont="1" applyBorder="1" applyAlignment="1" applyProtection="1">
      <alignment vertical="center"/>
      <protection locked="0"/>
    </xf>
    <xf numFmtId="174" fontId="11" fillId="0" borderId="15" xfId="47" applyNumberFormat="1" applyFont="1" applyFill="1" applyBorder="1" applyAlignment="1" applyProtection="1">
      <alignment horizontal="right" vertical="center"/>
      <protection locked="0"/>
    </xf>
    <xf numFmtId="174" fontId="11" fillId="0" borderId="29" xfId="47" applyNumberFormat="1" applyFont="1" applyFill="1" applyBorder="1" applyAlignment="1" applyProtection="1">
      <alignment horizontal="right" vertical="center"/>
      <protection/>
    </xf>
    <xf numFmtId="174" fontId="11" fillId="0" borderId="51" xfId="47" applyNumberFormat="1" applyFont="1" applyFill="1" applyBorder="1" applyAlignment="1" applyProtection="1">
      <alignment horizontal="right" vertical="center"/>
      <protection/>
    </xf>
    <xf numFmtId="168" fontId="0" fillId="0" borderId="14" xfId="0" applyNumberFormat="1" applyFont="1" applyBorder="1" applyAlignment="1" applyProtection="1">
      <alignment horizontal="right" vertical="center"/>
      <protection locked="0"/>
    </xf>
    <xf numFmtId="169" fontId="0" fillId="0" borderId="14" xfId="0" applyNumberFormat="1" applyFont="1" applyBorder="1" applyAlignment="1" applyProtection="1">
      <alignment horizontal="center" vertical="center"/>
      <protection locked="0"/>
    </xf>
    <xf numFmtId="170" fontId="0" fillId="0" borderId="14" xfId="0" applyNumberFormat="1" applyFont="1" applyBorder="1" applyAlignment="1" applyProtection="1">
      <alignment horizontal="center" vertical="center"/>
      <protection locked="0"/>
    </xf>
    <xf numFmtId="169" fontId="0" fillId="0" borderId="16" xfId="0" applyNumberFormat="1" applyFont="1" applyBorder="1" applyAlignment="1" applyProtection="1">
      <alignment horizontal="center" vertical="center"/>
      <protection locked="0"/>
    </xf>
    <xf numFmtId="168" fontId="0" fillId="0" borderId="16" xfId="0" applyNumberFormat="1" applyFont="1" applyBorder="1" applyAlignment="1" applyProtection="1">
      <alignment horizontal="right" vertical="center"/>
      <protection locked="0"/>
    </xf>
    <xf numFmtId="170" fontId="0" fillId="0" borderId="14" xfId="0" applyNumberFormat="1" applyFont="1" applyBorder="1" applyAlignment="1" applyProtection="1">
      <alignment horizontal="center"/>
      <protection locked="0"/>
    </xf>
    <xf numFmtId="169" fontId="0" fillId="0" borderId="14" xfId="0" applyNumberFormat="1" applyFont="1" applyBorder="1" applyAlignment="1" applyProtection="1">
      <alignment horizontal="right" vertical="center"/>
      <protection locked="0"/>
    </xf>
    <xf numFmtId="170" fontId="0" fillId="0" borderId="14" xfId="0" applyNumberFormat="1" applyFont="1" applyBorder="1" applyAlignment="1" applyProtection="1">
      <alignment horizontal="right" vertical="center"/>
      <protection locked="0"/>
    </xf>
    <xf numFmtId="169" fontId="0" fillId="0" borderId="16" xfId="0" applyNumberFormat="1" applyFont="1" applyBorder="1" applyAlignment="1" applyProtection="1">
      <alignment horizontal="right" vertical="center"/>
      <protection locked="0"/>
    </xf>
    <xf numFmtId="171" fontId="0" fillId="0" borderId="16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vertical="top"/>
      <protection locked="0"/>
    </xf>
    <xf numFmtId="3" fontId="0" fillId="0" borderId="32" xfId="0" applyNumberFormat="1" applyFont="1" applyBorder="1" applyAlignment="1" applyProtection="1">
      <alignment vertical="top"/>
      <protection locked="0"/>
    </xf>
    <xf numFmtId="3" fontId="0" fillId="0" borderId="29" xfId="0" applyNumberFormat="1" applyFont="1" applyBorder="1" applyAlignment="1" applyProtection="1">
      <alignment vertical="top"/>
      <protection locked="0"/>
    </xf>
    <xf numFmtId="0" fontId="4" fillId="0" borderId="0" xfId="47" applyFont="1" applyAlignment="1" applyProtection="1">
      <alignment horizontal="center" vertical="center" wrapText="1"/>
      <protection/>
    </xf>
    <xf numFmtId="0" fontId="9" fillId="33" borderId="19" xfId="47" applyFont="1" applyFill="1" applyBorder="1" applyAlignment="1" applyProtection="1">
      <alignment vertical="center" wrapText="1"/>
      <protection/>
    </xf>
    <xf numFmtId="0" fontId="0" fillId="0" borderId="21" xfId="47" applyFont="1" applyBorder="1" applyAlignment="1" applyProtection="1">
      <alignment vertical="center"/>
      <protection/>
    </xf>
    <xf numFmtId="0" fontId="8" fillId="0" borderId="19" xfId="47" applyFont="1" applyBorder="1" applyAlignment="1" applyProtection="1">
      <alignment horizontal="left" vertical="center" wrapText="1"/>
      <protection/>
    </xf>
    <xf numFmtId="0" fontId="8" fillId="0" borderId="21" xfId="47" applyFont="1" applyBorder="1" applyAlignment="1" applyProtection="1">
      <alignment horizontal="left" vertical="center" wrapText="1"/>
      <protection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Border="1" applyAlignment="1">
      <alignment horizontal="left"/>
    </xf>
    <xf numFmtId="0" fontId="0" fillId="0" borderId="56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3" fontId="17" fillId="0" borderId="54" xfId="0" applyNumberFormat="1" applyFont="1" applyBorder="1" applyAlignment="1">
      <alignment horizontal="center" vertical="center"/>
    </xf>
    <xf numFmtId="3" fontId="17" fillId="0" borderId="55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3" fontId="15" fillId="0" borderId="54" xfId="0" applyNumberFormat="1" applyFont="1" applyBorder="1" applyAlignment="1">
      <alignment horizontal="center" vertical="center"/>
    </xf>
    <xf numFmtId="3" fontId="15" fillId="0" borderId="5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NAKLAD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15" zoomScaleNormal="115" zoomScalePageLayoutView="0" workbookViewId="0" topLeftCell="A1">
      <selection activeCell="F30" sqref="F30"/>
    </sheetView>
  </sheetViews>
  <sheetFormatPr defaultColWidth="9.140625" defaultRowHeight="12.75"/>
  <cols>
    <col min="1" max="1" width="2.57421875" style="59" customWidth="1"/>
    <col min="2" max="2" width="9.8515625" style="122" customWidth="1"/>
    <col min="3" max="3" width="58.7109375" style="122" customWidth="1"/>
    <col min="4" max="4" width="15.140625" style="122" customWidth="1"/>
    <col min="5" max="16384" width="9.140625" style="59" customWidth="1"/>
  </cols>
  <sheetData>
    <row r="1" spans="1:4" ht="49.5" customHeight="1">
      <c r="A1" s="146" t="s">
        <v>21</v>
      </c>
      <c r="B1" s="146"/>
      <c r="C1" s="146"/>
      <c r="D1" s="146"/>
    </row>
    <row r="2" spans="1:4" ht="12.75">
      <c r="A2" s="60"/>
      <c r="B2" s="61"/>
      <c r="C2" s="61"/>
      <c r="D2" s="62"/>
    </row>
    <row r="3" spans="1:4" ht="15">
      <c r="A3" s="63"/>
      <c r="B3" s="64" t="s">
        <v>0</v>
      </c>
      <c r="C3" s="65"/>
      <c r="D3" s="66"/>
    </row>
    <row r="4" spans="1:4" ht="12.75">
      <c r="A4" s="67"/>
      <c r="B4" s="65" t="s">
        <v>1</v>
      </c>
      <c r="C4" s="65"/>
      <c r="D4" s="68"/>
    </row>
    <row r="5" spans="1:4" ht="13.5" thickBot="1">
      <c r="A5" s="69"/>
      <c r="B5" s="70"/>
      <c r="C5" s="70"/>
      <c r="D5" s="71"/>
    </row>
    <row r="6" spans="1:5" ht="18" customHeight="1" thickBot="1">
      <c r="A6" s="67"/>
      <c r="B6" s="72" t="s">
        <v>2</v>
      </c>
      <c r="C6" s="73" t="s">
        <v>3</v>
      </c>
      <c r="D6" s="74">
        <f>SUM(D7:D8)</f>
        <v>0</v>
      </c>
      <c r="E6" s="69"/>
    </row>
    <row r="7" spans="1:5" ht="18" customHeight="1">
      <c r="A7" s="67"/>
      <c r="B7" s="75"/>
      <c r="C7" s="76" t="s">
        <v>20</v>
      </c>
      <c r="D7" s="130">
        <v>0</v>
      </c>
      <c r="E7" s="69"/>
    </row>
    <row r="8" spans="1:5" ht="18" customHeight="1" thickBot="1">
      <c r="A8" s="67"/>
      <c r="B8" s="77"/>
      <c r="C8" s="78"/>
      <c r="D8" s="79"/>
      <c r="E8" s="69"/>
    </row>
    <row r="9" spans="1:5" ht="18" customHeight="1" thickBot="1">
      <c r="A9" s="67"/>
      <c r="B9" s="80" t="s">
        <v>15</v>
      </c>
      <c r="C9" s="81" t="s">
        <v>16</v>
      </c>
      <c r="D9" s="82">
        <f>SUM(D10:D12)</f>
        <v>0</v>
      </c>
      <c r="E9" s="69"/>
    </row>
    <row r="10" spans="1:5" ht="18" customHeight="1">
      <c r="A10" s="67"/>
      <c r="B10" s="83"/>
      <c r="C10" s="84" t="s">
        <v>23</v>
      </c>
      <c r="D10" s="132">
        <f>PS01!J35</f>
        <v>0</v>
      </c>
      <c r="E10" s="69"/>
    </row>
    <row r="11" spans="1:5" ht="18" customHeight="1">
      <c r="A11" s="67"/>
      <c r="B11" s="77"/>
      <c r="C11" s="78" t="s">
        <v>22</v>
      </c>
      <c r="D11" s="131">
        <f>PS02!F14</f>
        <v>0</v>
      </c>
      <c r="E11" s="69"/>
    </row>
    <row r="12" spans="1:5" ht="18" customHeight="1" thickBot="1">
      <c r="A12" s="67"/>
      <c r="B12" s="85"/>
      <c r="C12" s="86"/>
      <c r="D12" s="87"/>
      <c r="E12" s="69"/>
    </row>
    <row r="13" spans="1:4" ht="18" customHeight="1" thickBot="1">
      <c r="A13" s="67"/>
      <c r="B13" s="88" t="s">
        <v>4</v>
      </c>
      <c r="C13" s="89" t="s">
        <v>5</v>
      </c>
      <c r="D13" s="90"/>
    </row>
    <row r="14" spans="1:4" ht="18" customHeight="1">
      <c r="A14" s="69"/>
      <c r="B14" s="91"/>
      <c r="C14" s="92"/>
      <c r="D14" s="93"/>
    </row>
    <row r="15" spans="1:4" ht="18" customHeight="1">
      <c r="A15" s="69"/>
      <c r="B15" s="94"/>
      <c r="C15" s="95"/>
      <c r="D15" s="96"/>
    </row>
    <row r="16" spans="1:4" ht="18" customHeight="1" thickBot="1">
      <c r="A16" s="67"/>
      <c r="B16" s="97"/>
      <c r="C16" s="98"/>
      <c r="D16" s="99"/>
    </row>
    <row r="17" spans="1:4" ht="18" customHeight="1" thickBot="1">
      <c r="A17" s="67"/>
      <c r="B17" s="100" t="s">
        <v>6</v>
      </c>
      <c r="C17" s="101" t="s">
        <v>7</v>
      </c>
      <c r="D17" s="102">
        <f>SUM(D18:D22)</f>
        <v>0</v>
      </c>
    </row>
    <row r="18" spans="1:4" ht="18" customHeight="1">
      <c r="A18" s="67"/>
      <c r="B18" s="103"/>
      <c r="C18" s="104"/>
      <c r="D18" s="105"/>
    </row>
    <row r="19" spans="1:4" ht="12.75">
      <c r="A19" s="67"/>
      <c r="B19" s="106"/>
      <c r="C19" s="107" t="s">
        <v>17</v>
      </c>
      <c r="D19" s="129">
        <v>0</v>
      </c>
    </row>
    <row r="20" spans="1:4" ht="12.75">
      <c r="A20" s="67"/>
      <c r="B20" s="106"/>
      <c r="C20" s="107" t="s">
        <v>18</v>
      </c>
      <c r="D20" s="129">
        <v>0</v>
      </c>
    </row>
    <row r="21" spans="1:4" ht="18" customHeight="1">
      <c r="A21" s="67"/>
      <c r="B21" s="106"/>
      <c r="C21" s="95"/>
      <c r="D21" s="96"/>
    </row>
    <row r="22" spans="1:4" ht="18" customHeight="1" thickBot="1">
      <c r="A22" s="69"/>
      <c r="B22" s="108"/>
      <c r="C22" s="109"/>
      <c r="D22" s="110"/>
    </row>
    <row r="23" spans="1:4" ht="18" customHeight="1" thickBot="1">
      <c r="A23" s="69"/>
      <c r="B23" s="111" t="s">
        <v>8</v>
      </c>
      <c r="C23" s="112" t="s">
        <v>9</v>
      </c>
      <c r="D23" s="113">
        <f>SUM(D25:D27)</f>
        <v>0</v>
      </c>
    </row>
    <row r="24" spans="1:4" ht="18" customHeight="1">
      <c r="A24" s="69"/>
      <c r="B24" s="114"/>
      <c r="C24" s="115"/>
      <c r="D24" s="116"/>
    </row>
    <row r="25" spans="1:4" ht="12.75">
      <c r="A25" s="69"/>
      <c r="B25" s="117"/>
      <c r="C25" s="118" t="s">
        <v>19</v>
      </c>
      <c r="D25" s="127">
        <v>0</v>
      </c>
    </row>
    <row r="26" spans="1:4" ht="18" customHeight="1">
      <c r="A26" s="119"/>
      <c r="B26" s="120"/>
      <c r="C26" s="118" t="s">
        <v>10</v>
      </c>
      <c r="D26" s="128">
        <v>0</v>
      </c>
    </row>
    <row r="27" spans="1:4" ht="18" customHeight="1">
      <c r="A27" s="119"/>
      <c r="B27" s="120"/>
      <c r="C27" s="118" t="s">
        <v>11</v>
      </c>
      <c r="D27" s="128">
        <v>0</v>
      </c>
    </row>
    <row r="28" spans="1:4" ht="18" customHeight="1" thickBot="1">
      <c r="A28" s="69"/>
      <c r="B28" s="108"/>
      <c r="C28" s="109"/>
      <c r="D28" s="110"/>
    </row>
    <row r="29" spans="1:4" ht="18" customHeight="1" thickBot="1">
      <c r="A29" s="69"/>
      <c r="B29" s="147" t="s">
        <v>12</v>
      </c>
      <c r="C29" s="148"/>
      <c r="D29" s="121">
        <f>D6+D9+D17+D13+D23</f>
        <v>0</v>
      </c>
    </row>
    <row r="30" spans="1:4" ht="18" customHeight="1" thickBot="1">
      <c r="A30" s="122"/>
      <c r="B30" s="123" t="s">
        <v>13</v>
      </c>
      <c r="C30" s="124"/>
      <c r="D30" s="125">
        <f>D29*0.21</f>
        <v>0</v>
      </c>
    </row>
    <row r="31" spans="1:4" ht="18" customHeight="1" thickBot="1">
      <c r="A31" s="126"/>
      <c r="B31" s="149" t="s">
        <v>14</v>
      </c>
      <c r="C31" s="150"/>
      <c r="D31" s="125">
        <f>D29+D30</f>
        <v>0</v>
      </c>
    </row>
  </sheetData>
  <sheetProtection/>
  <mergeCells count="3">
    <mergeCell ref="A1:D1"/>
    <mergeCell ref="B29:C29"/>
    <mergeCell ref="B31:C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6.7109375" style="0" customWidth="1"/>
    <col min="2" max="2" width="46.28125" style="0" customWidth="1"/>
    <col min="3" max="3" width="5.28125" style="0" customWidth="1"/>
    <col min="4" max="4" width="9.140625" style="39" customWidth="1"/>
    <col min="5" max="5" width="8.7109375" style="0" customWidth="1"/>
    <col min="6" max="7" width="9.7109375" style="0" customWidth="1"/>
    <col min="8" max="8" width="10.7109375" style="0" customWidth="1"/>
    <col min="9" max="10" width="13.7109375" style="0" customWidth="1"/>
    <col min="11" max="12" width="11.7109375" style="0" customWidth="1"/>
    <col min="13" max="13" width="11.28125" style="0" bestFit="1" customWidth="1"/>
  </cols>
  <sheetData>
    <row r="1" spans="1:11" s="1" customFormat="1" ht="22.5" customHeight="1" thickBot="1">
      <c r="A1" s="158" t="s">
        <v>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2" s="1" customFormat="1" ht="15.75" customHeight="1">
      <c r="A2" s="159" t="s">
        <v>25</v>
      </c>
      <c r="B2" s="161" t="s">
        <v>26</v>
      </c>
      <c r="C2" s="163" t="s">
        <v>27</v>
      </c>
      <c r="D2" s="163" t="s">
        <v>28</v>
      </c>
      <c r="E2" s="165" t="s">
        <v>29</v>
      </c>
      <c r="F2" s="167" t="s">
        <v>30</v>
      </c>
      <c r="G2" s="168"/>
      <c r="H2" s="169"/>
      <c r="I2" s="170" t="s">
        <v>31</v>
      </c>
      <c r="J2" s="171"/>
      <c r="K2" s="172"/>
      <c r="L2" s="2"/>
    </row>
    <row r="3" spans="1:12" s="1" customFormat="1" ht="16.5" customHeight="1" thickBot="1">
      <c r="A3" s="160"/>
      <c r="B3" s="162"/>
      <c r="C3" s="164"/>
      <c r="D3" s="164"/>
      <c r="E3" s="166"/>
      <c r="F3" s="3" t="s">
        <v>32</v>
      </c>
      <c r="G3" s="3" t="s">
        <v>33</v>
      </c>
      <c r="H3" s="3" t="s">
        <v>34</v>
      </c>
      <c r="I3" s="4" t="s">
        <v>32</v>
      </c>
      <c r="J3" s="4" t="s">
        <v>33</v>
      </c>
      <c r="K3" s="5" t="s">
        <v>34</v>
      </c>
      <c r="L3" s="2"/>
    </row>
    <row r="4" spans="1:12" s="7" customFormat="1" ht="15" customHeight="1">
      <c r="A4" s="6" t="s">
        <v>35</v>
      </c>
      <c r="B4" s="155" t="s">
        <v>36</v>
      </c>
      <c r="C4" s="156"/>
      <c r="D4" s="156"/>
      <c r="E4" s="156"/>
      <c r="F4" s="156"/>
      <c r="G4" s="156"/>
      <c r="H4" s="156"/>
      <c r="I4" s="156"/>
      <c r="J4" s="156"/>
      <c r="K4" s="157"/>
      <c r="L4" s="2"/>
    </row>
    <row r="5" spans="1:12" s="1" customFormat="1" ht="15" customHeight="1">
      <c r="A5" s="8" t="s">
        <v>37</v>
      </c>
      <c r="B5" s="9" t="s">
        <v>38</v>
      </c>
      <c r="C5" s="10"/>
      <c r="D5" s="11">
        <v>1</v>
      </c>
      <c r="E5" s="12" t="s">
        <v>39</v>
      </c>
      <c r="F5" s="133">
        <v>0</v>
      </c>
      <c r="G5" s="134" t="s">
        <v>39</v>
      </c>
      <c r="H5" s="135" t="s">
        <v>39</v>
      </c>
      <c r="I5" s="13">
        <f>D5*F5</f>
        <v>0</v>
      </c>
      <c r="J5" s="12" t="s">
        <v>39</v>
      </c>
      <c r="K5" s="14" t="s">
        <v>39</v>
      </c>
      <c r="L5" s="15">
        <f>SUM(I5:K5)</f>
        <v>0</v>
      </c>
    </row>
    <row r="6" spans="1:12" s="1" customFormat="1" ht="15" customHeight="1">
      <c r="A6" s="8" t="s">
        <v>40</v>
      </c>
      <c r="B6" s="9" t="s">
        <v>41</v>
      </c>
      <c r="C6" s="16"/>
      <c r="D6" s="17">
        <v>1</v>
      </c>
      <c r="E6" s="18" t="s">
        <v>39</v>
      </c>
      <c r="F6" s="136" t="s">
        <v>39</v>
      </c>
      <c r="G6" s="137">
        <v>0</v>
      </c>
      <c r="H6" s="135" t="s">
        <v>39</v>
      </c>
      <c r="I6" s="12" t="s">
        <v>39</v>
      </c>
      <c r="J6" s="13">
        <f>D6*G6</f>
        <v>0</v>
      </c>
      <c r="K6" s="14" t="s">
        <v>39</v>
      </c>
      <c r="L6" s="15">
        <f>SUM(I6:K6)</f>
        <v>0</v>
      </c>
    </row>
    <row r="7" spans="1:12" s="1" customFormat="1" ht="15" customHeight="1">
      <c r="A7" s="8" t="s">
        <v>42</v>
      </c>
      <c r="B7" s="9" t="s">
        <v>43</v>
      </c>
      <c r="C7" s="16"/>
      <c r="D7" s="17">
        <v>1</v>
      </c>
      <c r="E7" s="18" t="s">
        <v>39</v>
      </c>
      <c r="F7" s="136" t="s">
        <v>39</v>
      </c>
      <c r="G7" s="137">
        <v>0</v>
      </c>
      <c r="H7" s="138" t="s">
        <v>39</v>
      </c>
      <c r="I7" s="12" t="s">
        <v>39</v>
      </c>
      <c r="J7" s="13">
        <f>D7*G7</f>
        <v>0</v>
      </c>
      <c r="K7" s="14" t="s">
        <v>39</v>
      </c>
      <c r="L7" s="15">
        <f>SUM(I7:K7)</f>
        <v>0</v>
      </c>
    </row>
    <row r="8" spans="1:13" s="1" customFormat="1" ht="15" customHeight="1" thickBot="1">
      <c r="A8" s="19"/>
      <c r="B8" s="20" t="s">
        <v>44</v>
      </c>
      <c r="C8" s="21"/>
      <c r="D8" s="22" t="s">
        <v>39</v>
      </c>
      <c r="E8" s="23" t="s">
        <v>39</v>
      </c>
      <c r="F8" s="24" t="s">
        <v>39</v>
      </c>
      <c r="G8" s="24" t="s">
        <v>39</v>
      </c>
      <c r="H8" s="24" t="s">
        <v>39</v>
      </c>
      <c r="I8" s="25">
        <f>SUM(I4:I7)</f>
        <v>0</v>
      </c>
      <c r="J8" s="25">
        <f>SUM(J4:J7)</f>
        <v>0</v>
      </c>
      <c r="K8" s="26">
        <f>SUM(K4:K7)</f>
        <v>0</v>
      </c>
      <c r="L8" s="15">
        <f>SUM(I8:K8)</f>
        <v>0</v>
      </c>
      <c r="M8" s="2"/>
    </row>
    <row r="9" spans="1:12" s="7" customFormat="1" ht="15" customHeight="1">
      <c r="A9" s="6" t="s">
        <v>45</v>
      </c>
      <c r="B9" s="155" t="s">
        <v>46</v>
      </c>
      <c r="C9" s="156"/>
      <c r="D9" s="156"/>
      <c r="E9" s="156"/>
      <c r="F9" s="156"/>
      <c r="G9" s="156"/>
      <c r="H9" s="156"/>
      <c r="I9" s="156"/>
      <c r="J9" s="156"/>
      <c r="K9" s="157"/>
      <c r="L9" s="2"/>
    </row>
    <row r="10" spans="1:12" s="1" customFormat="1" ht="15" customHeight="1">
      <c r="A10" s="8" t="s">
        <v>47</v>
      </c>
      <c r="B10" s="9" t="s">
        <v>48</v>
      </c>
      <c r="C10" s="10" t="s">
        <v>49</v>
      </c>
      <c r="D10" s="11">
        <v>825</v>
      </c>
      <c r="E10" s="13">
        <v>8.5</v>
      </c>
      <c r="F10" s="139">
        <v>0</v>
      </c>
      <c r="G10" s="139">
        <v>0</v>
      </c>
      <c r="H10" s="140">
        <v>0</v>
      </c>
      <c r="I10" s="13">
        <f>D10*F10</f>
        <v>0</v>
      </c>
      <c r="J10" s="13">
        <f aca="true" t="shared" si="0" ref="J10:K13">D10*G10</f>
        <v>0</v>
      </c>
      <c r="K10" s="27">
        <f t="shared" si="0"/>
        <v>0</v>
      </c>
      <c r="L10" s="15">
        <f>SUM(I10:K10)</f>
        <v>0</v>
      </c>
    </row>
    <row r="11" spans="1:12" s="1" customFormat="1" ht="15" customHeight="1">
      <c r="A11" s="8" t="s">
        <v>50</v>
      </c>
      <c r="B11" s="9" t="s">
        <v>51</v>
      </c>
      <c r="C11" s="16" t="s">
        <v>49</v>
      </c>
      <c r="D11" s="17">
        <v>0</v>
      </c>
      <c r="E11" s="28">
        <v>0.5</v>
      </c>
      <c r="F11" s="141">
        <v>0</v>
      </c>
      <c r="G11" s="141">
        <v>0</v>
      </c>
      <c r="H11" s="140">
        <v>0</v>
      </c>
      <c r="I11" s="13">
        <f>D11*F11</f>
        <v>0</v>
      </c>
      <c r="J11" s="13">
        <f t="shared" si="0"/>
        <v>0</v>
      </c>
      <c r="K11" s="27">
        <f t="shared" si="0"/>
        <v>0</v>
      </c>
      <c r="L11" s="15">
        <f>SUM(I11:K11)</f>
        <v>0</v>
      </c>
    </row>
    <row r="12" spans="1:12" s="1" customFormat="1" ht="15" customHeight="1">
      <c r="A12" s="8" t="s">
        <v>50</v>
      </c>
      <c r="B12" s="9" t="s">
        <v>52</v>
      </c>
      <c r="C12" s="16" t="s">
        <v>49</v>
      </c>
      <c r="D12" s="17">
        <v>600</v>
      </c>
      <c r="E12" s="28">
        <v>3.4</v>
      </c>
      <c r="F12" s="141">
        <v>0</v>
      </c>
      <c r="G12" s="141">
        <v>0</v>
      </c>
      <c r="H12" s="140">
        <v>0</v>
      </c>
      <c r="I12" s="13">
        <f>D12*F12</f>
        <v>0</v>
      </c>
      <c r="J12" s="13">
        <f t="shared" si="0"/>
        <v>0</v>
      </c>
      <c r="K12" s="27">
        <f t="shared" si="0"/>
        <v>0</v>
      </c>
      <c r="L12" s="15">
        <f>SUM(I12:K12)</f>
        <v>0</v>
      </c>
    </row>
    <row r="13" spans="1:12" s="1" customFormat="1" ht="15" customHeight="1">
      <c r="A13" s="8" t="s">
        <v>50</v>
      </c>
      <c r="B13" s="9" t="s">
        <v>53</v>
      </c>
      <c r="C13" s="16" t="s">
        <v>49</v>
      </c>
      <c r="D13" s="17">
        <v>275</v>
      </c>
      <c r="E13" s="28">
        <v>2.6</v>
      </c>
      <c r="F13" s="141">
        <v>0</v>
      </c>
      <c r="G13" s="141">
        <v>0</v>
      </c>
      <c r="H13" s="140">
        <v>0</v>
      </c>
      <c r="I13" s="13">
        <f>D13*F13</f>
        <v>0</v>
      </c>
      <c r="J13" s="13">
        <f t="shared" si="0"/>
        <v>0</v>
      </c>
      <c r="K13" s="27">
        <f t="shared" si="0"/>
        <v>0</v>
      </c>
      <c r="L13" s="15">
        <f>SUM(I13:K13)</f>
        <v>0</v>
      </c>
    </row>
    <row r="14" spans="1:13" s="1" customFormat="1" ht="15" customHeight="1" thickBot="1">
      <c r="A14" s="19"/>
      <c r="B14" s="20" t="s">
        <v>54</v>
      </c>
      <c r="C14" s="21"/>
      <c r="D14" s="29">
        <f>SUM(D9:D13)</f>
        <v>1700</v>
      </c>
      <c r="E14" s="25">
        <f>SUM(E9:E13)</f>
        <v>15</v>
      </c>
      <c r="F14" s="24" t="s">
        <v>39</v>
      </c>
      <c r="G14" s="24" t="s">
        <v>39</v>
      </c>
      <c r="H14" s="24" t="s">
        <v>39</v>
      </c>
      <c r="I14" s="25">
        <f>SUM(I9:I13)</f>
        <v>0</v>
      </c>
      <c r="J14" s="25">
        <f>SUM(J9:J13)</f>
        <v>0</v>
      </c>
      <c r="K14" s="26">
        <f>SUM(K9:K13)</f>
        <v>0</v>
      </c>
      <c r="L14" s="15">
        <f>SUM(I14:K14)</f>
        <v>0</v>
      </c>
      <c r="M14" s="2"/>
    </row>
    <row r="15" spans="1:12" s="7" customFormat="1" ht="15" customHeight="1">
      <c r="A15" s="6" t="s">
        <v>55</v>
      </c>
      <c r="B15" s="155" t="s">
        <v>56</v>
      </c>
      <c r="C15" s="156"/>
      <c r="D15" s="156"/>
      <c r="E15" s="156"/>
      <c r="F15" s="156"/>
      <c r="G15" s="156"/>
      <c r="H15" s="156"/>
      <c r="I15" s="156"/>
      <c r="J15" s="156"/>
      <c r="K15" s="157"/>
      <c r="L15" s="15"/>
    </row>
    <row r="16" spans="1:12" s="1" customFormat="1" ht="15" customHeight="1">
      <c r="A16" s="8" t="s">
        <v>57</v>
      </c>
      <c r="B16" s="9" t="s">
        <v>58</v>
      </c>
      <c r="C16" s="10" t="s">
        <v>49</v>
      </c>
      <c r="D16" s="11">
        <v>27400</v>
      </c>
      <c r="E16" s="13">
        <v>540</v>
      </c>
      <c r="F16" s="139">
        <v>0</v>
      </c>
      <c r="G16" s="139">
        <v>0</v>
      </c>
      <c r="H16" s="140">
        <v>0</v>
      </c>
      <c r="I16" s="13">
        <f>D16*F16</f>
        <v>0</v>
      </c>
      <c r="J16" s="13">
        <f>D16*G16</f>
        <v>0</v>
      </c>
      <c r="K16" s="27">
        <f>E16*H16</f>
        <v>0</v>
      </c>
      <c r="L16" s="15">
        <f aca="true" t="shared" si="1" ref="L16:L24">SUM(I16:K16)</f>
        <v>0</v>
      </c>
    </row>
    <row r="17" spans="1:13" s="1" customFormat="1" ht="15" customHeight="1" thickBot="1">
      <c r="A17" s="19"/>
      <c r="B17" s="20" t="s">
        <v>59</v>
      </c>
      <c r="C17" s="21"/>
      <c r="D17" s="29">
        <f>SUM(D15:D16)</f>
        <v>27400</v>
      </c>
      <c r="E17" s="25">
        <f>SUM(E15:E16)</f>
        <v>540</v>
      </c>
      <c r="F17" s="24" t="s">
        <v>39</v>
      </c>
      <c r="G17" s="24" t="s">
        <v>39</v>
      </c>
      <c r="H17" s="24" t="s">
        <v>39</v>
      </c>
      <c r="I17" s="25">
        <f>SUM(I15:I16)</f>
        <v>0</v>
      </c>
      <c r="J17" s="25">
        <f>SUM(J15:J16)</f>
        <v>0</v>
      </c>
      <c r="K17" s="26">
        <f>SUM(K15:K16)</f>
        <v>0</v>
      </c>
      <c r="L17" s="15">
        <f t="shared" si="1"/>
        <v>0</v>
      </c>
      <c r="M17" s="2"/>
    </row>
    <row r="18" spans="1:12" s="7" customFormat="1" ht="15" customHeight="1">
      <c r="A18" s="6" t="s">
        <v>60</v>
      </c>
      <c r="B18" s="155" t="s">
        <v>61</v>
      </c>
      <c r="C18" s="156"/>
      <c r="D18" s="156"/>
      <c r="E18" s="156"/>
      <c r="F18" s="156"/>
      <c r="G18" s="156"/>
      <c r="H18" s="156"/>
      <c r="I18" s="156"/>
      <c r="J18" s="156"/>
      <c r="K18" s="157"/>
      <c r="L18" s="15">
        <f t="shared" si="1"/>
        <v>0</v>
      </c>
    </row>
    <row r="19" spans="1:13" s="1" customFormat="1" ht="15" customHeight="1">
      <c r="A19" s="8" t="s">
        <v>62</v>
      </c>
      <c r="B19" s="9" t="s">
        <v>63</v>
      </c>
      <c r="C19" s="16" t="s">
        <v>49</v>
      </c>
      <c r="D19" s="17">
        <v>390</v>
      </c>
      <c r="E19" s="28">
        <v>1.2</v>
      </c>
      <c r="F19" s="141">
        <v>0</v>
      </c>
      <c r="G19" s="141">
        <v>0</v>
      </c>
      <c r="H19" s="140">
        <v>0</v>
      </c>
      <c r="I19" s="28">
        <f>D19*F19</f>
        <v>0</v>
      </c>
      <c r="J19" s="28">
        <f aca="true" t="shared" si="2" ref="J19:K23">D19*G19</f>
        <v>0</v>
      </c>
      <c r="K19" s="27">
        <f t="shared" si="2"/>
        <v>0</v>
      </c>
      <c r="L19" s="15">
        <f t="shared" si="1"/>
        <v>0</v>
      </c>
      <c r="M19" s="2"/>
    </row>
    <row r="20" spans="1:13" s="1" customFormat="1" ht="15" customHeight="1">
      <c r="A20" s="8" t="s">
        <v>64</v>
      </c>
      <c r="B20" s="9" t="s">
        <v>65</v>
      </c>
      <c r="C20" s="16" t="s">
        <v>49</v>
      </c>
      <c r="D20" s="17">
        <v>800</v>
      </c>
      <c r="E20" s="28">
        <v>4.2</v>
      </c>
      <c r="F20" s="141">
        <v>0</v>
      </c>
      <c r="G20" s="141">
        <v>0</v>
      </c>
      <c r="H20" s="140">
        <v>0</v>
      </c>
      <c r="I20" s="28">
        <f>D20*F20</f>
        <v>0</v>
      </c>
      <c r="J20" s="28">
        <f t="shared" si="2"/>
        <v>0</v>
      </c>
      <c r="K20" s="27">
        <f t="shared" si="2"/>
        <v>0</v>
      </c>
      <c r="L20" s="15">
        <f t="shared" si="1"/>
        <v>0</v>
      </c>
      <c r="M20" s="2"/>
    </row>
    <row r="21" spans="1:13" s="1" customFormat="1" ht="15" customHeight="1">
      <c r="A21" s="8" t="s">
        <v>66</v>
      </c>
      <c r="B21" s="9" t="s">
        <v>67</v>
      </c>
      <c r="C21" s="16" t="s">
        <v>49</v>
      </c>
      <c r="D21" s="17">
        <v>165</v>
      </c>
      <c r="E21" s="28">
        <v>1.4</v>
      </c>
      <c r="F21" s="141">
        <v>0</v>
      </c>
      <c r="G21" s="141">
        <v>0</v>
      </c>
      <c r="H21" s="140">
        <v>0</v>
      </c>
      <c r="I21" s="28">
        <f>D21*F21</f>
        <v>0</v>
      </c>
      <c r="J21" s="28">
        <f t="shared" si="2"/>
        <v>0</v>
      </c>
      <c r="K21" s="27">
        <f t="shared" si="2"/>
        <v>0</v>
      </c>
      <c r="L21" s="15">
        <f t="shared" si="1"/>
        <v>0</v>
      </c>
      <c r="M21" s="2"/>
    </row>
    <row r="22" spans="1:13" s="1" customFormat="1" ht="15" customHeight="1">
      <c r="A22" s="8" t="s">
        <v>68</v>
      </c>
      <c r="B22" s="9" t="s">
        <v>69</v>
      </c>
      <c r="C22" s="16" t="s">
        <v>49</v>
      </c>
      <c r="D22" s="17">
        <v>650</v>
      </c>
      <c r="E22" s="28">
        <v>6.3</v>
      </c>
      <c r="F22" s="141">
        <v>0</v>
      </c>
      <c r="G22" s="141">
        <v>0</v>
      </c>
      <c r="H22" s="140">
        <v>0</v>
      </c>
      <c r="I22" s="28">
        <f>D22*F22</f>
        <v>0</v>
      </c>
      <c r="J22" s="28">
        <f t="shared" si="2"/>
        <v>0</v>
      </c>
      <c r="K22" s="27">
        <f t="shared" si="2"/>
        <v>0</v>
      </c>
      <c r="L22" s="15">
        <f t="shared" si="1"/>
        <v>0</v>
      </c>
      <c r="M22" s="2"/>
    </row>
    <row r="23" spans="1:13" s="1" customFormat="1" ht="15" customHeight="1">
      <c r="A23" s="8" t="s">
        <v>70</v>
      </c>
      <c r="B23" s="9" t="s">
        <v>71</v>
      </c>
      <c r="C23" s="16" t="s">
        <v>49</v>
      </c>
      <c r="D23" s="17">
        <v>195</v>
      </c>
      <c r="E23" s="28">
        <v>3.2</v>
      </c>
      <c r="F23" s="141">
        <v>0</v>
      </c>
      <c r="G23" s="141">
        <v>0</v>
      </c>
      <c r="H23" s="140">
        <v>0</v>
      </c>
      <c r="I23" s="28">
        <f>D23*F23</f>
        <v>0</v>
      </c>
      <c r="J23" s="28">
        <f t="shared" si="2"/>
        <v>0</v>
      </c>
      <c r="K23" s="27">
        <f t="shared" si="2"/>
        <v>0</v>
      </c>
      <c r="L23" s="15">
        <f t="shared" si="1"/>
        <v>0</v>
      </c>
      <c r="M23" s="2"/>
    </row>
    <row r="24" spans="1:13" s="1" customFormat="1" ht="15" customHeight="1" thickBot="1">
      <c r="A24" s="19"/>
      <c r="B24" s="20" t="s">
        <v>72</v>
      </c>
      <c r="C24" s="21"/>
      <c r="D24" s="29">
        <f>SUM(D18:D23)</f>
        <v>2200</v>
      </c>
      <c r="E24" s="25">
        <f>SUM(E18:E23)</f>
        <v>16.3</v>
      </c>
      <c r="F24" s="24" t="s">
        <v>39</v>
      </c>
      <c r="G24" s="24" t="s">
        <v>39</v>
      </c>
      <c r="H24" s="24" t="s">
        <v>39</v>
      </c>
      <c r="I24" s="25">
        <f>SUM(I19:I23)</f>
        <v>0</v>
      </c>
      <c r="J24" s="25">
        <f>SUM(J19:J23)</f>
        <v>0</v>
      </c>
      <c r="K24" s="26">
        <f>SUM(K19:K23)</f>
        <v>0</v>
      </c>
      <c r="L24" s="15">
        <f t="shared" si="1"/>
        <v>0</v>
      </c>
      <c r="M24" s="2"/>
    </row>
    <row r="25" spans="1:12" s="7" customFormat="1" ht="15" customHeight="1">
      <c r="A25" s="6" t="s">
        <v>73</v>
      </c>
      <c r="B25" s="155" t="s">
        <v>74</v>
      </c>
      <c r="C25" s="156"/>
      <c r="D25" s="156"/>
      <c r="E25" s="156"/>
      <c r="F25" s="156"/>
      <c r="G25" s="156"/>
      <c r="H25" s="156"/>
      <c r="I25" s="156"/>
      <c r="J25" s="156"/>
      <c r="K25" s="157"/>
      <c r="L25" s="15"/>
    </row>
    <row r="26" spans="1:12" s="1" customFormat="1" ht="15" customHeight="1">
      <c r="A26" s="151" t="s">
        <v>75</v>
      </c>
      <c r="B26" s="9" t="s">
        <v>76</v>
      </c>
      <c r="C26" s="16" t="s">
        <v>77</v>
      </c>
      <c r="D26" s="17">
        <v>38</v>
      </c>
      <c r="E26" s="28">
        <v>0</v>
      </c>
      <c r="F26" s="142">
        <v>0</v>
      </c>
      <c r="G26" s="142">
        <v>0</v>
      </c>
      <c r="H26" s="30" t="s">
        <v>39</v>
      </c>
      <c r="I26" s="28">
        <f aca="true" t="shared" si="3" ref="I26:I31">D26*F26</f>
        <v>0</v>
      </c>
      <c r="J26" s="28">
        <f aca="true" t="shared" si="4" ref="J26:K31">D26*G26</f>
        <v>0</v>
      </c>
      <c r="K26" s="14" t="s">
        <v>39</v>
      </c>
      <c r="L26" s="15">
        <f>SUM(I26:K26)</f>
        <v>0</v>
      </c>
    </row>
    <row r="27" spans="1:12" s="1" customFormat="1" ht="15" customHeight="1">
      <c r="A27" s="152"/>
      <c r="B27" s="9" t="s">
        <v>76</v>
      </c>
      <c r="C27" s="16" t="s">
        <v>49</v>
      </c>
      <c r="D27" s="17">
        <v>325</v>
      </c>
      <c r="E27" s="28">
        <v>8</v>
      </c>
      <c r="F27" s="141">
        <v>0</v>
      </c>
      <c r="G27" s="141">
        <v>0</v>
      </c>
      <c r="H27" s="140">
        <v>0</v>
      </c>
      <c r="I27" s="28">
        <f t="shared" si="3"/>
        <v>0</v>
      </c>
      <c r="J27" s="28">
        <f t="shared" si="4"/>
        <v>0</v>
      </c>
      <c r="K27" s="27">
        <f t="shared" si="4"/>
        <v>0</v>
      </c>
      <c r="L27" s="15">
        <f>SUM(I27:K27)</f>
        <v>0</v>
      </c>
    </row>
    <row r="28" spans="1:12" s="1" customFormat="1" ht="15" customHeight="1">
      <c r="A28" s="151" t="s">
        <v>78</v>
      </c>
      <c r="B28" s="9" t="s">
        <v>79</v>
      </c>
      <c r="C28" s="16" t="s">
        <v>77</v>
      </c>
      <c r="D28" s="17">
        <v>1</v>
      </c>
      <c r="E28" s="28">
        <v>0</v>
      </c>
      <c r="F28" s="142">
        <v>0</v>
      </c>
      <c r="G28" s="142">
        <v>0</v>
      </c>
      <c r="H28" s="30" t="s">
        <v>39</v>
      </c>
      <c r="I28" s="28">
        <f t="shared" si="3"/>
        <v>0</v>
      </c>
      <c r="J28" s="28">
        <f t="shared" si="4"/>
        <v>0</v>
      </c>
      <c r="K28" s="14" t="s">
        <v>39</v>
      </c>
      <c r="L28" s="15">
        <f>SUM(I28:K28)</f>
        <v>0</v>
      </c>
    </row>
    <row r="29" spans="1:12" s="1" customFormat="1" ht="15" customHeight="1">
      <c r="A29" s="152"/>
      <c r="B29" s="9" t="s">
        <v>79</v>
      </c>
      <c r="C29" s="16" t="s">
        <v>49</v>
      </c>
      <c r="D29" s="17">
        <v>70</v>
      </c>
      <c r="E29" s="28">
        <v>1.1</v>
      </c>
      <c r="F29" s="141">
        <v>0</v>
      </c>
      <c r="G29" s="141">
        <v>0</v>
      </c>
      <c r="H29" s="140">
        <v>0</v>
      </c>
      <c r="I29" s="28">
        <f t="shared" si="3"/>
        <v>0</v>
      </c>
      <c r="J29" s="28">
        <f t="shared" si="4"/>
        <v>0</v>
      </c>
      <c r="K29" s="27">
        <f t="shared" si="4"/>
        <v>0</v>
      </c>
      <c r="L29" s="15">
        <f>SUM(I29:K29)</f>
        <v>0</v>
      </c>
    </row>
    <row r="30" spans="1:12" s="1" customFormat="1" ht="15" customHeight="1">
      <c r="A30" s="8" t="s">
        <v>80</v>
      </c>
      <c r="B30" s="9" t="s">
        <v>81</v>
      </c>
      <c r="C30" s="16" t="s">
        <v>49</v>
      </c>
      <c r="D30" s="17">
        <v>1980</v>
      </c>
      <c r="E30" s="28">
        <v>98</v>
      </c>
      <c r="F30" s="141">
        <v>0</v>
      </c>
      <c r="G30" s="141">
        <v>0</v>
      </c>
      <c r="H30" s="140">
        <v>0</v>
      </c>
      <c r="I30" s="28">
        <f t="shared" si="3"/>
        <v>0</v>
      </c>
      <c r="J30" s="28">
        <f t="shared" si="4"/>
        <v>0</v>
      </c>
      <c r="K30" s="27">
        <f t="shared" si="4"/>
        <v>0</v>
      </c>
      <c r="L30" s="15"/>
    </row>
    <row r="31" spans="1:12" s="1" customFormat="1" ht="15" customHeight="1">
      <c r="A31" s="8" t="s">
        <v>82</v>
      </c>
      <c r="B31" s="9" t="s">
        <v>83</v>
      </c>
      <c r="C31" s="16" t="s">
        <v>49</v>
      </c>
      <c r="D31" s="17">
        <v>3725</v>
      </c>
      <c r="E31" s="28">
        <v>84</v>
      </c>
      <c r="F31" s="141">
        <v>0</v>
      </c>
      <c r="G31" s="141">
        <v>0</v>
      </c>
      <c r="H31" s="140">
        <v>0</v>
      </c>
      <c r="I31" s="28">
        <f t="shared" si="3"/>
        <v>0</v>
      </c>
      <c r="J31" s="28">
        <f t="shared" si="4"/>
        <v>0</v>
      </c>
      <c r="K31" s="27">
        <f t="shared" si="4"/>
        <v>0</v>
      </c>
      <c r="L31" s="15">
        <f>SUM(I31:K31)</f>
        <v>0</v>
      </c>
    </row>
    <row r="32" spans="1:13" s="1" customFormat="1" ht="15" customHeight="1" thickBot="1">
      <c r="A32" s="19"/>
      <c r="B32" s="20" t="s">
        <v>84</v>
      </c>
      <c r="C32" s="21"/>
      <c r="D32" s="29">
        <f>D27+SUM(D29:D31)</f>
        <v>6100</v>
      </c>
      <c r="E32" s="25">
        <f>SUM(E27:E31)</f>
        <v>191.1</v>
      </c>
      <c r="F32" s="24" t="s">
        <v>39</v>
      </c>
      <c r="G32" s="24" t="s">
        <v>39</v>
      </c>
      <c r="H32" s="24" t="s">
        <v>39</v>
      </c>
      <c r="I32" s="25">
        <f>SUM(I26:I31)</f>
        <v>0</v>
      </c>
      <c r="J32" s="25">
        <f>SUM(J26:J31)</f>
        <v>0</v>
      </c>
      <c r="K32" s="26">
        <f>SUM(K26:K31)</f>
        <v>0</v>
      </c>
      <c r="L32" s="15">
        <f>SUM(I32:K32)</f>
        <v>0</v>
      </c>
      <c r="M32" s="2"/>
    </row>
    <row r="33" spans="1:13" s="1" customFormat="1" ht="34.5" customHeight="1" thickBot="1">
      <c r="A33" s="31"/>
      <c r="B33" s="32" t="s">
        <v>85</v>
      </c>
      <c r="C33" s="33"/>
      <c r="D33" s="34">
        <f>SUM(D14+D17+D24+D32)</f>
        <v>37400</v>
      </c>
      <c r="E33" s="35">
        <f>SUM(E14+E17+E24+E32)</f>
        <v>762.4</v>
      </c>
      <c r="F33" s="36" t="s">
        <v>39</v>
      </c>
      <c r="G33" s="36" t="s">
        <v>39</v>
      </c>
      <c r="H33" s="36" t="s">
        <v>39</v>
      </c>
      <c r="I33" s="37">
        <f>SUM(I8+I14+I17+I24+I32)</f>
        <v>0</v>
      </c>
      <c r="J33" s="37">
        <f>SUM(J8+J14+J17+J24+J32)</f>
        <v>0</v>
      </c>
      <c r="K33" s="38">
        <f>SUM(K8+K14+K17+K24+K32)</f>
        <v>0</v>
      </c>
      <c r="L33" s="15">
        <f>SUM(I33:K33)</f>
        <v>0</v>
      </c>
      <c r="M33" s="2"/>
    </row>
    <row r="35" spans="9:11" ht="20.25">
      <c r="I35" s="40" t="s">
        <v>86</v>
      </c>
      <c r="J35" s="153">
        <f>SUM(I33:K33)</f>
        <v>0</v>
      </c>
      <c r="K35" s="154"/>
    </row>
  </sheetData>
  <sheetProtection/>
  <mergeCells count="16">
    <mergeCell ref="A1:K1"/>
    <mergeCell ref="A2:A3"/>
    <mergeCell ref="B2:B3"/>
    <mergeCell ref="C2:C3"/>
    <mergeCell ref="D2:D3"/>
    <mergeCell ref="E2:E3"/>
    <mergeCell ref="F2:H2"/>
    <mergeCell ref="I2:K2"/>
    <mergeCell ref="A28:A29"/>
    <mergeCell ref="J35:K35"/>
    <mergeCell ref="B4:K4"/>
    <mergeCell ref="B9:K9"/>
    <mergeCell ref="B15:K15"/>
    <mergeCell ref="B18:K18"/>
    <mergeCell ref="B25:K25"/>
    <mergeCell ref="A26:A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9.00390625" style="0" customWidth="1"/>
    <col min="2" max="2" width="61.57421875" style="0" customWidth="1"/>
    <col min="3" max="4" width="9.00390625" style="0" customWidth="1"/>
    <col min="5" max="5" width="13.140625" style="0" customWidth="1"/>
    <col min="6" max="6" width="15.00390625" style="0" customWidth="1"/>
  </cols>
  <sheetData>
    <row r="2" spans="2:3" ht="12.75">
      <c r="B2" s="41"/>
      <c r="C2" t="s">
        <v>87</v>
      </c>
    </row>
    <row r="4" ht="18">
      <c r="B4" s="42" t="s">
        <v>22</v>
      </c>
    </row>
    <row r="6" ht="13.5" thickBot="1">
      <c r="E6" s="43" t="s">
        <v>88</v>
      </c>
    </row>
    <row r="7" spans="1:6" ht="13.5" thickBot="1">
      <c r="A7" s="44" t="s">
        <v>25</v>
      </c>
      <c r="B7" s="45" t="s">
        <v>89</v>
      </c>
      <c r="C7" s="45" t="s">
        <v>90</v>
      </c>
      <c r="D7" s="45" t="s">
        <v>91</v>
      </c>
      <c r="E7" s="45" t="s">
        <v>92</v>
      </c>
      <c r="F7" s="46" t="s">
        <v>93</v>
      </c>
    </row>
    <row r="8" spans="1:6" ht="26.25" thickTop="1">
      <c r="A8" s="47" t="s">
        <v>94</v>
      </c>
      <c r="B8" s="48" t="s">
        <v>95</v>
      </c>
      <c r="C8" s="49" t="s">
        <v>96</v>
      </c>
      <c r="D8" s="49">
        <v>2</v>
      </c>
      <c r="E8" s="143">
        <v>0</v>
      </c>
      <c r="F8" s="50">
        <f>D8*E8</f>
        <v>0</v>
      </c>
    </row>
    <row r="9" spans="1:6" ht="12.75">
      <c r="A9" s="47" t="s">
        <v>97</v>
      </c>
      <c r="B9" s="48" t="s">
        <v>98</v>
      </c>
      <c r="C9" s="49" t="s">
        <v>96</v>
      </c>
      <c r="D9" s="49">
        <v>2</v>
      </c>
      <c r="E9" s="143">
        <v>0</v>
      </c>
      <c r="F9" s="50">
        <f>D9*E9</f>
        <v>0</v>
      </c>
    </row>
    <row r="10" spans="1:6" ht="25.5">
      <c r="A10" s="47" t="s">
        <v>99</v>
      </c>
      <c r="B10" s="48" t="s">
        <v>100</v>
      </c>
      <c r="C10" s="49" t="s">
        <v>96</v>
      </c>
      <c r="D10" s="49">
        <v>2</v>
      </c>
      <c r="E10" s="143">
        <v>0</v>
      </c>
      <c r="F10" s="50">
        <f>D10*E10</f>
        <v>0</v>
      </c>
    </row>
    <row r="11" spans="1:6" ht="12.75">
      <c r="A11" s="47" t="s">
        <v>101</v>
      </c>
      <c r="B11" s="48" t="s">
        <v>102</v>
      </c>
      <c r="C11" s="49" t="s">
        <v>96</v>
      </c>
      <c r="D11" s="49">
        <v>1</v>
      </c>
      <c r="E11" s="143">
        <v>0</v>
      </c>
      <c r="F11" s="50">
        <f>D11*E11</f>
        <v>0</v>
      </c>
    </row>
    <row r="12" spans="1:6" ht="12.75">
      <c r="A12" s="47" t="s">
        <v>103</v>
      </c>
      <c r="B12" s="48" t="s">
        <v>104</v>
      </c>
      <c r="C12" s="49"/>
      <c r="D12" s="49"/>
      <c r="E12" s="143">
        <v>0</v>
      </c>
      <c r="F12" s="145">
        <f>E12</f>
        <v>0</v>
      </c>
    </row>
    <row r="13" spans="1:6" ht="13.5" thickBot="1">
      <c r="A13" s="51" t="s">
        <v>105</v>
      </c>
      <c r="B13" s="52" t="s">
        <v>106</v>
      </c>
      <c r="C13" s="53" t="s">
        <v>96</v>
      </c>
      <c r="D13" s="53">
        <v>1</v>
      </c>
      <c r="E13" s="144">
        <v>0</v>
      </c>
      <c r="F13" s="54">
        <f>D13*E13</f>
        <v>0</v>
      </c>
    </row>
    <row r="14" spans="1:6" ht="14.25" thickBot="1" thickTop="1">
      <c r="A14" s="55"/>
      <c r="B14" s="56"/>
      <c r="C14" s="56"/>
      <c r="D14" s="56"/>
      <c r="E14" s="57" t="s">
        <v>107</v>
      </c>
      <c r="F14" s="58">
        <f>SUM(F8:F13)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Pöyry Environment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Miloš Charvát</dc:creator>
  <cp:keywords/>
  <dc:description/>
  <cp:lastModifiedBy>Knoulichová Hana</cp:lastModifiedBy>
  <cp:lastPrinted>2016-11-29T15:31:48Z</cp:lastPrinted>
  <dcterms:created xsi:type="dcterms:W3CDTF">2013-04-09T10:28:24Z</dcterms:created>
  <dcterms:modified xsi:type="dcterms:W3CDTF">2017-09-05T06:51:06Z</dcterms:modified>
  <cp:category/>
  <cp:version/>
  <cp:contentType/>
  <cp:contentStatus/>
</cp:coreProperties>
</file>