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10" lockStructure="1"/>
  <bookViews>
    <workbookView xWindow="0" yWindow="180" windowWidth="13020" windowHeight="10275"/>
  </bookViews>
  <sheets>
    <sheet name="Spec. zboží a kalk. ceny" sheetId="3" r:id="rId1"/>
  </sheets>
  <calcPr calcId="145621"/>
</workbook>
</file>

<file path=xl/calcChain.xml><?xml version="1.0" encoding="utf-8"?>
<calcChain xmlns="http://schemas.openxmlformats.org/spreadsheetml/2006/main">
  <c r="D11" i="3" l="1"/>
  <c r="G11" i="3" s="1"/>
  <c r="H11" i="3" s="1"/>
  <c r="D10" i="3"/>
  <c r="G10" i="3" s="1"/>
  <c r="H10" i="3" s="1"/>
  <c r="E11" i="3" l="1"/>
  <c r="E10" i="3"/>
  <c r="H17" i="3" l="1"/>
  <c r="I17" i="3" s="1"/>
  <c r="H16" i="3"/>
  <c r="I16" i="3" s="1"/>
  <c r="F17" i="3"/>
  <c r="F16" i="3"/>
  <c r="G6" i="3"/>
  <c r="H6" i="3" s="1"/>
  <c r="G7" i="3"/>
  <c r="H7" i="3" s="1"/>
  <c r="G8" i="3"/>
  <c r="H8" i="3" s="1"/>
  <c r="G9" i="3"/>
  <c r="H9" i="3" s="1"/>
  <c r="G12" i="3"/>
  <c r="H12" i="3" s="1"/>
  <c r="G5" i="3"/>
  <c r="H5" i="3" s="1"/>
  <c r="E6" i="3"/>
  <c r="E7" i="3"/>
  <c r="E8" i="3"/>
  <c r="E9" i="3"/>
  <c r="E12" i="3"/>
  <c r="E5" i="3"/>
  <c r="I18" i="3" l="1"/>
  <c r="H18" i="3"/>
  <c r="H13" i="3"/>
  <c r="G13" i="3"/>
  <c r="I20" i="3" l="1"/>
</calcChain>
</file>

<file path=xl/sharedStrings.xml><?xml version="1.0" encoding="utf-8"?>
<sst xmlns="http://schemas.openxmlformats.org/spreadsheetml/2006/main" count="53" uniqueCount="35">
  <si>
    <t>VHL Praha</t>
  </si>
  <si>
    <t>litr</t>
  </si>
  <si>
    <t>Nákup kapalných plynů a pronájem kryogenních zásobníků</t>
  </si>
  <si>
    <t>VHL Plzeň</t>
  </si>
  <si>
    <t>závoz</t>
  </si>
  <si>
    <t>Druh komodity /
Měrná jednotka (MJ)</t>
  </si>
  <si>
    <t>DUSÍK KAPALNÝ 5.0</t>
  </si>
  <si>
    <t>ARGON KAPALNÝ 5.0</t>
  </si>
  <si>
    <t>Cena za MJ v Kč bez DPH</t>
  </si>
  <si>
    <t>DUSÍK KAPALNÝ 5.0 - ADR POPLATEK</t>
  </si>
  <si>
    <t>DUSÍK KAPALNÝ 5.0 - SILNIČNÍ A ENERGETICKÝ POPLATEK</t>
  </si>
  <si>
    <t>ARGON KAPALNÝ 5.0 - SILNIČNÍ A ENERGETICKÝ POPLATEK</t>
  </si>
  <si>
    <t>DUSÍK KAPALNÝ 5.0 - DOPRAVA</t>
  </si>
  <si>
    <t>ARGON KAPALNÝ 5.0 - DOPRAVA</t>
  </si>
  <si>
    <t>ARGON KAPALNÝ 5.0 - ADR POPLATEK</t>
  </si>
  <si>
    <r>
      <t>Předpokládaná cena za 1 rok</t>
    </r>
    <r>
      <rPr>
        <b/>
        <sz val="10"/>
        <color indexed="8"/>
        <rFont val="Arial"/>
        <family val="2"/>
        <charset val="238"/>
      </rPr>
      <t xml:space="preserve"> v Kč bez DPH</t>
    </r>
  </si>
  <si>
    <t>nájem</t>
  </si>
  <si>
    <t>Nájemné za MJ v Kč bez DPH</t>
  </si>
  <si>
    <t>Položka</t>
  </si>
  <si>
    <t>Předpokládané množství MJ za 1 rok</t>
  </si>
  <si>
    <t>Příloha č. 1 smlouvy: Specifikace plnění a kalkulace ceny</t>
  </si>
  <si>
    <t>Místo dodání (závozu)</t>
  </si>
  <si>
    <t>Předpokládané množství MJ za 6 let</t>
  </si>
  <si>
    <r>
      <t>Předpokládaná cena za 6 let</t>
    </r>
    <r>
      <rPr>
        <b/>
        <sz val="10"/>
        <color indexed="8"/>
        <rFont val="Arial"/>
        <family val="2"/>
        <charset val="238"/>
      </rPr>
      <t xml:space="preserve"> v Kč bez DPH</t>
    </r>
  </si>
  <si>
    <r>
      <t xml:space="preserve">Nájemné za 6 let </t>
    </r>
    <r>
      <rPr>
        <b/>
        <sz val="10"/>
        <color indexed="8"/>
        <rFont val="Arial"/>
        <family val="2"/>
        <charset val="238"/>
      </rPr>
      <t>v Kč bez DPH</t>
    </r>
  </si>
  <si>
    <t>Množství MJ za 6 let</t>
  </si>
  <si>
    <t>Celková nabídková cena v Kč bez DPH (předpokládaná celková kupní cena a celkové nájemné za 6 let)</t>
  </si>
  <si>
    <t>Množství MJ za 1 rok</t>
  </si>
  <si>
    <r>
      <t xml:space="preserve">Nájemné za 1 rok </t>
    </r>
    <r>
      <rPr>
        <b/>
        <sz val="10"/>
        <color indexed="8"/>
        <rFont val="Arial"/>
        <family val="2"/>
        <charset val="238"/>
      </rPr>
      <t>v Kč bez DPH</t>
    </r>
  </si>
  <si>
    <t>Předpokládaná celková kupní cena v Kč bez DPH za 1 rok / 6 let</t>
  </si>
  <si>
    <t>Celkové nájemné za 1 rok / 6 let</t>
  </si>
  <si>
    <t>1 KS KRYOGENNÍ ZÁSOBNÍK
DUSÍK KAPALNÝ 5.0 VČETNĚ VŠECH SOUVISEJÍCÍH SLUŽEB</t>
  </si>
  <si>
    <t>1 KS KRYOGENNÍ ZÁSOBNÍK
ARGON KAPALNÝ 5.0 VČETNĚ VŠECH SOUVISEJÍCÍH SLUŽEB</t>
  </si>
  <si>
    <t>Objem zásobníku
v litrech</t>
  </si>
  <si>
    <t>&lt;doplní dodavatel; min. 200&gt;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</si>
</sst>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\ [$Kč-405]_-;\-* #,##0.00\ [$Kč-405]_-;_-* &quot;-&quot;??\ [$Kč-405]_-;_-@_-"/>
    <numFmt numFmtId="166" formatCode="#,##0.00\ &quot;Kč&quot;"/>
    <numFmt numFmtId="167" formatCode="#,##0.00\ [$Kč-405];\-#,##0.00\ [$Kč-405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167" fontId="6" fillId="2" borderId="4" xfId="1" applyNumberFormat="1" applyFont="1" applyFill="1" applyBorder="1" applyAlignment="1" applyProtection="1">
      <alignment vertical="center"/>
      <protection hidden="1"/>
    </xf>
    <xf numFmtId="167" fontId="6" fillId="2" borderId="11" xfId="1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vertical="center" wrapText="1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167" fontId="9" fillId="0" borderId="0" xfId="0" applyNumberFormat="1" applyFont="1" applyFill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67" fontId="6" fillId="2" borderId="14" xfId="1" applyNumberFormat="1" applyFont="1" applyFill="1" applyBorder="1" applyAlignment="1" applyProtection="1">
      <alignment vertical="center"/>
      <protection hidden="1"/>
    </xf>
    <xf numFmtId="167" fontId="6" fillId="2" borderId="15" xfId="1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5" fontId="3" fillId="2" borderId="10" xfId="1" applyNumberFormat="1" applyFont="1" applyFill="1" applyBorder="1" applyAlignment="1" applyProtection="1">
      <alignment horizontal="center" vertical="center"/>
      <protection hidden="1"/>
    </xf>
    <xf numFmtId="9" fontId="3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166" fontId="9" fillId="2" borderId="4" xfId="0" applyNumberFormat="1" applyFont="1" applyFill="1" applyBorder="1" applyAlignment="1" applyProtection="1">
      <alignment vertical="center" wrapText="1"/>
      <protection hidden="1"/>
    </xf>
    <xf numFmtId="166" fontId="9" fillId="2" borderId="11" xfId="0" applyNumberFormat="1" applyFont="1" applyFill="1" applyBorder="1" applyAlignment="1" applyProtection="1">
      <alignment vertical="center" wrapText="1"/>
      <protection hidden="1"/>
    </xf>
    <xf numFmtId="0" fontId="9" fillId="2" borderId="16" xfId="0" applyFont="1" applyFill="1" applyBorder="1" applyAlignment="1" applyProtection="1">
      <alignment vertical="center" wrapText="1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165" fontId="2" fillId="2" borderId="9" xfId="1" applyNumberFormat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wrapText="1"/>
      <protection hidden="1"/>
    </xf>
    <xf numFmtId="0" fontId="2" fillId="2" borderId="9" xfId="0" applyFont="1" applyFill="1" applyBorder="1" applyAlignment="1" applyProtection="1">
      <alignment wrapText="1"/>
      <protection hidden="1"/>
    </xf>
    <xf numFmtId="0" fontId="2" fillId="2" borderId="7" xfId="0" applyFont="1" applyFill="1" applyBorder="1" applyAlignment="1" applyProtection="1"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167" fontId="6" fillId="2" borderId="4" xfId="1" applyNumberFormat="1" applyFont="1" applyFill="1" applyBorder="1" applyAlignment="1" applyProtection="1">
      <alignment horizontal="right" vertical="center"/>
      <protection hidden="1"/>
    </xf>
    <xf numFmtId="167" fontId="6" fillId="2" borderId="11" xfId="1" applyNumberFormat="1" applyFont="1" applyFill="1" applyBorder="1" applyAlignment="1" applyProtection="1">
      <alignment horizontal="right" vertical="center"/>
      <protection hidden="1"/>
    </xf>
    <xf numFmtId="0" fontId="9" fillId="0" borderId="18" xfId="0" applyFont="1" applyFill="1" applyBorder="1" applyAlignment="1" applyProtection="1">
      <alignment horizontal="center" vertical="center" wrapText="1"/>
      <protection locked="0" hidden="1"/>
    </xf>
    <xf numFmtId="166" fontId="9" fillId="3" borderId="4" xfId="0" applyNumberFormat="1" applyFont="1" applyFill="1" applyBorder="1" applyAlignment="1" applyProtection="1">
      <alignment vertical="center" wrapText="1"/>
      <protection locked="0" hidden="1"/>
    </xf>
    <xf numFmtId="166" fontId="9" fillId="3" borderId="14" xfId="0" applyNumberFormat="1" applyFont="1" applyFill="1" applyBorder="1" applyAlignment="1" applyProtection="1">
      <alignment vertical="center" wrapText="1"/>
      <protection locked="0" hidden="1"/>
    </xf>
    <xf numFmtId="167" fontId="6" fillId="3" borderId="4" xfId="1" applyNumberFormat="1" applyFont="1" applyFill="1" applyBorder="1" applyAlignment="1" applyProtection="1">
      <alignment vertical="center"/>
      <protection locked="0" hidden="1"/>
    </xf>
    <xf numFmtId="166" fontId="9" fillId="3" borderId="6" xfId="0" applyNumberFormat="1" applyFont="1" applyFill="1" applyBorder="1" applyAlignment="1" applyProtection="1">
      <alignment vertical="center" wrapText="1"/>
      <protection locked="0" hidden="1"/>
    </xf>
    <xf numFmtId="167" fontId="6" fillId="3" borderId="6" xfId="1" applyNumberFormat="1" applyFont="1" applyFill="1" applyBorder="1" applyAlignment="1" applyProtection="1">
      <alignment vertical="center"/>
      <protection locked="0" hidden="1"/>
    </xf>
    <xf numFmtId="166" fontId="6" fillId="3" borderId="13" xfId="0" applyNumberFormat="1" applyFont="1" applyFill="1" applyBorder="1" applyAlignment="1" applyProtection="1">
      <alignment vertical="center" wrapText="1"/>
      <protection locked="0"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3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55.7109375" style="3" customWidth="1"/>
    <col min="2" max="9" width="23.7109375" style="3" customWidth="1"/>
    <col min="10" max="11" width="16.42578125" style="3" customWidth="1"/>
    <col min="12" max="12" width="97" style="3" bestFit="1" customWidth="1"/>
    <col min="13" max="13" width="70.5703125" style="3" customWidth="1"/>
    <col min="14" max="16384" width="9.140625" style="3"/>
  </cols>
  <sheetData>
    <row r="1" spans="1:11" s="2" customFormat="1" ht="15" customHeight="1" x14ac:dyDescent="0.25">
      <c r="A1" s="1" t="s">
        <v>2</v>
      </c>
      <c r="B1" s="1"/>
    </row>
    <row r="2" spans="1:11" s="2" customFormat="1" ht="15" customHeight="1" x14ac:dyDescent="0.25">
      <c r="A2" s="1" t="s">
        <v>20</v>
      </c>
      <c r="B2" s="1"/>
    </row>
    <row r="3" spans="1:11" ht="15" customHeight="1" thickBot="1" x14ac:dyDescent="0.25"/>
    <row r="4" spans="1:11" ht="30" customHeight="1" thickBot="1" x14ac:dyDescent="0.25">
      <c r="A4" s="4" t="s">
        <v>18</v>
      </c>
      <c r="B4" s="5" t="s">
        <v>21</v>
      </c>
      <c r="C4" s="6" t="s">
        <v>5</v>
      </c>
      <c r="D4" s="5" t="s">
        <v>19</v>
      </c>
      <c r="E4" s="5" t="s">
        <v>22</v>
      </c>
      <c r="F4" s="5" t="s">
        <v>8</v>
      </c>
      <c r="G4" s="5" t="s">
        <v>15</v>
      </c>
      <c r="H4" s="7" t="s">
        <v>23</v>
      </c>
    </row>
    <row r="5" spans="1:11" s="13" customFormat="1" ht="15" customHeight="1" x14ac:dyDescent="0.25">
      <c r="A5" s="8" t="s">
        <v>6</v>
      </c>
      <c r="B5" s="9" t="s">
        <v>3</v>
      </c>
      <c r="C5" s="9" t="s">
        <v>1</v>
      </c>
      <c r="D5" s="10">
        <v>30000</v>
      </c>
      <c r="E5" s="10">
        <f>D5*6</f>
        <v>180000</v>
      </c>
      <c r="F5" s="58">
        <v>0</v>
      </c>
      <c r="G5" s="11">
        <f>F5*D5</f>
        <v>0</v>
      </c>
      <c r="H5" s="12">
        <f>G5*6</f>
        <v>0</v>
      </c>
    </row>
    <row r="6" spans="1:11" s="13" customFormat="1" ht="15" customHeight="1" x14ac:dyDescent="0.25">
      <c r="A6" s="14" t="s">
        <v>12</v>
      </c>
      <c r="B6" s="15" t="s">
        <v>3</v>
      </c>
      <c r="C6" s="16" t="s">
        <v>4</v>
      </c>
      <c r="D6" s="17">
        <v>12</v>
      </c>
      <c r="E6" s="10">
        <f t="shared" ref="E6:E12" si="0">D6*6</f>
        <v>72</v>
      </c>
      <c r="F6" s="59">
        <v>0</v>
      </c>
      <c r="G6" s="11">
        <f t="shared" ref="G6:G12" si="1">F6*D6</f>
        <v>0</v>
      </c>
      <c r="H6" s="12">
        <f t="shared" ref="H6:H12" si="2">G6*6</f>
        <v>0</v>
      </c>
    </row>
    <row r="7" spans="1:11" s="13" customFormat="1" ht="15" customHeight="1" x14ac:dyDescent="0.25">
      <c r="A7" s="14" t="s">
        <v>9</v>
      </c>
      <c r="B7" s="15" t="s">
        <v>3</v>
      </c>
      <c r="C7" s="16" t="s">
        <v>4</v>
      </c>
      <c r="D7" s="17">
        <v>12</v>
      </c>
      <c r="E7" s="10">
        <f t="shared" si="0"/>
        <v>72</v>
      </c>
      <c r="F7" s="59">
        <v>0</v>
      </c>
      <c r="G7" s="11">
        <f t="shared" si="1"/>
        <v>0</v>
      </c>
      <c r="H7" s="12">
        <f t="shared" si="2"/>
        <v>0</v>
      </c>
    </row>
    <row r="8" spans="1:11" s="13" customFormat="1" ht="15" customHeight="1" x14ac:dyDescent="0.25">
      <c r="A8" s="14" t="s">
        <v>10</v>
      </c>
      <c r="B8" s="15" t="s">
        <v>3</v>
      </c>
      <c r="C8" s="16" t="s">
        <v>1</v>
      </c>
      <c r="D8" s="17">
        <v>30000</v>
      </c>
      <c r="E8" s="10">
        <f t="shared" si="0"/>
        <v>180000</v>
      </c>
      <c r="F8" s="59">
        <v>0</v>
      </c>
      <c r="G8" s="11">
        <f t="shared" si="1"/>
        <v>0</v>
      </c>
      <c r="H8" s="12">
        <f t="shared" si="2"/>
        <v>0</v>
      </c>
    </row>
    <row r="9" spans="1:11" s="13" customFormat="1" ht="15" customHeight="1" x14ac:dyDescent="0.25">
      <c r="A9" s="18" t="s">
        <v>7</v>
      </c>
      <c r="B9" s="15" t="s">
        <v>0</v>
      </c>
      <c r="C9" s="15" t="s">
        <v>1</v>
      </c>
      <c r="D9" s="17">
        <v>6000</v>
      </c>
      <c r="E9" s="10">
        <f t="shared" si="0"/>
        <v>36000</v>
      </c>
      <c r="F9" s="60">
        <v>0</v>
      </c>
      <c r="G9" s="11">
        <f t="shared" si="1"/>
        <v>0</v>
      </c>
      <c r="H9" s="12">
        <f t="shared" si="2"/>
        <v>0</v>
      </c>
      <c r="K9" s="19"/>
    </row>
    <row r="10" spans="1:11" s="13" customFormat="1" ht="15" customHeight="1" x14ac:dyDescent="0.25">
      <c r="A10" s="14" t="s">
        <v>13</v>
      </c>
      <c r="B10" s="15" t="s">
        <v>0</v>
      </c>
      <c r="C10" s="16" t="s">
        <v>4</v>
      </c>
      <c r="D10" s="17" t="str">
        <f>IF(ISBLANK(B17),"není znám objem zásobníku",IF(ISTEXT(B17),"není znám objem zásobníku",IF(B17&gt;0,CEILING(40*200/B17,1),"není znám objem zásobníku")))</f>
        <v>není znám objem zásobníku</v>
      </c>
      <c r="E10" s="10" t="str">
        <f>IF(ISTEXT(D10),"není znám objem zásobníku",D10*6)</f>
        <v>není znám objem zásobníku</v>
      </c>
      <c r="F10" s="59">
        <v>0</v>
      </c>
      <c r="G10" s="53" t="str">
        <f>IF(ISTEXT(D10),"není znám objem zásobníku",F10*D10)</f>
        <v>není znám objem zásobníku</v>
      </c>
      <c r="H10" s="54" t="str">
        <f>IF(ISTEXT(G10),"není znám objem zásobníku",G10*6)</f>
        <v>není znám objem zásobníku</v>
      </c>
    </row>
    <row r="11" spans="1:11" s="13" customFormat="1" ht="15" customHeight="1" x14ac:dyDescent="0.25">
      <c r="A11" s="14" t="s">
        <v>14</v>
      </c>
      <c r="B11" s="15" t="s">
        <v>0</v>
      </c>
      <c r="C11" s="16" t="s">
        <v>4</v>
      </c>
      <c r="D11" s="17" t="str">
        <f>IF(ISBLANK(B17),"není znám objem zásobníku",IF(ISTEXT(B17),"není znám objem zásobníku",IF(B17&gt;0,CEILING(40*200/B17,1),"není znám objem zásobníku")))</f>
        <v>není znám objem zásobníku</v>
      </c>
      <c r="E11" s="10" t="str">
        <f>IF(ISTEXT(D11),"není znám objem zásobníku",D11*6)</f>
        <v>není znám objem zásobníku</v>
      </c>
      <c r="F11" s="59">
        <v>0</v>
      </c>
      <c r="G11" s="53" t="str">
        <f>IF(ISTEXT(D11),"není znám objem zásobníku",F11*D11)</f>
        <v>není znám objem zásobníku</v>
      </c>
      <c r="H11" s="54" t="str">
        <f>IF(ISTEXT(G11),"není znám objem zásobníku",G11*6)</f>
        <v>není znám objem zásobníku</v>
      </c>
    </row>
    <row r="12" spans="1:11" s="26" customFormat="1" ht="15" customHeight="1" thickBot="1" x14ac:dyDescent="0.3">
      <c r="A12" s="20" t="s">
        <v>11</v>
      </c>
      <c r="B12" s="21" t="s">
        <v>0</v>
      </c>
      <c r="C12" s="22" t="s">
        <v>1</v>
      </c>
      <c r="D12" s="22">
        <v>6000</v>
      </c>
      <c r="E12" s="23">
        <f t="shared" si="0"/>
        <v>36000</v>
      </c>
      <c r="F12" s="61">
        <v>0</v>
      </c>
      <c r="G12" s="24">
        <f t="shared" si="1"/>
        <v>0</v>
      </c>
      <c r="H12" s="25">
        <f t="shared" si="2"/>
        <v>0</v>
      </c>
      <c r="J12" s="13"/>
    </row>
    <row r="13" spans="1:11" s="30" customFormat="1" ht="15" customHeight="1" thickBot="1" x14ac:dyDescent="0.25">
      <c r="A13" s="49" t="s">
        <v>29</v>
      </c>
      <c r="B13" s="47"/>
      <c r="C13" s="47"/>
      <c r="D13" s="47"/>
      <c r="E13" s="47"/>
      <c r="F13" s="48"/>
      <c r="G13" s="27">
        <f>SUM(G5:G12)</f>
        <v>0</v>
      </c>
      <c r="H13" s="28">
        <f>SUM(H5:H12)</f>
        <v>0</v>
      </c>
      <c r="J13" s="29"/>
    </row>
    <row r="14" spans="1:11" s="30" customFormat="1" ht="15" customHeight="1" thickBot="1" x14ac:dyDescent="0.25">
      <c r="A14" s="31"/>
      <c r="B14" s="31"/>
      <c r="C14" s="32"/>
      <c r="D14" s="33"/>
      <c r="E14" s="34"/>
      <c r="F14" s="34"/>
      <c r="G14" s="35"/>
      <c r="H14" s="35"/>
      <c r="I14" s="35"/>
      <c r="J14" s="29"/>
      <c r="K14" s="29"/>
    </row>
    <row r="15" spans="1:11" ht="30" customHeight="1" thickBot="1" x14ac:dyDescent="0.25">
      <c r="A15" s="4" t="s">
        <v>18</v>
      </c>
      <c r="B15" s="50" t="s">
        <v>33</v>
      </c>
      <c r="C15" s="5" t="s">
        <v>21</v>
      </c>
      <c r="D15" s="6" t="s">
        <v>5</v>
      </c>
      <c r="E15" s="5" t="s">
        <v>27</v>
      </c>
      <c r="F15" s="5" t="s">
        <v>25</v>
      </c>
      <c r="G15" s="5" t="s">
        <v>17</v>
      </c>
      <c r="H15" s="5" t="s">
        <v>28</v>
      </c>
      <c r="I15" s="7" t="s">
        <v>24</v>
      </c>
    </row>
    <row r="16" spans="1:11" s="13" customFormat="1" ht="30" customHeight="1" x14ac:dyDescent="0.25">
      <c r="A16" s="36" t="s">
        <v>31</v>
      </c>
      <c r="B16" s="52">
        <v>3000</v>
      </c>
      <c r="C16" s="9" t="s">
        <v>3</v>
      </c>
      <c r="D16" s="37" t="s">
        <v>16</v>
      </c>
      <c r="E16" s="10">
        <v>1</v>
      </c>
      <c r="F16" s="10">
        <f>E16*6</f>
        <v>6</v>
      </c>
      <c r="G16" s="56">
        <v>0</v>
      </c>
      <c r="H16" s="38">
        <f>G16*E16</f>
        <v>0</v>
      </c>
      <c r="I16" s="39">
        <f>H16*6</f>
        <v>0</v>
      </c>
    </row>
    <row r="17" spans="1:11" s="13" customFormat="1" ht="30" customHeight="1" thickBot="1" x14ac:dyDescent="0.3">
      <c r="A17" s="40" t="s">
        <v>32</v>
      </c>
      <c r="B17" s="55" t="s">
        <v>34</v>
      </c>
      <c r="C17" s="41" t="s">
        <v>0</v>
      </c>
      <c r="D17" s="42" t="s">
        <v>16</v>
      </c>
      <c r="E17" s="23">
        <v>1</v>
      </c>
      <c r="F17" s="10">
        <f>E17*6</f>
        <v>6</v>
      </c>
      <c r="G17" s="57">
        <v>0</v>
      </c>
      <c r="H17" s="38">
        <f>G17*E17</f>
        <v>0</v>
      </c>
      <c r="I17" s="39">
        <f>H17*6</f>
        <v>0</v>
      </c>
    </row>
    <row r="18" spans="1:11" s="30" customFormat="1" ht="15" customHeight="1" thickBot="1" x14ac:dyDescent="0.25">
      <c r="A18" s="46" t="s">
        <v>30</v>
      </c>
      <c r="B18" s="47"/>
      <c r="C18" s="47"/>
      <c r="D18" s="47"/>
      <c r="E18" s="47"/>
      <c r="F18" s="47"/>
      <c r="G18" s="48"/>
      <c r="H18" s="27">
        <f>SUM(H16:H17)</f>
        <v>0</v>
      </c>
      <c r="I18" s="28">
        <f>SUM(I16:I17)</f>
        <v>0</v>
      </c>
      <c r="J18" s="29"/>
    </row>
    <row r="19" spans="1:11" ht="15" customHeight="1" thickBot="1" x14ac:dyDescent="0.25"/>
    <row r="20" spans="1:11" s="30" customFormat="1" ht="15" customHeight="1" thickBot="1" x14ac:dyDescent="0.25">
      <c r="A20" s="49" t="s">
        <v>26</v>
      </c>
      <c r="B20" s="51"/>
      <c r="C20" s="47"/>
      <c r="D20" s="47"/>
      <c r="E20" s="47"/>
      <c r="F20" s="47"/>
      <c r="G20" s="47"/>
      <c r="H20" s="43"/>
      <c r="I20" s="44">
        <f>SUM(H13+I18)</f>
        <v>0</v>
      </c>
      <c r="J20" s="29"/>
    </row>
    <row r="21" spans="1:11" s="30" customFormat="1" x14ac:dyDescent="0.2">
      <c r="A21" s="31"/>
      <c r="B21" s="31"/>
      <c r="C21" s="32"/>
      <c r="D21" s="33"/>
      <c r="E21" s="34"/>
      <c r="F21" s="34"/>
      <c r="G21" s="35"/>
      <c r="H21" s="35"/>
      <c r="I21" s="35"/>
      <c r="J21" s="29"/>
      <c r="K21" s="29"/>
    </row>
    <row r="23" spans="1:11" x14ac:dyDescent="0.2">
      <c r="A23" s="45"/>
      <c r="B23" s="45"/>
    </row>
  </sheetData>
  <sheetProtection password="CC10" sheet="1" objects="1" scenarios="1"/>
  <phoneticPr fontId="0" type="noConversion"/>
  <printOptions horizontalCentered="1"/>
  <pageMargins left="0.51181102362204722" right="0.51181102362204722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zboží a kalk.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Koželuh Milan</dc:creator>
  <cp:lastModifiedBy>Svoboda Filip</cp:lastModifiedBy>
  <cp:lastPrinted>2017-09-19T13:44:47Z</cp:lastPrinted>
  <dcterms:created xsi:type="dcterms:W3CDTF">2014-10-01T07:16:10Z</dcterms:created>
  <dcterms:modified xsi:type="dcterms:W3CDTF">2017-11-08T14:41:41Z</dcterms:modified>
</cp:coreProperties>
</file>