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5524" windowWidth="28812" windowHeight="5856" activeTab="0"/>
  </bookViews>
  <sheets>
    <sheet name="Příloha č. 1 - Rozpouštědla ..." sheetId="6" r:id="rId1"/>
  </sheets>
  <definedNames/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E7" authorId="0">
      <text>
        <r>
          <rPr>
            <b/>
            <u val="single"/>
            <sz val="8"/>
            <rFont val="Tahoma"/>
            <family val="2"/>
          </rPr>
          <t>Předpokládaný odběr</t>
        </r>
        <r>
          <rPr>
            <b/>
            <sz val="8"/>
            <rFont val="Tahoma"/>
            <family val="2"/>
          </rPr>
          <t xml:space="preserve"> udává předpokládaný počet l/kg odebraných v referenčním období. U balení standardně nabízených nebo odebíraných v menších objemech než je l/kg je uveden patřičný objem přepočtený na l/kg … např.  pol. je standardně nabízena v balení po 0,5 kg, běžně jsou odebírány 3 balení, tj.  3*0,5 kg = předpokládaný odběr je 1,5 kg.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 xml:space="preserve">Z důvodu </t>
        </r>
        <r>
          <rPr>
            <b/>
            <u val="single"/>
            <sz val="8"/>
            <rFont val="Tahoma"/>
            <family val="2"/>
          </rPr>
          <t>zachování funkčnosti vzorce</t>
        </r>
        <r>
          <rPr>
            <b/>
            <sz val="8"/>
            <rFont val="Tahoma"/>
            <family val="2"/>
          </rPr>
          <t xml:space="preserve"> je nutné, abyste </t>
        </r>
        <r>
          <rPr>
            <b/>
            <u val="single"/>
            <sz val="8"/>
            <rFont val="Tahoma"/>
            <family val="2"/>
          </rPr>
          <t xml:space="preserve">velikost balení </t>
        </r>
        <r>
          <rPr>
            <b/>
            <sz val="8"/>
            <rFont val="Tahoma"/>
            <family val="2"/>
          </rPr>
          <t xml:space="preserve">uváděli v l/kg. Pokud je produkt ve vašem sortimentu standardně nabízený v menší množství, např. 500 g … uvedete 0,5 
</t>
        </r>
        <r>
          <rPr>
            <b/>
            <sz val="8"/>
            <color indexed="10"/>
            <rFont val="Tahoma"/>
            <family val="2"/>
          </rPr>
          <t>V případě, že položku v sortimentu nemáte, napište "1"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<sst xmlns="http://schemas.openxmlformats.org/spreadsheetml/2006/main" count="216" uniqueCount="158">
  <si>
    <t>SINIGRIN MONOHYDRATE</t>
  </si>
  <si>
    <t>DL-LACTIC ACID FREE ACID 85% (W/W) SYRUP</t>
  </si>
  <si>
    <t>RAPESEED (S, total glucosinolate, medium</t>
  </si>
  <si>
    <t>IODINE SOLUTION ACCORDING TO WIJS, 0.1 M</t>
  </si>
  <si>
    <t>HEXADECYLTRIMETHYLAMMONIUM BROMIDE, BIOU</t>
  </si>
  <si>
    <t>Nicarbazin</t>
  </si>
  <si>
    <t>AMINO ACID STANDARD SOLUTION</t>
  </si>
  <si>
    <t>EDTA MOLECULAR BIOLOGY REAGENT*DISODIUM</t>
  </si>
  <si>
    <t>R(+)-LIMONENE, TERPENE STANDARD</t>
  </si>
  <si>
    <t>REDTAQ  READYMIX(TM) PCR REACTION MIX</t>
  </si>
  <si>
    <t>Dimethyl sulfoxide GC-Headspace tested</t>
  </si>
  <si>
    <t>ACETONE R. G., REAG. ACS, REAG. ISO,REAG</t>
  </si>
  <si>
    <t>FITC CONJUGATE-GOAT ANTI-RABBIT IGG</t>
  </si>
  <si>
    <t>N-HEPTANE R. G., REAG. PH. EUR</t>
  </si>
  <si>
    <t>TETRAMETHYLAMMONIUM HYDROXIDE, 25 WT. %</t>
  </si>
  <si>
    <t>TRIZMA(R) BASE, PRIMARY STANDARD AND BU</t>
  </si>
  <si>
    <t>ACETONITRILE R  FOR LIQUID CHR</t>
  </si>
  <si>
    <t>Buffer solution pH 10.01 (25°C)</t>
  </si>
  <si>
    <t>Buffer solution  pH 4.01 (25°C)</t>
  </si>
  <si>
    <t>Buffer solution  pH 7.00 (25°C)</t>
  </si>
  <si>
    <t>CYCLOHEXANE  FOR HIGH-PER-FORM</t>
  </si>
  <si>
    <t>Robenidine HCl</t>
  </si>
  <si>
    <t xml:space="preserve">TETRAHYDROFURAN, INHIBITOR-FREE, </t>
  </si>
  <si>
    <t>konc.min 85 % (w/w)</t>
  </si>
  <si>
    <t>standard pro GC</t>
  </si>
  <si>
    <t>čistota 99 %</t>
  </si>
  <si>
    <t>certif. referenční materál</t>
  </si>
  <si>
    <t>pro titrační stanovení</t>
  </si>
  <si>
    <t>17 aminokyselin o koncentraci 2,5 nebo 1,25 mikromolů/ml v 0,1N HCl</t>
  </si>
  <si>
    <t>pro HPLC (gradient grade), ≥99,9%</t>
  </si>
  <si>
    <t>≥96,8%</t>
  </si>
  <si>
    <t>≥99,9%</t>
  </si>
  <si>
    <t xml:space="preserve">puriss. p.a., ≥99% n-heptane basis (GC) </t>
  </si>
  <si>
    <t>Uchazeč:</t>
  </si>
  <si>
    <t xml:space="preserve">VYPLŇUJTE JEN ZELEZNĚ PODBARVENÁ POLÍČKA, </t>
  </si>
  <si>
    <t xml:space="preserve">Položka č. </t>
  </si>
  <si>
    <t xml:space="preserve">Předpokládaný odběr v l/kg CELKEM </t>
  </si>
  <si>
    <t xml:space="preserve">Katalogové číslo </t>
  </si>
  <si>
    <t>Velikost balení (l/kg)</t>
  </si>
  <si>
    <t>Cena za balení</t>
  </si>
  <si>
    <t>Cena za měrnou jednotku  l/kg</t>
  </si>
  <si>
    <t>Cena celkem</t>
  </si>
  <si>
    <t>Poznámka</t>
  </si>
  <si>
    <t>Název rozpouštědla/speciální chemikálie</t>
  </si>
  <si>
    <t xml:space="preserve">Jiná specifikace/upřesnění </t>
  </si>
  <si>
    <t>1G</t>
  </si>
  <si>
    <t>Požadovaná velikost balení</t>
  </si>
  <si>
    <t>2.5L</t>
  </si>
  <si>
    <t>4X2.5L</t>
  </si>
  <si>
    <t>50ML</t>
  </si>
  <si>
    <t>10ML</t>
  </si>
  <si>
    <t>500ML</t>
  </si>
  <si>
    <t>1L</t>
  </si>
  <si>
    <t>500G</t>
  </si>
  <si>
    <t>100MG</t>
  </si>
  <si>
    <t>1ML</t>
  </si>
  <si>
    <t>50G</t>
  </si>
  <si>
    <t>20G</t>
  </si>
  <si>
    <t>100RXN</t>
  </si>
  <si>
    <t>1KG</t>
  </si>
  <si>
    <t>TRIMETHYLPENTANE</t>
  </si>
  <si>
    <t>DICHLORMETAN</t>
  </si>
  <si>
    <t>puriss. p.a. ≥ 99,9%</t>
  </si>
  <si>
    <t>1l</t>
  </si>
  <si>
    <t xml:space="preserve">CELKEM </t>
  </si>
  <si>
    <t>Procentuální výše nabízené slevy z katalogových cen</t>
  </si>
  <si>
    <t>Cenová nabídka celkem vč. vedl. nákladů bez DPH</t>
  </si>
  <si>
    <t>Cenová nabídka celkem vč. vedl. nákladů vč. DPH</t>
  </si>
  <si>
    <t>pro GC-MS; ≥99.5%</t>
  </si>
  <si>
    <t>pro LC-MS; ≥99.8%</t>
  </si>
  <si>
    <t>pro LC-MS</t>
  </si>
  <si>
    <t>puriss ≥ 95%</t>
  </si>
  <si>
    <t>pro HPLC ≥99.9%</t>
  </si>
  <si>
    <t xml:space="preserve">≥99.9% </t>
  </si>
  <si>
    <t>250ML</t>
  </si>
  <si>
    <t>250 ML</t>
  </si>
  <si>
    <t>puriss ≥ 97%</t>
  </si>
  <si>
    <t>HEXANE, CHROMASOLV, FOR HPLC</t>
  </si>
  <si>
    <t>HEXANE</t>
  </si>
  <si>
    <t>2,5 L</t>
  </si>
  <si>
    <t>N-HEXANE R. G., REAG. ACS, REAG. PH.EUR.</t>
  </si>
  <si>
    <t>Acetic acid, Eluent additive</t>
  </si>
  <si>
    <t>ETHYLACETÁT</t>
  </si>
  <si>
    <t>2,5L</t>
  </si>
  <si>
    <t>pro HPLC, ≥ 99,7%</t>
  </si>
  <si>
    <t>ACETONITRILE, GR</t>
  </si>
  <si>
    <t>CAMPHOR, STANDARD</t>
  </si>
  <si>
    <t>pro HPLC; ≥99,7%</t>
  </si>
  <si>
    <t>F.A.M.E. MIX RAPESEED OIL</t>
  </si>
  <si>
    <t>CHLOROFORM, ANHYDROUS</t>
  </si>
  <si>
    <t>pro GC-MS, 99+%</t>
  </si>
  <si>
    <t>IMIDAZOLE, REAGENTPLUS</t>
  </si>
  <si>
    <t>METHANOL, GRAD GRADE</t>
  </si>
  <si>
    <t>pro LC-MS , &gt;=99.9%</t>
  </si>
  <si>
    <t>METHANOL</t>
  </si>
  <si>
    <t>PROPANOL</t>
  </si>
  <si>
    <t>pro HPLC, 99,9 %</t>
  </si>
  <si>
    <t>Náklady na dopravu, balné a další manipulační poplatky (Kč/objednávka), bez DPH při objednávce do 2000 Kč bez DPH (vč.)</t>
  </si>
  <si>
    <t>Náklady na dopravu, balné a další manipulační poplatky (Kč/objednávka), bez DPH při objednávce nad 2000 Kč bez DPH</t>
  </si>
  <si>
    <t>HPLC</t>
  </si>
  <si>
    <t>CHLOROFORM</t>
  </si>
  <si>
    <t>1 L</t>
  </si>
  <si>
    <t>p.a</t>
  </si>
  <si>
    <t xml:space="preserve">ACETONE </t>
  </si>
  <si>
    <t>pro HPLC; min. 99.8%</t>
  </si>
  <si>
    <t>pro GC-MS, ≥ 99.8%</t>
  </si>
  <si>
    <t>vhodné pro UHPLC/UPLC/QTOF,  ≥99.9%</t>
  </si>
  <si>
    <t>pro GC/GC-MS, 99.9%</t>
  </si>
  <si>
    <t>pro LC/LC-MS, 99,9 %</t>
  </si>
  <si>
    <t xml:space="preserve">pro GC; for HPLC, ≥99.8% </t>
  </si>
  <si>
    <t>ITRIMETHYLPENTANE = ISO-SO-OCTANE</t>
  </si>
  <si>
    <t>pro GC</t>
  </si>
  <si>
    <t>CYCLOHEXANE</t>
  </si>
  <si>
    <t>N-HEXANE pro stopovou analýzu</t>
  </si>
  <si>
    <t>Trizma ® BASE</t>
  </si>
  <si>
    <t>kat. č. T1503</t>
  </si>
  <si>
    <t>WATER</t>
  </si>
  <si>
    <t>kat. č. W4502</t>
  </si>
  <si>
    <t>POLYVINYLPYRROLIDONE</t>
  </si>
  <si>
    <t>kat. č. PVP-40</t>
  </si>
  <si>
    <t>ETHYLENEDIAMINETETRAACETIC ACID DISODIUM SALT DIHYDRATE</t>
  </si>
  <si>
    <t>kat. č. E1644</t>
  </si>
  <si>
    <t>LYSOZYME</t>
  </si>
  <si>
    <t>5G</t>
  </si>
  <si>
    <t>kat. č. L6876</t>
  </si>
  <si>
    <t>NALIDIXIC ACIDE SODIUM SALT</t>
  </si>
  <si>
    <t>kat.č. N4382</t>
  </si>
  <si>
    <t>AMPHOTERICIN B SOLUBILIZED</t>
  </si>
  <si>
    <t>50MG</t>
  </si>
  <si>
    <t>kat.č.  A9528</t>
  </si>
  <si>
    <t>POLYMYXIN B SULFATE</t>
  </si>
  <si>
    <t>5MU</t>
  </si>
  <si>
    <t>kat.č. P1004</t>
  </si>
  <si>
    <t>CYCLOHEXIMIDE SOLUTION</t>
  </si>
  <si>
    <t>kat.č. C4859</t>
  </si>
  <si>
    <t>TRIMETHOPRIM</t>
  </si>
  <si>
    <t>kat.č. T7883</t>
  </si>
  <si>
    <t>2-PROPANOL</t>
  </si>
  <si>
    <t>2X4L</t>
  </si>
  <si>
    <t>Boron trifluoride-methanol</t>
  </si>
  <si>
    <t>100ML</t>
  </si>
  <si>
    <t>14% in methanol</t>
  </si>
  <si>
    <t>Trypsin TPCK treated from bovine pancrea</t>
  </si>
  <si>
    <t xml:space="preserve">Sigma 7-9R, </t>
  </si>
  <si>
    <t>100G</t>
  </si>
  <si>
    <t>Supelco 37 Component FAME Mix</t>
  </si>
  <si>
    <t>standart pro GC</t>
  </si>
  <si>
    <t>N-a-Benzoyl-DL-arginine-4-nitroanilide hydrochloride</t>
  </si>
  <si>
    <t>≥98%</t>
  </si>
  <si>
    <t>Ascorbic Acid</t>
  </si>
  <si>
    <t>1000MG</t>
  </si>
  <si>
    <t>standard pro HPLC</t>
  </si>
  <si>
    <t>u nevyplněných řádků (nenabízených položek) pouze do sloupce H (velikost balení) napište "1".</t>
  </si>
  <si>
    <r>
      <t xml:space="preserve">pro GC, </t>
    </r>
    <r>
      <rPr>
        <sz val="8"/>
        <color theme="1"/>
        <rFont val="Symbol"/>
        <family val="1"/>
      </rPr>
      <t>³</t>
    </r>
    <r>
      <rPr>
        <sz val="8"/>
        <color theme="1"/>
        <rFont val="Arial"/>
        <family val="2"/>
      </rPr>
      <t xml:space="preserve">95 % </t>
    </r>
  </si>
  <si>
    <r>
      <t xml:space="preserve">čistota </t>
    </r>
    <r>
      <rPr>
        <sz val="8"/>
        <color theme="1"/>
        <rFont val="Symbol"/>
        <family val="1"/>
      </rPr>
      <t>³</t>
    </r>
    <r>
      <rPr>
        <sz val="8"/>
        <color theme="1"/>
        <rFont val="Arial"/>
        <family val="2"/>
      </rPr>
      <t xml:space="preserve">99,0 % </t>
    </r>
  </si>
  <si>
    <r>
      <t xml:space="preserve">analytický standard, čistota </t>
    </r>
    <r>
      <rPr>
        <sz val="8"/>
        <color theme="1"/>
        <rFont val="Symbol"/>
        <family val="1"/>
      </rPr>
      <t xml:space="preserve">³99,0 % </t>
    </r>
  </si>
  <si>
    <r>
      <t xml:space="preserve">čistota </t>
    </r>
    <r>
      <rPr>
        <sz val="8"/>
        <color theme="1"/>
        <rFont val="Symbol"/>
        <family val="1"/>
      </rPr>
      <t>³</t>
    </r>
    <r>
      <rPr>
        <sz val="8"/>
        <color theme="1"/>
        <rFont val="Arial"/>
        <family val="2"/>
      </rPr>
      <t>99,0 % (TLC)</t>
    </r>
  </si>
  <si>
    <r>
      <t>TMAH 25% roztok v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</si>
</sst>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8"/>
      <color indexed="10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ymbol"/>
      <family val="1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bgColor theme="0" tint="-0.24997000396251678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Alignment="1">
      <alignment/>
    </xf>
    <xf numFmtId="0" fontId="4" fillId="0" borderId="0" xfId="0" applyFont="1"/>
    <xf numFmtId="0" fontId="4" fillId="0" borderId="0" xfId="0" applyFont="1" applyFill="1" applyAlignment="1">
      <alignment/>
    </xf>
    <xf numFmtId="0" fontId="5" fillId="0" borderId="0" xfId="0" applyFont="1" applyFill="1"/>
    <xf numFmtId="0" fontId="5" fillId="2" borderId="0" xfId="0" applyFont="1" applyFill="1"/>
    <xf numFmtId="0" fontId="4" fillId="2" borderId="0" xfId="0" applyFont="1" applyFill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vertical="center"/>
    </xf>
    <xf numFmtId="0" fontId="4" fillId="5" borderId="2" xfId="0" applyFont="1" applyFill="1" applyBorder="1" applyAlignment="1">
      <alignment wrapText="1"/>
    </xf>
    <xf numFmtId="0" fontId="4" fillId="0" borderId="0" xfId="0" applyFont="1" applyFill="1" applyBorder="1"/>
    <xf numFmtId="0" fontId="5" fillId="6" borderId="4" xfId="0" applyFont="1" applyFill="1" applyBorder="1"/>
    <xf numFmtId="0" fontId="5" fillId="6" borderId="5" xfId="0" applyFont="1" applyFill="1" applyBorder="1"/>
    <xf numFmtId="0" fontId="0" fillId="6" borderId="6" xfId="0" applyFill="1" applyBorder="1"/>
    <xf numFmtId="2" fontId="5" fillId="5" borderId="7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wrapText="1"/>
    </xf>
    <xf numFmtId="2" fontId="5" fillId="5" borderId="8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" fontId="4" fillId="3" borderId="9" xfId="0" applyNumberFormat="1" applyFont="1" applyFill="1" applyBorder="1" applyAlignment="1">
      <alignment wrapText="1"/>
    </xf>
    <xf numFmtId="2" fontId="5" fillId="5" borderId="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/>
    <xf numFmtId="164" fontId="0" fillId="0" borderId="0" xfId="0" applyNumberFormat="1"/>
    <xf numFmtId="0" fontId="0" fillId="0" borderId="0" xfId="0" applyFont="1" applyFill="1"/>
    <xf numFmtId="164" fontId="4" fillId="5" borderId="13" xfId="0" applyNumberFormat="1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2" fontId="0" fillId="2" borderId="15" xfId="0" applyNumberFormat="1" applyFill="1" applyBorder="1" applyAlignment="1">
      <alignment/>
    </xf>
    <xf numFmtId="2" fontId="4" fillId="2" borderId="16" xfId="0" applyNumberFormat="1" applyFont="1" applyFill="1" applyBorder="1" applyAlignment="1">
      <alignment vertical="center"/>
    </xf>
    <xf numFmtId="2" fontId="0" fillId="2" borderId="17" xfId="0" applyNumberFormat="1" applyFill="1" applyBorder="1" applyAlignment="1">
      <alignment/>
    </xf>
    <xf numFmtId="2" fontId="0" fillId="2" borderId="17" xfId="0" applyNumberForma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1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5" fillId="6" borderId="12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/>
    </xf>
    <xf numFmtId="0" fontId="5" fillId="6" borderId="4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6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2" fontId="11" fillId="0" borderId="19" xfId="0" applyNumberFormat="1" applyFont="1" applyFill="1" applyBorder="1" applyAlignment="1">
      <alignment horizontal="left" vertical="center"/>
    </xf>
    <xf numFmtId="2" fontId="11" fillId="0" borderId="19" xfId="0" applyNumberFormat="1" applyFont="1" applyFill="1" applyBorder="1" applyAlignment="1">
      <alignment vertical="center"/>
    </xf>
    <xf numFmtId="2" fontId="11" fillId="0" borderId="19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left" vertical="center"/>
    </xf>
    <xf numFmtId="2" fontId="11" fillId="0" borderId="12" xfId="0" applyNumberFormat="1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right" vertical="center"/>
    </xf>
    <xf numFmtId="164" fontId="12" fillId="0" borderId="20" xfId="0" applyNumberFormat="1" applyFont="1" applyFill="1" applyBorder="1" applyAlignment="1">
      <alignment horizontal="right" vertical="center"/>
    </xf>
    <xf numFmtId="1" fontId="11" fillId="0" borderId="12" xfId="0" applyNumberFormat="1" applyFont="1" applyFill="1" applyBorder="1" applyAlignment="1">
      <alignment horizontal="left" vertical="center"/>
    </xf>
    <xf numFmtId="4" fontId="12" fillId="0" borderId="22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2" fontId="0" fillId="2" borderId="16" xfId="0" applyNumberFormat="1" applyFill="1" applyBorder="1" applyAlignment="1">
      <alignment/>
    </xf>
    <xf numFmtId="0" fontId="4" fillId="0" borderId="23" xfId="0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2" fontId="0" fillId="2" borderId="25" xfId="0" applyNumberFormat="1" applyFill="1" applyBorder="1" applyAlignment="1">
      <alignment/>
    </xf>
    <xf numFmtId="2" fontId="4" fillId="2" borderId="26" xfId="0" applyNumberFormat="1" applyFont="1" applyFill="1" applyBorder="1" applyAlignment="1">
      <alignment vertical="center"/>
    </xf>
    <xf numFmtId="2" fontId="0" fillId="2" borderId="26" xfId="0" applyNumberFormat="1" applyFill="1" applyBorder="1" applyAlignment="1">
      <alignment/>
    </xf>
    <xf numFmtId="0" fontId="4" fillId="0" borderId="27" xfId="0" applyFont="1" applyBorder="1" applyAlignment="1">
      <alignment horizontal="righ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1" fontId="11" fillId="0" borderId="29" xfId="0" applyNumberFormat="1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right" vertical="center"/>
    </xf>
    <xf numFmtId="1" fontId="11" fillId="0" borderId="30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2" fontId="11" fillId="0" borderId="26" xfId="0" applyNumberFormat="1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left" vertical="center" wrapText="1"/>
    </xf>
    <xf numFmtId="165" fontId="12" fillId="0" borderId="31" xfId="0" applyNumberFormat="1" applyFont="1" applyFill="1" applyBorder="1" applyAlignment="1">
      <alignment horizontal="right" vertical="center"/>
    </xf>
    <xf numFmtId="2" fontId="5" fillId="0" borderId="32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5" fillId="5" borderId="33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164" fontId="5" fillId="8" borderId="34" xfId="0" applyNumberFormat="1" applyFon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vertical="center"/>
    </xf>
    <xf numFmtId="0" fontId="4" fillId="0" borderId="24" xfId="0" applyFont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vertical="center" wrapText="1"/>
    </xf>
    <xf numFmtId="4" fontId="12" fillId="0" borderId="2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workbookViewId="0" topLeftCell="A1">
      <pane ySplit="7" topLeftCell="A8" activePane="bottomLeft" state="frozen"/>
      <selection pane="bottomLeft" activeCell="H9" sqref="H9"/>
    </sheetView>
  </sheetViews>
  <sheetFormatPr defaultColWidth="9.140625" defaultRowHeight="15"/>
  <cols>
    <col min="1" max="1" width="7.00390625" style="0" customWidth="1"/>
    <col min="2" max="2" width="38.00390625" style="0" bestFit="1" customWidth="1"/>
    <col min="3" max="3" width="13.7109375" style="0" customWidth="1"/>
    <col min="4" max="4" width="30.140625" style="45" customWidth="1"/>
    <col min="5" max="5" width="12.28125" style="34" customWidth="1"/>
    <col min="6" max="6" width="1.28515625" style="0" customWidth="1"/>
    <col min="7" max="7" width="20.7109375" style="0" customWidth="1"/>
    <col min="8" max="8" width="10.57421875" style="0" customWidth="1"/>
    <col min="9" max="9" width="10.28125" style="0" customWidth="1"/>
    <col min="10" max="10" width="13.28125" style="0" customWidth="1"/>
    <col min="11" max="11" width="1.28515625" style="0" customWidth="1"/>
    <col min="12" max="12" width="12.8515625" style="0" bestFit="1" customWidth="1"/>
    <col min="13" max="13" width="26.57421875" style="0" customWidth="1"/>
  </cols>
  <sheetData>
    <row r="1" spans="1:13" ht="15.6">
      <c r="A1" s="2" t="s">
        <v>33</v>
      </c>
      <c r="B1" s="3"/>
      <c r="C1" s="4"/>
      <c r="D1" s="42"/>
      <c r="E1" s="31"/>
      <c r="F1" s="5"/>
      <c r="G1" s="5"/>
      <c r="H1" s="5"/>
      <c r="I1" s="3"/>
      <c r="J1" s="5"/>
      <c r="K1" s="5"/>
      <c r="L1" s="5"/>
      <c r="M1" s="5"/>
    </row>
    <row r="2" spans="1:13" ht="15.6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5.6">
      <c r="A3" s="2"/>
      <c r="B3" s="3"/>
      <c r="C3" s="6"/>
      <c r="D3" s="43"/>
      <c r="E3" s="32"/>
      <c r="F3" s="3"/>
      <c r="G3" s="3"/>
      <c r="H3" s="3"/>
      <c r="I3" s="3"/>
      <c r="J3" s="3"/>
      <c r="K3" s="7"/>
      <c r="L3" s="3"/>
      <c r="M3" s="3"/>
    </row>
    <row r="4" spans="1:13" ht="15">
      <c r="A4" s="8" t="s">
        <v>34</v>
      </c>
      <c r="B4" s="9"/>
      <c r="C4" s="9"/>
      <c r="D4" s="44"/>
      <c r="E4" s="33"/>
      <c r="F4" s="9"/>
      <c r="G4" s="9"/>
      <c r="H4" s="9"/>
      <c r="I4" s="9"/>
      <c r="J4" s="9"/>
      <c r="K4" s="8"/>
      <c r="L4" s="9"/>
      <c r="M4" s="9"/>
    </row>
    <row r="5" spans="1:13" ht="15">
      <c r="A5" s="8" t="s">
        <v>152</v>
      </c>
      <c r="B5" s="9"/>
      <c r="C5" s="9"/>
      <c r="D5" s="44"/>
      <c r="E5" s="33"/>
      <c r="F5" s="9"/>
      <c r="G5" s="9"/>
      <c r="H5" s="9"/>
      <c r="I5" s="9"/>
      <c r="J5" s="9"/>
      <c r="K5" s="8"/>
      <c r="L5" s="9"/>
      <c r="M5" s="9"/>
    </row>
    <row r="6" ht="15" thickBot="1">
      <c r="A6" s="10"/>
    </row>
    <row r="7" spans="1:13" ht="31.2" thickBot="1">
      <c r="A7" s="51" t="s">
        <v>35</v>
      </c>
      <c r="B7" s="11" t="s">
        <v>43</v>
      </c>
      <c r="C7" s="11" t="s">
        <v>46</v>
      </c>
      <c r="D7" s="11" t="s">
        <v>44</v>
      </c>
      <c r="E7" s="94" t="s">
        <v>36</v>
      </c>
      <c r="F7" s="92"/>
      <c r="G7" s="90" t="s">
        <v>37</v>
      </c>
      <c r="H7" s="91" t="s">
        <v>38</v>
      </c>
      <c r="I7" s="11" t="s">
        <v>39</v>
      </c>
      <c r="J7" s="52" t="s">
        <v>40</v>
      </c>
      <c r="K7" s="20"/>
      <c r="L7" s="12" t="s">
        <v>41</v>
      </c>
      <c r="M7" s="13" t="s">
        <v>42</v>
      </c>
    </row>
    <row r="8" spans="1:13" s="14" customFormat="1" ht="15">
      <c r="A8" s="83">
        <v>1</v>
      </c>
      <c r="B8" s="61" t="s">
        <v>81</v>
      </c>
      <c r="C8" s="62" t="s">
        <v>49</v>
      </c>
      <c r="D8" s="63" t="s">
        <v>70</v>
      </c>
      <c r="E8" s="93">
        <v>0.2</v>
      </c>
      <c r="F8" s="27"/>
      <c r="G8" s="38"/>
      <c r="H8" s="39"/>
      <c r="I8" s="73"/>
      <c r="J8" s="74" t="e">
        <f>SUM(I8/H8)</f>
        <v>#DIV/0!</v>
      </c>
      <c r="K8" s="28"/>
      <c r="L8" s="26" t="e">
        <f>E8*J8</f>
        <v>#DIV/0!</v>
      </c>
      <c r="M8" s="24"/>
    </row>
    <row r="9" spans="1:13" ht="15" customHeight="1">
      <c r="A9" s="83">
        <v>2</v>
      </c>
      <c r="B9" s="64" t="s">
        <v>11</v>
      </c>
      <c r="C9" s="65" t="s">
        <v>48</v>
      </c>
      <c r="D9" s="66" t="s">
        <v>68</v>
      </c>
      <c r="E9" s="67">
        <v>30</v>
      </c>
      <c r="F9" s="27"/>
      <c r="G9" s="40"/>
      <c r="H9" s="30"/>
      <c r="I9" s="53"/>
      <c r="J9" s="75" t="e">
        <f aca="true" t="shared" si="0" ref="J9:J72">SUM(I9/H9)</f>
        <v>#DIV/0!</v>
      </c>
      <c r="K9" s="28"/>
      <c r="L9" s="26" t="e">
        <f aca="true" t="shared" si="1" ref="L9:L72">E9*J9</f>
        <v>#DIV/0!</v>
      </c>
      <c r="M9" s="25"/>
    </row>
    <row r="10" spans="1:13" s="1" customFormat="1" ht="15">
      <c r="A10" s="83">
        <v>3</v>
      </c>
      <c r="B10" s="64" t="s">
        <v>103</v>
      </c>
      <c r="C10" s="65" t="s">
        <v>48</v>
      </c>
      <c r="D10" s="66" t="s">
        <v>104</v>
      </c>
      <c r="E10" s="67">
        <v>60</v>
      </c>
      <c r="F10" s="27"/>
      <c r="G10" s="40"/>
      <c r="H10" s="30"/>
      <c r="I10" s="53"/>
      <c r="J10" s="75" t="e">
        <f t="shared" si="0"/>
        <v>#DIV/0!</v>
      </c>
      <c r="K10" s="28"/>
      <c r="L10" s="26" t="e">
        <f t="shared" si="1"/>
        <v>#DIV/0!</v>
      </c>
      <c r="M10" s="29"/>
    </row>
    <row r="11" spans="1:13" ht="15" customHeight="1">
      <c r="A11" s="83">
        <v>4</v>
      </c>
      <c r="B11" s="64" t="s">
        <v>16</v>
      </c>
      <c r="C11" s="65" t="s">
        <v>48</v>
      </c>
      <c r="D11" s="66" t="s">
        <v>69</v>
      </c>
      <c r="E11" s="68">
        <v>80</v>
      </c>
      <c r="F11" s="27"/>
      <c r="G11" s="40"/>
      <c r="H11" s="30"/>
      <c r="I11" s="53"/>
      <c r="J11" s="75" t="e">
        <f t="shared" si="0"/>
        <v>#DIV/0!</v>
      </c>
      <c r="K11" s="28"/>
      <c r="L11" s="26" t="e">
        <f t="shared" si="1"/>
        <v>#DIV/0!</v>
      </c>
      <c r="M11" s="25"/>
    </row>
    <row r="12" spans="1:13" ht="15" customHeight="1">
      <c r="A12" s="83">
        <v>5</v>
      </c>
      <c r="B12" s="64" t="s">
        <v>85</v>
      </c>
      <c r="C12" s="65" t="s">
        <v>48</v>
      </c>
      <c r="D12" s="66" t="s">
        <v>29</v>
      </c>
      <c r="E12" s="67">
        <v>400</v>
      </c>
      <c r="F12" s="27"/>
      <c r="G12" s="40"/>
      <c r="H12" s="30"/>
      <c r="I12" s="53"/>
      <c r="J12" s="75" t="e">
        <f t="shared" si="0"/>
        <v>#DIV/0!</v>
      </c>
      <c r="K12" s="28"/>
      <c r="L12" s="26" t="e">
        <f t="shared" si="1"/>
        <v>#DIV/0!</v>
      </c>
      <c r="M12" s="25"/>
    </row>
    <row r="13" spans="1:13" s="50" customFormat="1" ht="20.4">
      <c r="A13" s="83">
        <v>6</v>
      </c>
      <c r="B13" s="64" t="s">
        <v>6</v>
      </c>
      <c r="C13" s="65" t="s">
        <v>50</v>
      </c>
      <c r="D13" s="66" t="s">
        <v>28</v>
      </c>
      <c r="E13" s="67">
        <v>0.08</v>
      </c>
      <c r="F13" s="27"/>
      <c r="G13" s="41"/>
      <c r="H13" s="30"/>
      <c r="I13" s="95"/>
      <c r="J13" s="96" t="e">
        <f t="shared" si="0"/>
        <v>#DIV/0!</v>
      </c>
      <c r="K13" s="28"/>
      <c r="L13" s="97" t="e">
        <f t="shared" si="1"/>
        <v>#DIV/0!</v>
      </c>
      <c r="M13" s="25"/>
    </row>
    <row r="14" spans="1:13" ht="15">
      <c r="A14" s="83">
        <v>7</v>
      </c>
      <c r="B14" s="64" t="s">
        <v>18</v>
      </c>
      <c r="C14" s="65" t="s">
        <v>74</v>
      </c>
      <c r="D14" s="66"/>
      <c r="E14" s="67">
        <v>1</v>
      </c>
      <c r="F14" s="27"/>
      <c r="G14" s="40"/>
      <c r="H14" s="30"/>
      <c r="I14" s="53"/>
      <c r="J14" s="75" t="e">
        <f t="shared" si="0"/>
        <v>#DIV/0!</v>
      </c>
      <c r="K14" s="28"/>
      <c r="L14" s="26" t="e">
        <f t="shared" si="1"/>
        <v>#DIV/0!</v>
      </c>
      <c r="M14" s="25"/>
    </row>
    <row r="15" spans="1:13" ht="16.5" customHeight="1">
      <c r="A15" s="83">
        <v>8</v>
      </c>
      <c r="B15" s="64" t="s">
        <v>18</v>
      </c>
      <c r="C15" s="65" t="s">
        <v>51</v>
      </c>
      <c r="D15" s="66"/>
      <c r="E15" s="67">
        <v>5</v>
      </c>
      <c r="F15" s="27"/>
      <c r="G15" s="40"/>
      <c r="H15" s="30"/>
      <c r="I15" s="53"/>
      <c r="J15" s="75" t="e">
        <f t="shared" si="0"/>
        <v>#DIV/0!</v>
      </c>
      <c r="K15" s="28"/>
      <c r="L15" s="26" t="e">
        <f t="shared" si="1"/>
        <v>#DIV/0!</v>
      </c>
      <c r="M15" s="25"/>
    </row>
    <row r="16" spans="1:13" ht="16.5" customHeight="1">
      <c r="A16" s="83">
        <v>9</v>
      </c>
      <c r="B16" s="64" t="s">
        <v>19</v>
      </c>
      <c r="C16" s="65" t="s">
        <v>75</v>
      </c>
      <c r="D16" s="66"/>
      <c r="E16" s="67">
        <v>1</v>
      </c>
      <c r="F16" s="27"/>
      <c r="G16" s="40"/>
      <c r="H16" s="30"/>
      <c r="I16" s="53"/>
      <c r="J16" s="75" t="e">
        <f t="shared" si="0"/>
        <v>#DIV/0!</v>
      </c>
      <c r="K16" s="28"/>
      <c r="L16" s="26" t="e">
        <f t="shared" si="1"/>
        <v>#DIV/0!</v>
      </c>
      <c r="M16" s="25"/>
    </row>
    <row r="17" spans="1:13" ht="15" customHeight="1">
      <c r="A17" s="83">
        <v>10</v>
      </c>
      <c r="B17" s="64" t="s">
        <v>19</v>
      </c>
      <c r="C17" s="65" t="s">
        <v>51</v>
      </c>
      <c r="D17" s="66"/>
      <c r="E17" s="67">
        <v>5</v>
      </c>
      <c r="F17" s="27"/>
      <c r="G17" s="40"/>
      <c r="H17" s="30"/>
      <c r="I17" s="53"/>
      <c r="J17" s="75" t="e">
        <f t="shared" si="0"/>
        <v>#DIV/0!</v>
      </c>
      <c r="K17" s="28"/>
      <c r="L17" s="26" t="e">
        <f t="shared" si="1"/>
        <v>#DIV/0!</v>
      </c>
      <c r="M17" s="25"/>
    </row>
    <row r="18" spans="1:13" ht="15" customHeight="1">
      <c r="A18" s="83">
        <v>11</v>
      </c>
      <c r="B18" s="64" t="s">
        <v>17</v>
      </c>
      <c r="C18" s="65" t="s">
        <v>75</v>
      </c>
      <c r="D18" s="66"/>
      <c r="E18" s="67">
        <v>1</v>
      </c>
      <c r="F18" s="27"/>
      <c r="G18" s="40"/>
      <c r="H18" s="30"/>
      <c r="I18" s="53"/>
      <c r="J18" s="75" t="e">
        <f t="shared" si="0"/>
        <v>#DIV/0!</v>
      </c>
      <c r="K18" s="28"/>
      <c r="L18" s="26" t="e">
        <f t="shared" si="1"/>
        <v>#DIV/0!</v>
      </c>
      <c r="M18" s="25"/>
    </row>
    <row r="19" spans="1:13" ht="15">
      <c r="A19" s="83">
        <v>12</v>
      </c>
      <c r="B19" s="64" t="s">
        <v>17</v>
      </c>
      <c r="C19" s="65" t="s">
        <v>51</v>
      </c>
      <c r="D19" s="66"/>
      <c r="E19" s="67">
        <v>5</v>
      </c>
      <c r="F19" s="27"/>
      <c r="G19" s="40"/>
      <c r="H19" s="30"/>
      <c r="I19" s="53"/>
      <c r="J19" s="75" t="e">
        <f t="shared" si="0"/>
        <v>#DIV/0!</v>
      </c>
      <c r="K19" s="28"/>
      <c r="L19" s="26" t="e">
        <f t="shared" si="1"/>
        <v>#DIV/0!</v>
      </c>
      <c r="M19" s="25"/>
    </row>
    <row r="20" spans="1:13" ht="15" customHeight="1">
      <c r="A20" s="83">
        <v>13</v>
      </c>
      <c r="B20" s="64" t="s">
        <v>86</v>
      </c>
      <c r="C20" s="65" t="s">
        <v>45</v>
      </c>
      <c r="D20" s="66" t="s">
        <v>153</v>
      </c>
      <c r="E20" s="69">
        <v>0.008</v>
      </c>
      <c r="F20" s="27"/>
      <c r="G20" s="40"/>
      <c r="H20" s="30"/>
      <c r="I20" s="53"/>
      <c r="J20" s="75" t="e">
        <f t="shared" si="0"/>
        <v>#DIV/0!</v>
      </c>
      <c r="K20" s="28"/>
      <c r="L20" s="26" t="e">
        <f t="shared" si="1"/>
        <v>#DIV/0!</v>
      </c>
      <c r="M20" s="25"/>
    </row>
    <row r="21" spans="1:13" ht="15" customHeight="1">
      <c r="A21" s="83">
        <v>14</v>
      </c>
      <c r="B21" s="64" t="s">
        <v>20</v>
      </c>
      <c r="C21" s="65" t="s">
        <v>48</v>
      </c>
      <c r="D21" s="66" t="s">
        <v>87</v>
      </c>
      <c r="E21" s="67">
        <v>160</v>
      </c>
      <c r="F21" s="27"/>
      <c r="G21" s="40"/>
      <c r="H21" s="30"/>
      <c r="I21" s="53"/>
      <c r="J21" s="75" t="e">
        <f t="shared" si="0"/>
        <v>#DIV/0!</v>
      </c>
      <c r="K21" s="28"/>
      <c r="L21" s="26" t="e">
        <f t="shared" si="1"/>
        <v>#DIV/0!</v>
      </c>
      <c r="M21" s="25"/>
    </row>
    <row r="22" spans="1:13" ht="15" customHeight="1">
      <c r="A22" s="83">
        <v>15</v>
      </c>
      <c r="B22" s="64" t="s">
        <v>112</v>
      </c>
      <c r="C22" s="65" t="s">
        <v>48</v>
      </c>
      <c r="D22" s="66" t="s">
        <v>105</v>
      </c>
      <c r="E22" s="67">
        <v>10</v>
      </c>
      <c r="F22" s="27"/>
      <c r="G22" s="40"/>
      <c r="H22" s="30"/>
      <c r="I22" s="53"/>
      <c r="J22" s="75" t="e">
        <f t="shared" si="0"/>
        <v>#DIV/0!</v>
      </c>
      <c r="K22" s="28"/>
      <c r="L22" s="26" t="e">
        <f t="shared" si="1"/>
        <v>#DIV/0!</v>
      </c>
      <c r="M22" s="25"/>
    </row>
    <row r="23" spans="1:13" s="1" customFormat="1" ht="15">
      <c r="A23" s="83">
        <v>16</v>
      </c>
      <c r="B23" s="64" t="s">
        <v>61</v>
      </c>
      <c r="C23" s="65" t="s">
        <v>47</v>
      </c>
      <c r="D23" s="66" t="s">
        <v>62</v>
      </c>
      <c r="E23" s="67">
        <v>4</v>
      </c>
      <c r="F23" s="27"/>
      <c r="G23" s="40"/>
      <c r="H23" s="30"/>
      <c r="I23" s="53"/>
      <c r="J23" s="75" t="e">
        <f t="shared" si="0"/>
        <v>#DIV/0!</v>
      </c>
      <c r="K23" s="28"/>
      <c r="L23" s="26" t="e">
        <f t="shared" si="1"/>
        <v>#DIV/0!</v>
      </c>
      <c r="M23" s="25"/>
    </row>
    <row r="24" spans="1:13" s="1" customFormat="1" ht="15">
      <c r="A24" s="83">
        <v>17</v>
      </c>
      <c r="B24" s="64" t="s">
        <v>61</v>
      </c>
      <c r="C24" s="65" t="s">
        <v>47</v>
      </c>
      <c r="D24" s="66" t="s">
        <v>105</v>
      </c>
      <c r="E24" s="67">
        <v>20</v>
      </c>
      <c r="F24" s="27"/>
      <c r="G24" s="40"/>
      <c r="H24" s="30"/>
      <c r="I24" s="53"/>
      <c r="J24" s="75" t="e">
        <f t="shared" si="0"/>
        <v>#DIV/0!</v>
      </c>
      <c r="K24" s="28"/>
      <c r="L24" s="26" t="e">
        <f t="shared" si="1"/>
        <v>#DIV/0!</v>
      </c>
      <c r="M24" s="25"/>
    </row>
    <row r="25" spans="1:13" s="1" customFormat="1" ht="15">
      <c r="A25" s="83">
        <v>18</v>
      </c>
      <c r="B25" s="64" t="s">
        <v>61</v>
      </c>
      <c r="C25" s="65" t="s">
        <v>47</v>
      </c>
      <c r="D25" s="66" t="s">
        <v>99</v>
      </c>
      <c r="E25" s="67">
        <v>10</v>
      </c>
      <c r="F25" s="27"/>
      <c r="G25" s="40"/>
      <c r="H25" s="30"/>
      <c r="I25" s="53"/>
      <c r="J25" s="75" t="e">
        <f t="shared" si="0"/>
        <v>#DIV/0!</v>
      </c>
      <c r="K25" s="28"/>
      <c r="L25" s="26" t="e">
        <f t="shared" si="1"/>
        <v>#DIV/0!</v>
      </c>
      <c r="M25" s="29"/>
    </row>
    <row r="26" spans="1:13" s="1" customFormat="1" ht="15" customHeight="1">
      <c r="A26" s="83">
        <v>19</v>
      </c>
      <c r="B26" s="64" t="s">
        <v>10</v>
      </c>
      <c r="C26" s="65" t="s">
        <v>83</v>
      </c>
      <c r="D26" s="66" t="s">
        <v>73</v>
      </c>
      <c r="E26" s="67">
        <v>30</v>
      </c>
      <c r="F26" s="27"/>
      <c r="G26" s="40"/>
      <c r="H26" s="30"/>
      <c r="I26" s="53"/>
      <c r="J26" s="75" t="e">
        <f t="shared" si="0"/>
        <v>#DIV/0!</v>
      </c>
      <c r="K26" s="28"/>
      <c r="L26" s="26" t="e">
        <f t="shared" si="1"/>
        <v>#DIV/0!</v>
      </c>
      <c r="M26" s="25"/>
    </row>
    <row r="27" spans="1:13" s="14" customFormat="1" ht="15">
      <c r="A27" s="83">
        <v>20</v>
      </c>
      <c r="B27" s="64" t="s">
        <v>1</v>
      </c>
      <c r="C27" s="65" t="s">
        <v>52</v>
      </c>
      <c r="D27" s="66" t="s">
        <v>23</v>
      </c>
      <c r="E27" s="67">
        <v>10</v>
      </c>
      <c r="F27" s="27"/>
      <c r="G27" s="40"/>
      <c r="H27" s="30"/>
      <c r="I27" s="53"/>
      <c r="J27" s="75" t="e">
        <f t="shared" si="0"/>
        <v>#DIV/0!</v>
      </c>
      <c r="K27" s="28"/>
      <c r="L27" s="26" t="e">
        <f t="shared" si="1"/>
        <v>#DIV/0!</v>
      </c>
      <c r="M27" s="25"/>
    </row>
    <row r="28" spans="1:13" s="1" customFormat="1" ht="15">
      <c r="A28" s="83">
        <v>21</v>
      </c>
      <c r="B28" s="64" t="s">
        <v>7</v>
      </c>
      <c r="C28" s="65" t="s">
        <v>53</v>
      </c>
      <c r="D28" s="66"/>
      <c r="E28" s="67">
        <v>2</v>
      </c>
      <c r="F28" s="27"/>
      <c r="G28" s="40"/>
      <c r="H28" s="30"/>
      <c r="I28" s="53"/>
      <c r="J28" s="75" t="e">
        <f t="shared" si="0"/>
        <v>#DIV/0!</v>
      </c>
      <c r="K28" s="28"/>
      <c r="L28" s="26" t="e">
        <f t="shared" si="1"/>
        <v>#DIV/0!</v>
      </c>
      <c r="M28" s="25"/>
    </row>
    <row r="29" spans="1:13" s="1" customFormat="1" ht="15">
      <c r="A29" s="83">
        <v>22</v>
      </c>
      <c r="B29" s="64" t="s">
        <v>82</v>
      </c>
      <c r="C29" s="65" t="s">
        <v>83</v>
      </c>
      <c r="D29" s="66" t="s">
        <v>84</v>
      </c>
      <c r="E29" s="67">
        <v>16</v>
      </c>
      <c r="F29" s="27"/>
      <c r="G29" s="40"/>
      <c r="H29" s="30"/>
      <c r="I29" s="53"/>
      <c r="J29" s="75" t="e">
        <f t="shared" si="0"/>
        <v>#DIV/0!</v>
      </c>
      <c r="K29" s="28"/>
      <c r="L29" s="26" t="e">
        <f t="shared" si="1"/>
        <v>#DIV/0!</v>
      </c>
      <c r="M29" s="25"/>
    </row>
    <row r="30" spans="1:13" s="1" customFormat="1" ht="15">
      <c r="A30" s="83">
        <v>23</v>
      </c>
      <c r="B30" s="64" t="s">
        <v>88</v>
      </c>
      <c r="C30" s="65" t="s">
        <v>54</v>
      </c>
      <c r="D30" s="66" t="s">
        <v>24</v>
      </c>
      <c r="E30" s="69">
        <v>0.0006</v>
      </c>
      <c r="F30" s="27"/>
      <c r="G30" s="40"/>
      <c r="H30" s="30"/>
      <c r="I30" s="53"/>
      <c r="J30" s="75" t="e">
        <f t="shared" si="0"/>
        <v>#DIV/0!</v>
      </c>
      <c r="K30" s="28"/>
      <c r="L30" s="26" t="e">
        <f t="shared" si="1"/>
        <v>#DIV/0!</v>
      </c>
      <c r="M30" s="25"/>
    </row>
    <row r="31" spans="1:13" s="1" customFormat="1" ht="15">
      <c r="A31" s="83">
        <v>24</v>
      </c>
      <c r="B31" s="64" t="s">
        <v>12</v>
      </c>
      <c r="C31" s="65" t="s">
        <v>55</v>
      </c>
      <c r="D31" s="66"/>
      <c r="E31" s="69">
        <v>0.004</v>
      </c>
      <c r="F31" s="27"/>
      <c r="G31" s="40"/>
      <c r="H31" s="30"/>
      <c r="I31" s="53"/>
      <c r="J31" s="75" t="e">
        <f t="shared" si="0"/>
        <v>#DIV/0!</v>
      </c>
      <c r="K31" s="28"/>
      <c r="L31" s="26" t="e">
        <f t="shared" si="1"/>
        <v>#DIV/0!</v>
      </c>
      <c r="M31" s="25"/>
    </row>
    <row r="32" spans="1:13" s="35" customFormat="1" ht="15">
      <c r="A32" s="83">
        <v>25</v>
      </c>
      <c r="B32" s="64" t="s">
        <v>4</v>
      </c>
      <c r="C32" s="65" t="s">
        <v>56</v>
      </c>
      <c r="D32" s="66" t="s">
        <v>154</v>
      </c>
      <c r="E32" s="67">
        <v>0.2</v>
      </c>
      <c r="F32" s="27"/>
      <c r="G32" s="40"/>
      <c r="H32" s="30"/>
      <c r="I32" s="53"/>
      <c r="J32" s="75" t="e">
        <f t="shared" si="0"/>
        <v>#DIV/0!</v>
      </c>
      <c r="K32" s="28"/>
      <c r="L32" s="26" t="e">
        <f t="shared" si="1"/>
        <v>#DIV/0!</v>
      </c>
      <c r="M32" s="25"/>
    </row>
    <row r="33" spans="1:13" s="1" customFormat="1" ht="15">
      <c r="A33" s="83">
        <v>26</v>
      </c>
      <c r="B33" s="64" t="s">
        <v>78</v>
      </c>
      <c r="C33" s="65" t="s">
        <v>79</v>
      </c>
      <c r="D33" s="66" t="s">
        <v>71</v>
      </c>
      <c r="E33" s="67">
        <v>20</v>
      </c>
      <c r="F33" s="27"/>
      <c r="G33" s="40"/>
      <c r="H33" s="30"/>
      <c r="I33" s="53"/>
      <c r="J33" s="75" t="e">
        <f t="shared" si="0"/>
        <v>#DIV/0!</v>
      </c>
      <c r="K33" s="28"/>
      <c r="L33" s="26" t="e">
        <f t="shared" si="1"/>
        <v>#DIV/0!</v>
      </c>
      <c r="M33" s="25"/>
    </row>
    <row r="34" spans="1:13" s="1" customFormat="1" ht="15">
      <c r="A34" s="83">
        <v>27</v>
      </c>
      <c r="B34" s="64" t="s">
        <v>77</v>
      </c>
      <c r="C34" s="65" t="s">
        <v>48</v>
      </c>
      <c r="D34" s="66" t="s">
        <v>76</v>
      </c>
      <c r="E34" s="67">
        <v>200</v>
      </c>
      <c r="F34" s="27"/>
      <c r="G34" s="40"/>
      <c r="H34" s="30"/>
      <c r="I34" s="53"/>
      <c r="J34" s="75" t="e">
        <f t="shared" si="0"/>
        <v>#DIV/0!</v>
      </c>
      <c r="K34" s="28"/>
      <c r="L34" s="26" t="e">
        <f t="shared" si="1"/>
        <v>#DIV/0!</v>
      </c>
      <c r="M34" s="25"/>
    </row>
    <row r="35" spans="1:13" s="14" customFormat="1" ht="15">
      <c r="A35" s="83">
        <v>28</v>
      </c>
      <c r="B35" s="64" t="s">
        <v>89</v>
      </c>
      <c r="C35" s="65" t="s">
        <v>63</v>
      </c>
      <c r="D35" s="66" t="s">
        <v>90</v>
      </c>
      <c r="E35" s="67">
        <v>4</v>
      </c>
      <c r="F35" s="27"/>
      <c r="G35" s="40"/>
      <c r="H35" s="30"/>
      <c r="I35" s="53"/>
      <c r="J35" s="75" t="e">
        <f t="shared" si="0"/>
        <v>#DIV/0!</v>
      </c>
      <c r="K35" s="28"/>
      <c r="L35" s="26" t="e">
        <f t="shared" si="1"/>
        <v>#DIV/0!</v>
      </c>
      <c r="M35" s="25"/>
    </row>
    <row r="36" spans="1:13" s="14" customFormat="1" ht="15">
      <c r="A36" s="83">
        <v>29</v>
      </c>
      <c r="B36" s="64" t="s">
        <v>89</v>
      </c>
      <c r="C36" s="65" t="s">
        <v>48</v>
      </c>
      <c r="D36" s="66" t="s">
        <v>105</v>
      </c>
      <c r="E36" s="67">
        <v>20</v>
      </c>
      <c r="F36" s="27"/>
      <c r="G36" s="40"/>
      <c r="H36" s="30"/>
      <c r="I36" s="53"/>
      <c r="J36" s="75" t="e">
        <f t="shared" si="0"/>
        <v>#DIV/0!</v>
      </c>
      <c r="K36" s="28"/>
      <c r="L36" s="26" t="e">
        <f t="shared" si="1"/>
        <v>#DIV/0!</v>
      </c>
      <c r="M36" s="25"/>
    </row>
    <row r="37" spans="1:13" s="1" customFormat="1" ht="15">
      <c r="A37" s="83">
        <v>30</v>
      </c>
      <c r="B37" s="64" t="s">
        <v>100</v>
      </c>
      <c r="C37" s="65" t="s">
        <v>101</v>
      </c>
      <c r="D37" s="66" t="s">
        <v>102</v>
      </c>
      <c r="E37" s="67">
        <v>10</v>
      </c>
      <c r="F37" s="27"/>
      <c r="G37" s="40"/>
      <c r="H37" s="30"/>
      <c r="I37" s="53"/>
      <c r="J37" s="75" t="e">
        <f t="shared" si="0"/>
        <v>#DIV/0!</v>
      </c>
      <c r="K37" s="28"/>
      <c r="L37" s="26" t="e">
        <f t="shared" si="1"/>
        <v>#DIV/0!</v>
      </c>
      <c r="M37" s="29"/>
    </row>
    <row r="38" spans="1:13" s="1" customFormat="1" ht="15">
      <c r="A38" s="83">
        <v>31</v>
      </c>
      <c r="B38" s="64" t="s">
        <v>91</v>
      </c>
      <c r="C38" s="65" t="s">
        <v>53</v>
      </c>
      <c r="D38" s="66" t="s">
        <v>25</v>
      </c>
      <c r="E38" s="67">
        <v>4</v>
      </c>
      <c r="F38" s="27"/>
      <c r="G38" s="40"/>
      <c r="H38" s="30"/>
      <c r="I38" s="53"/>
      <c r="J38" s="75" t="e">
        <f t="shared" si="0"/>
        <v>#DIV/0!</v>
      </c>
      <c r="K38" s="28"/>
      <c r="L38" s="26" t="e">
        <f t="shared" si="1"/>
        <v>#DIV/0!</v>
      </c>
      <c r="M38" s="25"/>
    </row>
    <row r="39" spans="1:13" s="1" customFormat="1" ht="15">
      <c r="A39" s="83">
        <v>32</v>
      </c>
      <c r="B39" s="64" t="s">
        <v>3</v>
      </c>
      <c r="C39" s="65" t="s">
        <v>52</v>
      </c>
      <c r="D39" s="66" t="s">
        <v>27</v>
      </c>
      <c r="E39" s="67">
        <v>10</v>
      </c>
      <c r="F39" s="27"/>
      <c r="G39" s="40"/>
      <c r="H39" s="30"/>
      <c r="I39" s="53"/>
      <c r="J39" s="75" t="e">
        <f t="shared" si="0"/>
        <v>#DIV/0!</v>
      </c>
      <c r="K39" s="28"/>
      <c r="L39" s="26" t="e">
        <f t="shared" si="1"/>
        <v>#DIV/0!</v>
      </c>
      <c r="M39" s="25"/>
    </row>
    <row r="40" spans="1:13" s="1" customFormat="1" ht="15">
      <c r="A40" s="83">
        <v>33</v>
      </c>
      <c r="B40" s="64" t="s">
        <v>110</v>
      </c>
      <c r="C40" s="65" t="s">
        <v>47</v>
      </c>
      <c r="D40" s="66" t="s">
        <v>111</v>
      </c>
      <c r="E40" s="67">
        <v>10</v>
      </c>
      <c r="F40" s="27"/>
      <c r="G40" s="40"/>
      <c r="H40" s="30"/>
      <c r="I40" s="53"/>
      <c r="J40" s="75" t="e">
        <f t="shared" si="0"/>
        <v>#DIV/0!</v>
      </c>
      <c r="K40" s="28"/>
      <c r="L40" s="26" t="e">
        <f t="shared" si="1"/>
        <v>#DIV/0!</v>
      </c>
      <c r="M40" s="25"/>
    </row>
    <row r="41" spans="1:13" s="1" customFormat="1" ht="15">
      <c r="A41" s="83">
        <v>34</v>
      </c>
      <c r="B41" s="64" t="s">
        <v>92</v>
      </c>
      <c r="C41" s="65" t="s">
        <v>48</v>
      </c>
      <c r="D41" s="66" t="s">
        <v>72</v>
      </c>
      <c r="E41" s="67">
        <v>400</v>
      </c>
      <c r="F41" s="27"/>
      <c r="G41" s="40"/>
      <c r="H41" s="30"/>
      <c r="I41" s="53"/>
      <c r="J41" s="75" t="e">
        <f t="shared" si="0"/>
        <v>#DIV/0!</v>
      </c>
      <c r="K41" s="28"/>
      <c r="L41" s="26" t="e">
        <f t="shared" si="1"/>
        <v>#DIV/0!</v>
      </c>
      <c r="M41" s="25"/>
    </row>
    <row r="42" spans="1:13" s="1" customFormat="1" ht="15">
      <c r="A42" s="83">
        <v>35</v>
      </c>
      <c r="B42" s="64" t="s">
        <v>94</v>
      </c>
      <c r="C42" s="65" t="s">
        <v>48</v>
      </c>
      <c r="D42" s="66" t="s">
        <v>72</v>
      </c>
      <c r="E42" s="67">
        <v>120</v>
      </c>
      <c r="F42" s="27"/>
      <c r="G42" s="40"/>
      <c r="H42" s="30"/>
      <c r="I42" s="53"/>
      <c r="J42" s="75" t="e">
        <f t="shared" si="0"/>
        <v>#DIV/0!</v>
      </c>
      <c r="K42" s="28"/>
      <c r="L42" s="26" t="e">
        <f t="shared" si="1"/>
        <v>#DIV/0!</v>
      </c>
      <c r="M42" s="25"/>
    </row>
    <row r="43" spans="1:13" s="1" customFormat="1" ht="13.8" customHeight="1">
      <c r="A43" s="83">
        <v>36</v>
      </c>
      <c r="B43" s="64" t="s">
        <v>94</v>
      </c>
      <c r="C43" s="65" t="s">
        <v>48</v>
      </c>
      <c r="D43" s="66" t="s">
        <v>93</v>
      </c>
      <c r="E43" s="67">
        <v>80</v>
      </c>
      <c r="F43" s="27"/>
      <c r="G43" s="40"/>
      <c r="H43" s="30"/>
      <c r="I43" s="53"/>
      <c r="J43" s="75" t="e">
        <f t="shared" si="0"/>
        <v>#DIV/0!</v>
      </c>
      <c r="K43" s="28"/>
      <c r="L43" s="26" t="e">
        <f t="shared" si="1"/>
        <v>#DIV/0!</v>
      </c>
      <c r="M43" s="25"/>
    </row>
    <row r="44" spans="1:13" s="1" customFormat="1" ht="15">
      <c r="A44" s="83">
        <v>37</v>
      </c>
      <c r="B44" s="64" t="s">
        <v>94</v>
      </c>
      <c r="C44" s="65" t="s">
        <v>48</v>
      </c>
      <c r="D44" s="66" t="s">
        <v>106</v>
      </c>
      <c r="E44" s="67">
        <v>80</v>
      </c>
      <c r="F44" s="27"/>
      <c r="G44" s="40"/>
      <c r="H44" s="30"/>
      <c r="I44" s="53"/>
      <c r="J44" s="75" t="e">
        <f t="shared" si="0"/>
        <v>#DIV/0!</v>
      </c>
      <c r="K44" s="28"/>
      <c r="L44" s="26" t="e">
        <f t="shared" si="1"/>
        <v>#DIV/0!</v>
      </c>
      <c r="M44" s="25"/>
    </row>
    <row r="45" spans="1:13" s="1" customFormat="1" ht="15">
      <c r="A45" s="83">
        <v>38</v>
      </c>
      <c r="B45" s="64" t="s">
        <v>13</v>
      </c>
      <c r="C45" s="65" t="s">
        <v>52</v>
      </c>
      <c r="D45" s="66" t="s">
        <v>32</v>
      </c>
      <c r="E45" s="67">
        <v>10</v>
      </c>
      <c r="F45" s="27"/>
      <c r="G45" s="40"/>
      <c r="H45" s="30"/>
      <c r="I45" s="53"/>
      <c r="J45" s="75" t="e">
        <f t="shared" si="0"/>
        <v>#DIV/0!</v>
      </c>
      <c r="K45" s="28"/>
      <c r="L45" s="26" t="e">
        <f t="shared" si="1"/>
        <v>#DIV/0!</v>
      </c>
      <c r="M45" s="25"/>
    </row>
    <row r="46" spans="1:13" s="1" customFormat="1" ht="15">
      <c r="A46" s="83">
        <v>39</v>
      </c>
      <c r="B46" s="64" t="s">
        <v>80</v>
      </c>
      <c r="C46" s="65" t="s">
        <v>48</v>
      </c>
      <c r="D46" s="66"/>
      <c r="E46" s="67">
        <v>16</v>
      </c>
      <c r="F46" s="27"/>
      <c r="G46" s="40"/>
      <c r="H46" s="30"/>
      <c r="I46" s="53"/>
      <c r="J46" s="75" t="e">
        <f t="shared" si="0"/>
        <v>#DIV/0!</v>
      </c>
      <c r="K46" s="28"/>
      <c r="L46" s="26" t="e">
        <f t="shared" si="1"/>
        <v>#DIV/0!</v>
      </c>
      <c r="M46" s="25"/>
    </row>
    <row r="47" spans="1:13" s="1" customFormat="1" ht="15">
      <c r="A47" s="83">
        <v>40</v>
      </c>
      <c r="B47" s="64" t="s">
        <v>113</v>
      </c>
      <c r="C47" s="65" t="s">
        <v>48</v>
      </c>
      <c r="D47" s="66" t="s">
        <v>107</v>
      </c>
      <c r="E47" s="67">
        <v>20</v>
      </c>
      <c r="F47" s="27"/>
      <c r="G47" s="40"/>
      <c r="H47" s="30"/>
      <c r="I47" s="53"/>
      <c r="J47" s="75" t="e">
        <f t="shared" si="0"/>
        <v>#DIV/0!</v>
      </c>
      <c r="K47" s="28"/>
      <c r="L47" s="26" t="e">
        <f t="shared" si="1"/>
        <v>#DIV/0!</v>
      </c>
      <c r="M47" s="25"/>
    </row>
    <row r="48" spans="1:13" s="1" customFormat="1" ht="15">
      <c r="A48" s="83">
        <v>41</v>
      </c>
      <c r="B48" s="64" t="s">
        <v>5</v>
      </c>
      <c r="C48" s="65" t="s">
        <v>54</v>
      </c>
      <c r="D48" s="66"/>
      <c r="E48" s="69">
        <v>0.0004</v>
      </c>
      <c r="F48" s="27"/>
      <c r="G48" s="40"/>
      <c r="H48" s="30"/>
      <c r="I48" s="53"/>
      <c r="J48" s="75" t="e">
        <f t="shared" si="0"/>
        <v>#DIV/0!</v>
      </c>
      <c r="K48" s="28"/>
      <c r="L48" s="26" t="e">
        <f t="shared" si="1"/>
        <v>#DIV/0!</v>
      </c>
      <c r="M48" s="25"/>
    </row>
    <row r="49" spans="1:13" s="1" customFormat="1" ht="15">
      <c r="A49" s="83">
        <v>42</v>
      </c>
      <c r="B49" s="64" t="s">
        <v>95</v>
      </c>
      <c r="C49" s="65" t="s">
        <v>48</v>
      </c>
      <c r="D49" s="66" t="s">
        <v>96</v>
      </c>
      <c r="E49" s="67">
        <v>30</v>
      </c>
      <c r="F49" s="27"/>
      <c r="G49" s="40"/>
      <c r="H49" s="30"/>
      <c r="I49" s="53"/>
      <c r="J49" s="75" t="e">
        <f t="shared" si="0"/>
        <v>#DIV/0!</v>
      </c>
      <c r="K49" s="28"/>
      <c r="L49" s="26" t="e">
        <f t="shared" si="1"/>
        <v>#DIV/0!</v>
      </c>
      <c r="M49" s="25"/>
    </row>
    <row r="50" spans="1:13" s="1" customFormat="1" ht="15">
      <c r="A50" s="83">
        <v>43</v>
      </c>
      <c r="B50" s="64" t="s">
        <v>95</v>
      </c>
      <c r="C50" s="65" t="s">
        <v>48</v>
      </c>
      <c r="D50" s="66" t="s">
        <v>108</v>
      </c>
      <c r="E50" s="67">
        <v>16</v>
      </c>
      <c r="F50" s="27"/>
      <c r="G50" s="40"/>
      <c r="H50" s="30"/>
      <c r="I50" s="53"/>
      <c r="J50" s="75" t="e">
        <f t="shared" si="0"/>
        <v>#DIV/0!</v>
      </c>
      <c r="K50" s="28"/>
      <c r="L50" s="26" t="e">
        <f t="shared" si="1"/>
        <v>#DIV/0!</v>
      </c>
      <c r="M50" s="25"/>
    </row>
    <row r="51" spans="1:13" s="1" customFormat="1" ht="15">
      <c r="A51" s="83">
        <v>44</v>
      </c>
      <c r="B51" s="64" t="s">
        <v>8</v>
      </c>
      <c r="C51" s="65" t="s">
        <v>55</v>
      </c>
      <c r="D51" s="66" t="s">
        <v>155</v>
      </c>
      <c r="E51" s="69">
        <v>0.008</v>
      </c>
      <c r="F51" s="27"/>
      <c r="G51" s="40"/>
      <c r="H51" s="30"/>
      <c r="I51" s="53"/>
      <c r="J51" s="75" t="e">
        <f t="shared" si="0"/>
        <v>#DIV/0!</v>
      </c>
      <c r="K51" s="28"/>
      <c r="L51" s="26" t="e">
        <f t="shared" si="1"/>
        <v>#DIV/0!</v>
      </c>
      <c r="M51" s="25"/>
    </row>
    <row r="52" spans="1:13" s="1" customFormat="1" ht="15">
      <c r="A52" s="83">
        <v>45</v>
      </c>
      <c r="B52" s="64" t="s">
        <v>2</v>
      </c>
      <c r="C52" s="65" t="s">
        <v>57</v>
      </c>
      <c r="D52" s="66" t="s">
        <v>26</v>
      </c>
      <c r="E52" s="67">
        <v>0.08</v>
      </c>
      <c r="F52" s="27"/>
      <c r="G52" s="40"/>
      <c r="H52" s="30"/>
      <c r="I52" s="53"/>
      <c r="J52" s="75" t="e">
        <f t="shared" si="0"/>
        <v>#DIV/0!</v>
      </c>
      <c r="K52" s="28"/>
      <c r="L52" s="26" t="e">
        <f t="shared" si="1"/>
        <v>#DIV/0!</v>
      </c>
      <c r="M52" s="25"/>
    </row>
    <row r="53" spans="1:13" s="1" customFormat="1" ht="15">
      <c r="A53" s="83">
        <v>46</v>
      </c>
      <c r="B53" s="64" t="s">
        <v>9</v>
      </c>
      <c r="C53" s="65" t="s">
        <v>58</v>
      </c>
      <c r="D53" s="66"/>
      <c r="E53" s="67">
        <v>86</v>
      </c>
      <c r="F53" s="27"/>
      <c r="G53" s="40"/>
      <c r="H53" s="30"/>
      <c r="I53" s="53"/>
      <c r="J53" s="75" t="e">
        <f t="shared" si="0"/>
        <v>#DIV/0!</v>
      </c>
      <c r="K53" s="28"/>
      <c r="L53" s="26" t="e">
        <f t="shared" si="1"/>
        <v>#DIV/0!</v>
      </c>
      <c r="M53" s="25"/>
    </row>
    <row r="54" spans="1:13" s="1" customFormat="1" ht="15">
      <c r="A54" s="83">
        <v>47</v>
      </c>
      <c r="B54" s="64" t="s">
        <v>21</v>
      </c>
      <c r="C54" s="65" t="s">
        <v>54</v>
      </c>
      <c r="D54" s="66" t="s">
        <v>30</v>
      </c>
      <c r="E54" s="69">
        <v>0.0006</v>
      </c>
      <c r="F54" s="27"/>
      <c r="G54" s="40"/>
      <c r="H54" s="30"/>
      <c r="I54" s="53"/>
      <c r="J54" s="75" t="e">
        <f t="shared" si="0"/>
        <v>#DIV/0!</v>
      </c>
      <c r="K54" s="28"/>
      <c r="L54" s="26" t="e">
        <f t="shared" si="1"/>
        <v>#DIV/0!</v>
      </c>
      <c r="M54" s="25"/>
    </row>
    <row r="55" spans="1:13" s="1" customFormat="1" ht="15">
      <c r="A55" s="83">
        <v>48</v>
      </c>
      <c r="B55" s="64" t="s">
        <v>0</v>
      </c>
      <c r="C55" s="65" t="s">
        <v>45</v>
      </c>
      <c r="D55" s="66" t="s">
        <v>156</v>
      </c>
      <c r="E55" s="69">
        <v>0.004</v>
      </c>
      <c r="F55" s="27"/>
      <c r="G55" s="40"/>
      <c r="H55" s="30"/>
      <c r="I55" s="53"/>
      <c r="J55" s="75" t="e">
        <f t="shared" si="0"/>
        <v>#DIV/0!</v>
      </c>
      <c r="K55" s="28"/>
      <c r="L55" s="26" t="e">
        <f t="shared" si="1"/>
        <v>#DIV/0!</v>
      </c>
      <c r="M55" s="25"/>
    </row>
    <row r="56" spans="1:13" s="1" customFormat="1" ht="15">
      <c r="A56" s="83">
        <v>49</v>
      </c>
      <c r="B56" s="64" t="s">
        <v>22</v>
      </c>
      <c r="C56" s="65" t="s">
        <v>47</v>
      </c>
      <c r="D56" s="66" t="s">
        <v>31</v>
      </c>
      <c r="E56" s="67">
        <v>20</v>
      </c>
      <c r="F56" s="27"/>
      <c r="G56" s="40"/>
      <c r="H56" s="30"/>
      <c r="I56" s="53"/>
      <c r="J56" s="75" t="e">
        <f t="shared" si="0"/>
        <v>#DIV/0!</v>
      </c>
      <c r="K56" s="28"/>
      <c r="L56" s="26" t="e">
        <f t="shared" si="1"/>
        <v>#DIV/0!</v>
      </c>
      <c r="M56" s="25"/>
    </row>
    <row r="57" spans="1:13" s="1" customFormat="1" ht="15.6">
      <c r="A57" s="83">
        <v>50</v>
      </c>
      <c r="B57" s="64" t="s">
        <v>14</v>
      </c>
      <c r="C57" s="65" t="s">
        <v>52</v>
      </c>
      <c r="D57" s="66" t="s">
        <v>157</v>
      </c>
      <c r="E57" s="67">
        <v>4</v>
      </c>
      <c r="F57" s="27"/>
      <c r="G57" s="40"/>
      <c r="H57" s="30"/>
      <c r="I57" s="53"/>
      <c r="J57" s="75" t="e">
        <f t="shared" si="0"/>
        <v>#DIV/0!</v>
      </c>
      <c r="K57" s="28"/>
      <c r="L57" s="26" t="e">
        <f t="shared" si="1"/>
        <v>#DIV/0!</v>
      </c>
      <c r="M57" s="25"/>
    </row>
    <row r="58" spans="1:13" s="1" customFormat="1" ht="15">
      <c r="A58" s="83">
        <v>51</v>
      </c>
      <c r="B58" s="64" t="s">
        <v>60</v>
      </c>
      <c r="C58" s="65" t="s">
        <v>47</v>
      </c>
      <c r="D58" s="66" t="s">
        <v>109</v>
      </c>
      <c r="E58" s="67">
        <v>30</v>
      </c>
      <c r="F58" s="27"/>
      <c r="G58" s="40"/>
      <c r="H58" s="30"/>
      <c r="I58" s="53"/>
      <c r="J58" s="75" t="e">
        <f t="shared" si="0"/>
        <v>#DIV/0!</v>
      </c>
      <c r="K58" s="28"/>
      <c r="L58" s="26" t="e">
        <f t="shared" si="1"/>
        <v>#DIV/0!</v>
      </c>
      <c r="M58" s="25"/>
    </row>
    <row r="59" spans="1:13" s="1" customFormat="1" ht="15">
      <c r="A59" s="83">
        <v>52</v>
      </c>
      <c r="B59" s="64" t="s">
        <v>15</v>
      </c>
      <c r="C59" s="65" t="s">
        <v>59</v>
      </c>
      <c r="D59" s="66"/>
      <c r="E59" s="98">
        <v>4</v>
      </c>
      <c r="F59" s="27"/>
      <c r="G59" s="40"/>
      <c r="H59" s="30"/>
      <c r="I59" s="53"/>
      <c r="J59" s="75" t="e">
        <f t="shared" si="0"/>
        <v>#DIV/0!</v>
      </c>
      <c r="K59" s="28"/>
      <c r="L59" s="26" t="e">
        <f t="shared" si="1"/>
        <v>#DIV/0!</v>
      </c>
      <c r="M59" s="25"/>
    </row>
    <row r="60" spans="1:13" s="1" customFormat="1" ht="15">
      <c r="A60" s="83">
        <v>53</v>
      </c>
      <c r="B60" s="70" t="s">
        <v>114</v>
      </c>
      <c r="C60" s="70" t="s">
        <v>59</v>
      </c>
      <c r="D60" s="70" t="s">
        <v>115</v>
      </c>
      <c r="E60" s="93">
        <v>2</v>
      </c>
      <c r="F60" s="27"/>
      <c r="G60" s="40"/>
      <c r="H60" s="30"/>
      <c r="I60" s="53"/>
      <c r="J60" s="75" t="e">
        <f t="shared" si="0"/>
        <v>#DIV/0!</v>
      </c>
      <c r="K60" s="28"/>
      <c r="L60" s="26" t="e">
        <f t="shared" si="1"/>
        <v>#DIV/0!</v>
      </c>
      <c r="M60" s="25"/>
    </row>
    <row r="61" spans="1:13" s="1" customFormat="1" ht="15">
      <c r="A61" s="83">
        <v>54</v>
      </c>
      <c r="B61" s="70" t="s">
        <v>116</v>
      </c>
      <c r="C61" s="70" t="s">
        <v>52</v>
      </c>
      <c r="D61" s="70" t="s">
        <v>117</v>
      </c>
      <c r="E61" s="71">
        <v>2</v>
      </c>
      <c r="F61" s="27"/>
      <c r="G61" s="40"/>
      <c r="H61" s="30"/>
      <c r="I61" s="53"/>
      <c r="J61" s="75" t="e">
        <f t="shared" si="0"/>
        <v>#DIV/0!</v>
      </c>
      <c r="K61" s="28"/>
      <c r="L61" s="26" t="e">
        <f t="shared" si="1"/>
        <v>#DIV/0!</v>
      </c>
      <c r="M61" s="25"/>
    </row>
    <row r="62" spans="1:13" s="1" customFormat="1" ht="15">
      <c r="A62" s="83">
        <v>55</v>
      </c>
      <c r="B62" s="70" t="s">
        <v>118</v>
      </c>
      <c r="C62" s="70" t="s">
        <v>59</v>
      </c>
      <c r="D62" s="70" t="s">
        <v>119</v>
      </c>
      <c r="E62" s="71">
        <v>4</v>
      </c>
      <c r="F62" s="27"/>
      <c r="G62" s="40"/>
      <c r="H62" s="30"/>
      <c r="I62" s="53"/>
      <c r="J62" s="75" t="e">
        <f t="shared" si="0"/>
        <v>#DIV/0!</v>
      </c>
      <c r="K62" s="28"/>
      <c r="L62" s="26" t="e">
        <f t="shared" si="1"/>
        <v>#DIV/0!</v>
      </c>
      <c r="M62" s="25"/>
    </row>
    <row r="63" spans="1:13" s="1" customFormat="1" ht="15">
      <c r="A63" s="83">
        <v>56</v>
      </c>
      <c r="B63" s="70" t="s">
        <v>120</v>
      </c>
      <c r="C63" s="70" t="s">
        <v>59</v>
      </c>
      <c r="D63" s="70" t="s">
        <v>121</v>
      </c>
      <c r="E63" s="71">
        <v>2</v>
      </c>
      <c r="F63" s="27"/>
      <c r="G63" s="40"/>
      <c r="H63" s="30"/>
      <c r="I63" s="53"/>
      <c r="J63" s="75" t="e">
        <f t="shared" si="0"/>
        <v>#DIV/0!</v>
      </c>
      <c r="K63" s="28"/>
      <c r="L63" s="26" t="e">
        <f t="shared" si="1"/>
        <v>#DIV/0!</v>
      </c>
      <c r="M63" s="25"/>
    </row>
    <row r="64" spans="1:13" s="1" customFormat="1" ht="15">
      <c r="A64" s="83">
        <v>57</v>
      </c>
      <c r="B64" s="70" t="s">
        <v>122</v>
      </c>
      <c r="C64" s="70" t="s">
        <v>123</v>
      </c>
      <c r="D64" s="70" t="s">
        <v>124</v>
      </c>
      <c r="E64" s="71">
        <v>2</v>
      </c>
      <c r="F64" s="27"/>
      <c r="G64" s="40"/>
      <c r="H64" s="30"/>
      <c r="I64" s="53"/>
      <c r="J64" s="75" t="e">
        <f t="shared" si="0"/>
        <v>#DIV/0!</v>
      </c>
      <c r="K64" s="28"/>
      <c r="L64" s="26" t="e">
        <f t="shared" si="1"/>
        <v>#DIV/0!</v>
      </c>
      <c r="M64" s="25"/>
    </row>
    <row r="65" spans="1:13" s="1" customFormat="1" ht="15">
      <c r="A65" s="83">
        <v>58</v>
      </c>
      <c r="B65" s="70" t="s">
        <v>125</v>
      </c>
      <c r="C65" s="70" t="s">
        <v>123</v>
      </c>
      <c r="D65" s="70" t="s">
        <v>126</v>
      </c>
      <c r="E65" s="71">
        <v>2</v>
      </c>
      <c r="F65" s="27"/>
      <c r="G65" s="40"/>
      <c r="H65" s="30"/>
      <c r="I65" s="53"/>
      <c r="J65" s="75" t="e">
        <f t="shared" si="0"/>
        <v>#DIV/0!</v>
      </c>
      <c r="K65" s="28"/>
      <c r="L65" s="26" t="e">
        <f t="shared" si="1"/>
        <v>#DIV/0!</v>
      </c>
      <c r="M65" s="25"/>
    </row>
    <row r="66" spans="1:13" s="1" customFormat="1" ht="15">
      <c r="A66" s="83">
        <v>59</v>
      </c>
      <c r="B66" s="70" t="s">
        <v>127</v>
      </c>
      <c r="C66" s="70" t="s">
        <v>128</v>
      </c>
      <c r="D66" s="70" t="s">
        <v>129</v>
      </c>
      <c r="E66" s="71">
        <v>2</v>
      </c>
      <c r="F66" s="27"/>
      <c r="G66" s="40"/>
      <c r="H66" s="30"/>
      <c r="I66" s="53"/>
      <c r="J66" s="75" t="e">
        <f t="shared" si="0"/>
        <v>#DIV/0!</v>
      </c>
      <c r="K66" s="28"/>
      <c r="L66" s="26" t="e">
        <f t="shared" si="1"/>
        <v>#DIV/0!</v>
      </c>
      <c r="M66" s="25"/>
    </row>
    <row r="67" spans="1:13" s="1" customFormat="1" ht="15">
      <c r="A67" s="83">
        <v>60</v>
      </c>
      <c r="B67" s="70" t="s">
        <v>130</v>
      </c>
      <c r="C67" s="70" t="s">
        <v>131</v>
      </c>
      <c r="D67" s="70" t="s">
        <v>132</v>
      </c>
      <c r="E67" s="71">
        <v>2</v>
      </c>
      <c r="F67" s="27"/>
      <c r="G67" s="40"/>
      <c r="H67" s="30"/>
      <c r="I67" s="53"/>
      <c r="J67" s="75" t="e">
        <f t="shared" si="0"/>
        <v>#DIV/0!</v>
      </c>
      <c r="K67" s="28"/>
      <c r="L67" s="26" t="e">
        <f t="shared" si="1"/>
        <v>#DIV/0!</v>
      </c>
      <c r="M67" s="25"/>
    </row>
    <row r="68" spans="1:13" s="1" customFormat="1" ht="15">
      <c r="A68" s="83">
        <v>61</v>
      </c>
      <c r="B68" s="70" t="s">
        <v>133</v>
      </c>
      <c r="C68" s="70" t="s">
        <v>55</v>
      </c>
      <c r="D68" s="70" t="s">
        <v>134</v>
      </c>
      <c r="E68" s="71">
        <v>2</v>
      </c>
      <c r="F68" s="27"/>
      <c r="G68" s="40"/>
      <c r="H68" s="30"/>
      <c r="I68" s="53"/>
      <c r="J68" s="75" t="e">
        <f t="shared" si="0"/>
        <v>#DIV/0!</v>
      </c>
      <c r="K68" s="28"/>
      <c r="L68" s="26" t="e">
        <f t="shared" si="1"/>
        <v>#DIV/0!</v>
      </c>
      <c r="M68" s="25"/>
    </row>
    <row r="69" spans="1:13" s="1" customFormat="1" ht="15">
      <c r="A69" s="83">
        <v>62</v>
      </c>
      <c r="B69" s="70" t="s">
        <v>135</v>
      </c>
      <c r="C69" s="70" t="s">
        <v>123</v>
      </c>
      <c r="D69" s="70" t="s">
        <v>136</v>
      </c>
      <c r="E69" s="71">
        <v>2</v>
      </c>
      <c r="F69" s="27"/>
      <c r="G69" s="40"/>
      <c r="H69" s="30"/>
      <c r="I69" s="53"/>
      <c r="J69" s="75" t="e">
        <f t="shared" si="0"/>
        <v>#DIV/0!</v>
      </c>
      <c r="K69" s="28"/>
      <c r="L69" s="26" t="e">
        <f t="shared" si="1"/>
        <v>#DIV/0!</v>
      </c>
      <c r="M69" s="25"/>
    </row>
    <row r="70" spans="1:13" s="1" customFormat="1" ht="15">
      <c r="A70" s="83">
        <v>63</v>
      </c>
      <c r="B70" s="64" t="s">
        <v>82</v>
      </c>
      <c r="C70" s="65" t="s">
        <v>83</v>
      </c>
      <c r="D70" s="66" t="s">
        <v>105</v>
      </c>
      <c r="E70" s="67">
        <v>10</v>
      </c>
      <c r="F70" s="27"/>
      <c r="G70" s="40"/>
      <c r="H70" s="30"/>
      <c r="I70" s="53"/>
      <c r="J70" s="75" t="e">
        <f t="shared" si="0"/>
        <v>#DIV/0!</v>
      </c>
      <c r="K70" s="28"/>
      <c r="L70" s="26" t="e">
        <f t="shared" si="1"/>
        <v>#DIV/0!</v>
      </c>
      <c r="M70" s="25"/>
    </row>
    <row r="71" spans="1:13" s="1" customFormat="1" ht="15">
      <c r="A71" s="83">
        <v>64</v>
      </c>
      <c r="B71" s="64" t="s">
        <v>137</v>
      </c>
      <c r="C71" s="65" t="s">
        <v>138</v>
      </c>
      <c r="D71" s="66" t="s">
        <v>108</v>
      </c>
      <c r="E71" s="67">
        <v>16</v>
      </c>
      <c r="F71" s="27"/>
      <c r="G71" s="40"/>
      <c r="H71" s="30"/>
      <c r="I71" s="53"/>
      <c r="J71" s="75" t="e">
        <f t="shared" si="0"/>
        <v>#DIV/0!</v>
      </c>
      <c r="K71" s="28"/>
      <c r="L71" s="26" t="e">
        <f t="shared" si="1"/>
        <v>#DIV/0!</v>
      </c>
      <c r="M71" s="25"/>
    </row>
    <row r="72" spans="1:13" s="1" customFormat="1" ht="15">
      <c r="A72" s="83">
        <v>65</v>
      </c>
      <c r="B72" s="72" t="s">
        <v>139</v>
      </c>
      <c r="C72" s="65" t="s">
        <v>140</v>
      </c>
      <c r="D72" s="66" t="s">
        <v>141</v>
      </c>
      <c r="E72" s="67">
        <v>0.2</v>
      </c>
      <c r="F72" s="27"/>
      <c r="G72" s="40"/>
      <c r="H72" s="30"/>
      <c r="I72" s="53"/>
      <c r="J72" s="75" t="e">
        <f t="shared" si="0"/>
        <v>#DIV/0!</v>
      </c>
      <c r="K72" s="28"/>
      <c r="L72" s="26" t="e">
        <f t="shared" si="1"/>
        <v>#DIV/0!</v>
      </c>
      <c r="M72" s="25"/>
    </row>
    <row r="73" spans="1:13" s="1" customFormat="1" ht="15">
      <c r="A73" s="83">
        <v>66</v>
      </c>
      <c r="B73" s="72" t="s">
        <v>142</v>
      </c>
      <c r="C73" s="65" t="s">
        <v>54</v>
      </c>
      <c r="D73" s="66"/>
      <c r="E73" s="69">
        <v>0.0002</v>
      </c>
      <c r="F73" s="27"/>
      <c r="G73" s="40"/>
      <c r="H73" s="30"/>
      <c r="I73" s="53"/>
      <c r="J73" s="75" t="e">
        <f aca="true" t="shared" si="2" ref="J73:J77">SUM(I73/H73)</f>
        <v>#DIV/0!</v>
      </c>
      <c r="K73" s="28"/>
      <c r="L73" s="26" t="e">
        <f aca="true" t="shared" si="3" ref="L73:L77">E73*J73</f>
        <v>#DIV/0!</v>
      </c>
      <c r="M73" s="25"/>
    </row>
    <row r="74" spans="1:13" s="1" customFormat="1" ht="15">
      <c r="A74" s="83">
        <v>67</v>
      </c>
      <c r="B74" s="72" t="s">
        <v>143</v>
      </c>
      <c r="C74" s="65" t="s">
        <v>144</v>
      </c>
      <c r="D74" s="66"/>
      <c r="E74" s="67">
        <v>0.2</v>
      </c>
      <c r="F74" s="27"/>
      <c r="G74" s="40"/>
      <c r="H74" s="30"/>
      <c r="I74" s="53"/>
      <c r="J74" s="75" t="e">
        <f t="shared" si="2"/>
        <v>#DIV/0!</v>
      </c>
      <c r="K74" s="28"/>
      <c r="L74" s="26" t="e">
        <f t="shared" si="3"/>
        <v>#DIV/0!</v>
      </c>
      <c r="M74" s="25"/>
    </row>
    <row r="75" spans="1:13" s="1" customFormat="1" ht="15">
      <c r="A75" s="83">
        <v>68</v>
      </c>
      <c r="B75" s="72" t="s">
        <v>145</v>
      </c>
      <c r="C75" s="65" t="s">
        <v>55</v>
      </c>
      <c r="D75" s="66" t="s">
        <v>146</v>
      </c>
      <c r="E75" s="84">
        <v>0.002</v>
      </c>
      <c r="F75" s="27"/>
      <c r="G75" s="40"/>
      <c r="H75" s="30"/>
      <c r="I75" s="53"/>
      <c r="J75" s="75" t="e">
        <f t="shared" si="2"/>
        <v>#DIV/0!</v>
      </c>
      <c r="K75" s="28"/>
      <c r="L75" s="26" t="e">
        <f t="shared" si="3"/>
        <v>#DIV/0!</v>
      </c>
      <c r="M75" s="25"/>
    </row>
    <row r="76" spans="1:13" s="1" customFormat="1" ht="15">
      <c r="A76" s="83">
        <v>69</v>
      </c>
      <c r="B76" s="72" t="s">
        <v>147</v>
      </c>
      <c r="C76" s="65" t="s">
        <v>123</v>
      </c>
      <c r="D76" s="66" t="s">
        <v>148</v>
      </c>
      <c r="E76" s="84">
        <v>0.01</v>
      </c>
      <c r="F76" s="27"/>
      <c r="G76" s="40"/>
      <c r="H76" s="30"/>
      <c r="I76" s="53"/>
      <c r="J76" s="75" t="e">
        <f t="shared" si="2"/>
        <v>#DIV/0!</v>
      </c>
      <c r="K76" s="28"/>
      <c r="L76" s="26" t="e">
        <f t="shared" si="3"/>
        <v>#DIV/0!</v>
      </c>
      <c r="M76" s="25"/>
    </row>
    <row r="77" spans="1:13" s="1" customFormat="1" ht="15" thickBot="1">
      <c r="A77" s="85">
        <v>70</v>
      </c>
      <c r="B77" s="86" t="s">
        <v>149</v>
      </c>
      <c r="C77" s="87" t="s">
        <v>150</v>
      </c>
      <c r="D77" s="88" t="s">
        <v>151</v>
      </c>
      <c r="E77" s="89">
        <v>0.002</v>
      </c>
      <c r="F77" s="27"/>
      <c r="G77" s="76"/>
      <c r="H77" s="77"/>
      <c r="I77" s="78"/>
      <c r="J77" s="79" t="e">
        <f t="shared" si="2"/>
        <v>#DIV/0!</v>
      </c>
      <c r="K77" s="28"/>
      <c r="L77" s="26" t="e">
        <f t="shared" si="3"/>
        <v>#DIV/0!</v>
      </c>
      <c r="M77" s="25"/>
    </row>
    <row r="78" spans="1:13" ht="15" thickBot="1">
      <c r="A78" s="80" t="s">
        <v>64</v>
      </c>
      <c r="B78" s="81"/>
      <c r="C78" s="81"/>
      <c r="D78" s="82"/>
      <c r="E78" s="36"/>
      <c r="F78" s="22"/>
      <c r="G78" s="37"/>
      <c r="H78" s="37"/>
      <c r="I78" s="37"/>
      <c r="J78" s="37"/>
      <c r="K78" s="23"/>
      <c r="L78" s="21" t="e">
        <f>SUM(L8:L77)</f>
        <v>#DIV/0!</v>
      </c>
      <c r="M78" s="15"/>
    </row>
    <row r="79" ht="15">
      <c r="A79" s="10"/>
    </row>
    <row r="80" spans="1:7" ht="27" customHeight="1">
      <c r="A80" s="58" t="s">
        <v>97</v>
      </c>
      <c r="B80" s="59"/>
      <c r="C80" s="60"/>
      <c r="D80" s="46"/>
      <c r="G80" s="50"/>
    </row>
    <row r="81" spans="1:4" ht="30" customHeight="1">
      <c r="A81" s="58" t="s">
        <v>98</v>
      </c>
      <c r="B81" s="59"/>
      <c r="C81" s="59"/>
      <c r="D81" s="46"/>
    </row>
    <row r="82" spans="1:4" ht="15">
      <c r="A82" s="5"/>
      <c r="B82" s="5"/>
      <c r="C82" s="5"/>
      <c r="D82" s="42"/>
    </row>
    <row r="83" spans="1:4" ht="15">
      <c r="A83" s="54" t="s">
        <v>65</v>
      </c>
      <c r="B83" s="55"/>
      <c r="C83" s="56"/>
      <c r="D83" s="47"/>
    </row>
    <row r="84" spans="1:4" ht="15">
      <c r="A84" s="5"/>
      <c r="B84" s="5"/>
      <c r="C84" s="16"/>
      <c r="D84" s="48"/>
    </row>
    <row r="85" spans="1:4" ht="15">
      <c r="A85" s="17" t="s">
        <v>66</v>
      </c>
      <c r="B85" s="18"/>
      <c r="C85" s="19"/>
      <c r="D85" s="49" t="e">
        <f>L78+D80*25+D81*50</f>
        <v>#DIV/0!</v>
      </c>
    </row>
    <row r="86" spans="1:4" ht="15">
      <c r="A86" s="17" t="s">
        <v>67</v>
      </c>
      <c r="B86" s="18"/>
      <c r="C86" s="19"/>
      <c r="D86" s="49" t="e">
        <f>D85*1.21</f>
        <v>#DIV/0!</v>
      </c>
    </row>
  </sheetData>
  <mergeCells count="5">
    <mergeCell ref="A83:C83"/>
    <mergeCell ref="A2:M2"/>
    <mergeCell ref="A80:C80"/>
    <mergeCell ref="A81:C81"/>
    <mergeCell ref="A78:D78"/>
  </mergeCells>
  <printOptions/>
  <pageMargins left="0.17" right="0.17" top="0.787401575" bottom="0.45" header="0.3" footer="0.3"/>
  <pageSetup fitToHeight="0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2018-05-15T08:53:03Z</dcterms:modified>
  <cp:category/>
  <cp:version/>
  <cp:contentType/>
  <cp:contentStatus/>
</cp:coreProperties>
</file>