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L_Berounka, ř.km 18,3-18,8" sheetId="1" r:id="rId1"/>
    <sheet name="SO1_ostrov Lety u Dobřichovic" sheetId="2" r:id="rId2"/>
    <sheet name="SO2_ostrov Řevnice" sheetId="3" r:id="rId3"/>
  </sheets>
  <definedNames/>
  <calcPr fullCalcOnLoad="1"/>
</workbook>
</file>

<file path=xl/sharedStrings.xml><?xml version="1.0" encoding="utf-8"?>
<sst xmlns="http://schemas.openxmlformats.org/spreadsheetml/2006/main" count="379" uniqueCount="186">
  <si>
    <t>Název stavby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</si>
  <si>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</si>
  <si>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</si>
  <si>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</si>
  <si>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</si>
  <si>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</si>
  <si>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</si>
  <si>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</si>
  <si>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</si>
  <si>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</si>
  <si>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</si>
  <si>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</si>
  <si>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</si>
  <si>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</si>
  <si>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</si>
  <si>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</si>
  <si>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</si>
  <si>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</si>
  <si>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</si>
  <si>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</si>
  <si>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</si>
  <si>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</si>
  <si>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</si>
  <si>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</si>
  <si>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</si>
  <si>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</si>
  <si>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</si>
  <si>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</si>
  <si>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</si>
  <si>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</si>
  <si>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</si>
  <si>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</si>
  <si>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</si>
  <si>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</si>
  <si>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</si>
  <si>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</si>
  <si>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</si>
  <si>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</si>
  <si>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</si>
  <si>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</si>
  <si>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</si>
  <si>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</si>
  <si>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</si>
  <si>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</si>
  <si>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</si>
  <si>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</si>
  <si>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</si>
  <si>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</si>
  <si>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</si>
  <si>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</si>
  <si>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</si>
  <si>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</si>
  <si>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</si>
  <si>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</si>
  <si>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</si>
  <si>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</si>
  <si>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</si>
  <si>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</si>
  <si>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</si>
  <si>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</si>
  <si>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</si>
  <si>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</si>
  <si>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</si>
  <si>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</si>
  <si>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</si>
  <si>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</si>
  <si>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</si>
  <si>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</si>
  <si>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</si>
  <si>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</si>
  <si>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</si>
  <si>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</si>
  <si>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</si>
  <si>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</si>
  <si>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</si>
  <si>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</si>
  <si>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</si>
  <si>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</si>
  <si>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</si>
  <si>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</si>
  <si>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</si>
  <si>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</si>
  <si>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</si>
  <si>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</si>
  <si>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</si>
  <si>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</si>
  <si>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</si>
  <si>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</si>
  <si>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ZADÁNÍ - SOUPIS PRACÍ</t>
  </si>
  <si>
    <t xml:space="preserve">Stavba: </t>
  </si>
  <si>
    <t xml:space="preserve">Objekt: </t>
  </si>
  <si>
    <t>ostrov Lety u Dobřichovic</t>
  </si>
  <si>
    <t xml:space="preserve">Objednatel: </t>
  </si>
  <si>
    <t xml:space="preserve">Zhotovitel: </t>
  </si>
  <si>
    <t xml:space="preserve">Zpracoval: </t>
  </si>
  <si>
    <t xml:space="preserve">Místo: </t>
  </si>
  <si>
    <t xml:space="preserve">Datum: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</si>
  <si>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</si>
  <si>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</si>
  <si>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</si>
  <si>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</si>
  <si>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</si>
  <si>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</si>
  <si>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</si>
  <si>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</si>
  <si>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 xml:space="preserve">Práce a dodávky HSV   </t>
  </si>
  <si>
    <t xml:space="preserve">Zemní práce   </t>
  </si>
  <si>
    <t>001</t>
  </si>
  <si>
    <t>111103203</t>
  </si>
  <si>
    <t xml:space="preserve">Kosení ve vegetačním období travního porostu hustého   </t>
  </si>
  <si>
    <t>ha</t>
  </si>
  <si>
    <t>111201401</t>
  </si>
  <si>
    <t xml:space="preserve">Spálení křovin a stromů průměru kmene do 100 mm   </t>
  </si>
  <si>
    <t>m2</t>
  </si>
  <si>
    <t>111203202</t>
  </si>
  <si>
    <t xml:space="preserve">Odstranění křovin a stromů s ponecháním kořenů z plochy do 10 000 m2   </t>
  </si>
  <si>
    <t>111211131</t>
  </si>
  <si>
    <t xml:space="preserve">Spálení listnatého klestu se snášením D do 30 cm ve svahu do 1:3   </t>
  </si>
  <si>
    <t>kus</t>
  </si>
  <si>
    <t>111211132</t>
  </si>
  <si>
    <t xml:space="preserve">Spálení listnatého klestu se snášením D přes 30 cm ve svahu do 1:3   </t>
  </si>
  <si>
    <t>111211R31</t>
  </si>
  <si>
    <t xml:space="preserve">Spálení rozřezaného kmene stromu D do 30 cm ve svahu do 1:3   </t>
  </si>
  <si>
    <t>111211R32</t>
  </si>
  <si>
    <t xml:space="preserve">Spálení rozřezaného kmene stromu D přes 30 cm ve svahu do 1:3   </t>
  </si>
  <si>
    <t>112151R12</t>
  </si>
  <si>
    <t xml:space="preserve">Kácení stromu postupné bez spouštění částí kmene a koruny D kmene do 300 mm (ve výčetní výšce 1,3 m)   </t>
  </si>
  <si>
    <t>112151R13</t>
  </si>
  <si>
    <t xml:space="preserve">Kácení stromu postupné bez spouštění částí kmene a koruny D kmene do 400 mm (ve výčetní výšce 1,3 m)   </t>
  </si>
  <si>
    <t>112151R14</t>
  </si>
  <si>
    <t xml:space="preserve">Kácení stromu postupné bez spouštění částí kmene a koruny D kmene do 500 mm (ve výčetní výšce 1,3 m)   </t>
  </si>
  <si>
    <t>112151R15</t>
  </si>
  <si>
    <t xml:space="preserve">Kácení stromu postupné bez spouštění částí kmene a koruny D kmene do 600 mm (ve výčetní výšce 1,3 m)   </t>
  </si>
  <si>
    <t>231</t>
  </si>
  <si>
    <t>11215R112</t>
  </si>
  <si>
    <t xml:space="preserve">Směrové kácení stromů s rozřezáním kmene a odvětvením D kmene do 300 mm (ve výčetní výšce 1,3 m)   </t>
  </si>
  <si>
    <t>11215R113</t>
  </si>
  <si>
    <t xml:space="preserve">Směrové kácení stromů s rozřezáním kmene a odvětvením D kmene do 400 mm (ve výčetní výšce 1,3 m)   </t>
  </si>
  <si>
    <t>11215R114</t>
  </si>
  <si>
    <t xml:space="preserve">Směrové kácení stromů s rozřezáním kmene a odvětvením D kmene do 500 mm (ve výčetní výšce 1,3 m)   </t>
  </si>
  <si>
    <t>11215R115</t>
  </si>
  <si>
    <t xml:space="preserve">Směrové kácení stromů s rozřezáním kmene a odvětvením D kmene do 600 mm (ve výčetní výšce 1,3 m)   </t>
  </si>
  <si>
    <t>11215R116</t>
  </si>
  <si>
    <t xml:space="preserve">Směrové kácení stromů s rozřezáním kmene a odvětvením D kmene do 700 mm (ve výčetní výšce 1,3 m)   </t>
  </si>
  <si>
    <t>11220R1</t>
  </si>
  <si>
    <t xml:space="preserve">Odstranění padlých stromů, vč.zákonné likvidace   </t>
  </si>
  <si>
    <t>m3</t>
  </si>
  <si>
    <t>1712012R4</t>
  </si>
  <si>
    <t xml:space="preserve">Vysbírání komunálního odpadu (20 03 01), včetně odvozu a zákonné likvidace   </t>
  </si>
  <si>
    <t>t</t>
  </si>
  <si>
    <t xml:space="preserve">Ostatní konstrukce a práce, bourání   </t>
  </si>
  <si>
    <t>9381221R1</t>
  </si>
  <si>
    <t xml:space="preserve">Ošetření řezných ploch křovin herbicidy (Roundupem)   </t>
  </si>
  <si>
    <t>9381221R2</t>
  </si>
  <si>
    <t xml:space="preserve">Ošetření řezných ploch stromů herbicidy (Roundupem) průměr přes 100 mm   </t>
  </si>
  <si>
    <t>998</t>
  </si>
  <si>
    <t xml:space="preserve">Přesun hmot   </t>
  </si>
  <si>
    <t>321</t>
  </si>
  <si>
    <t>998332011</t>
  </si>
  <si>
    <t xml:space="preserve">Přesun hmot pro úpravy vodních toků a kanály   </t>
  </si>
  <si>
    <t xml:space="preserve">Celkem   </t>
  </si>
  <si>
    <t>ostrov Řevnice</t>
  </si>
  <si>
    <t>112151R16</t>
  </si>
  <si>
    <t xml:space="preserve">Kácení stromu postupné bez spouštění částí kmene a koruny D kmene do 700 mm (ve výčetní výšce 1,3 m)   </t>
  </si>
  <si>
    <t>112151R18</t>
  </si>
  <si>
    <t xml:space="preserve">Kácení stromu postupné bez spouštění částí kmene a koruny D kmene do 900 mm (ve výčetní výšce 1,3 m)   </t>
  </si>
  <si>
    <t>112151R19</t>
  </si>
  <si>
    <t xml:space="preserve">Kácení stromu postupné bez spouštění částí kmene a koruny D kmene do 1000 mm (ve výčetní výšce 1,3 m)   </t>
  </si>
  <si>
    <t>11215R117</t>
  </si>
  <si>
    <t xml:space="preserve">Směrové kácení stromů s rozřezáním kmene a odvětvením D kmene do 800 mm (ve výčetní výšce 1,3 m)   </t>
  </si>
  <si>
    <t>11215R118</t>
  </si>
  <si>
    <t xml:space="preserve">Směrové kácení stromů s rozřezáním kmene a odvětvením D kmene do 900 mm (ve výčetní výšce 1,3 m)   </t>
  </si>
  <si>
    <t>11215R119</t>
  </si>
  <si>
    <t xml:space="preserve">Směrové kácení stromů s rozřezáním kmene a odvětvením D kmene do 1000 mm (ve výčetní výšce 1,3 m)   </t>
  </si>
  <si>
    <t>11215R120</t>
  </si>
  <si>
    <t xml:space="preserve">Směrové kácení stromů s rozřezáním kmene a odvětvením D kmene do 1100 mm (ve výčetní výšce 1,3 m)   </t>
  </si>
  <si>
    <t>11215R121</t>
  </si>
  <si>
    <t xml:space="preserve">Směrové kácení stromů s rozřezáním kmene a odvětvením D kmene do 1200 mm (ve výčetní výšce 1,3 m)   </t>
  </si>
  <si>
    <t>127701111</t>
  </si>
  <si>
    <t xml:space="preserve">Vykopávky pod vodou v hornině tř. 1 až 4 objem do 1000 m3 tl vrstvy do 1,5 m   </t>
  </si>
  <si>
    <t>162301101</t>
  </si>
  <si>
    <t xml:space="preserve">Vodorovné přemístění do 500 m výkopku/sypaniny z horniny tř. 1 až 4   </t>
  </si>
  <si>
    <t>171201101</t>
  </si>
  <si>
    <t xml:space="preserve">Uložení sypaniny do násypů nezhutněných   </t>
  </si>
  <si>
    <t>KRYCÍ LIST SOUPISU PRACÍ</t>
  </si>
  <si>
    <t>Berounka Lety u Dobřichovic, Řevnice,  ř.km 18,3-18,8, údržba břehového porostu na ostrovech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</si>
</sst>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##0.000;\-###0.000"/>
    <numFmt numFmtId="170" formatCode="#,##0.000"/>
    <numFmt numFmtId="171" formatCode="#,##0.00_ ;\-#,##0.00\ "/>
  </numFmts>
  <fonts count="5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sz val="9"/>
      <name val="Arial CE"/>
      <family val="0"/>
    </font>
    <font>
      <sz val="9"/>
      <name val="Arial"/>
      <family val="0"/>
    </font>
    <font>
      <b/>
      <sz val="10"/>
      <color indexed="18"/>
      <name val="Arial CE"/>
      <family val="0"/>
    </font>
    <font>
      <sz val="11"/>
      <name val="Arial"/>
      <family val="0"/>
    </font>
    <font>
      <b/>
      <sz val="11"/>
      <name val="Arial CE"/>
      <family val="0"/>
    </font>
    <font>
      <b/>
      <sz val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hair">
        <color indexed="8"/>
      </top>
      <bottom/>
    </border>
    <border>
      <left style="thin">
        <color indexed="8"/>
      </left>
      <right/>
      <top/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5" fontId="9" fillId="0" borderId="41" xfId="0" applyNumberFormat="1" applyFont="1" applyBorder="1" applyAlignment="1" applyProtection="1">
      <alignment horizontal="right" vertical="center"/>
      <protection/>
    </xf>
    <xf numFmtId="166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66" fontId="9" fillId="0" borderId="31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166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59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164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 wrapText="1"/>
      <protection/>
    </xf>
    <xf numFmtId="164" fontId="5" fillId="0" borderId="62" xfId="0" applyNumberFormat="1" applyFont="1" applyBorder="1" applyAlignment="1" applyProtection="1">
      <alignment horizontal="right"/>
      <protection/>
    </xf>
    <xf numFmtId="0" fontId="5" fillId="0" borderId="63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 horizontal="left"/>
      <protection/>
    </xf>
    <xf numFmtId="164" fontId="20" fillId="0" borderId="0" xfId="0" applyNumberFormat="1" applyFont="1" applyAlignment="1" applyProtection="1">
      <alignment horizontal="right"/>
      <protection/>
    </xf>
    <xf numFmtId="0" fontId="20" fillId="0" borderId="0" xfId="0" applyFont="1" applyAlignment="1" applyProtection="1">
      <alignment horizontal="left" wrapText="1"/>
      <protection/>
    </xf>
    <xf numFmtId="4" fontId="15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 horizontal="left"/>
      <protection/>
    </xf>
    <xf numFmtId="4" fontId="17" fillId="0" borderId="0" xfId="0" applyNumberFormat="1" applyFont="1" applyAlignment="1" applyProtection="1">
      <alignment horizontal="left" vertical="top"/>
      <protection/>
    </xf>
    <xf numFmtId="4" fontId="1" fillId="0" borderId="0" xfId="0" applyNumberFormat="1" applyFont="1" applyAlignment="1" applyProtection="1">
      <alignment horizontal="left" vertical="top"/>
      <protection/>
    </xf>
    <xf numFmtId="4" fontId="5" fillId="33" borderId="61" xfId="0" applyNumberFormat="1" applyFont="1" applyFill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right"/>
      <protection/>
    </xf>
    <xf numFmtId="4" fontId="7" fillId="0" borderId="64" xfId="0" applyNumberFormat="1" applyFont="1" applyBorder="1" applyAlignment="1" applyProtection="1">
      <alignment horizontal="right"/>
      <protection/>
    </xf>
    <xf numFmtId="4" fontId="19" fillId="0" borderId="0" xfId="0" applyNumberFormat="1" applyFont="1" applyAlignment="1" applyProtection="1">
      <alignment horizontal="left"/>
      <protection/>
    </xf>
    <xf numFmtId="4" fontId="20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>
      <alignment horizontal="left" vertical="top"/>
    </xf>
    <xf numFmtId="4" fontId="14" fillId="0" borderId="0" xfId="0" applyNumberFormat="1" applyFont="1" applyAlignment="1" applyProtection="1">
      <alignment horizontal="left"/>
      <protection/>
    </xf>
    <xf numFmtId="4" fontId="16" fillId="0" borderId="0" xfId="0" applyNumberFormat="1" applyFont="1" applyAlignment="1" applyProtection="1">
      <alignment horizontal="left"/>
      <protection/>
    </xf>
    <xf numFmtId="4" fontId="7" fillId="0" borderId="63" xfId="0" applyNumberFormat="1" applyFont="1" applyBorder="1" applyAlignment="1" applyProtection="1">
      <alignment horizontal="right"/>
      <protection/>
    </xf>
    <xf numFmtId="170" fontId="14" fillId="0" borderId="0" xfId="0" applyNumberFormat="1" applyFont="1" applyAlignment="1" applyProtection="1">
      <alignment horizontal="right"/>
      <protection/>
    </xf>
    <xf numFmtId="170" fontId="1" fillId="0" borderId="0" xfId="0" applyNumberFormat="1" applyFont="1" applyAlignment="1" applyProtection="1">
      <alignment horizontal="left"/>
      <protection/>
    </xf>
    <xf numFmtId="170" fontId="17" fillId="0" borderId="0" xfId="0" applyNumberFormat="1" applyFont="1" applyAlignment="1" applyProtection="1">
      <alignment horizontal="left" vertical="top"/>
      <protection/>
    </xf>
    <xf numFmtId="170" fontId="16" fillId="0" borderId="0" xfId="0" applyNumberFormat="1" applyFont="1" applyAlignment="1" applyProtection="1">
      <alignment horizontal="left"/>
      <protection/>
    </xf>
    <xf numFmtId="170" fontId="1" fillId="0" borderId="0" xfId="0" applyNumberFormat="1" applyFont="1" applyAlignment="1" applyProtection="1">
      <alignment horizontal="left" vertical="top"/>
      <protection/>
    </xf>
    <xf numFmtId="170" fontId="5" fillId="33" borderId="61" xfId="0" applyNumberFormat="1" applyFont="1" applyFill="1" applyBorder="1" applyAlignment="1" applyProtection="1">
      <alignment horizontal="center" vertical="center" wrapText="1"/>
      <protection/>
    </xf>
    <xf numFmtId="170" fontId="18" fillId="0" borderId="0" xfId="0" applyNumberFormat="1" applyFont="1" applyAlignment="1" applyProtection="1">
      <alignment horizontal="right"/>
      <protection/>
    </xf>
    <xf numFmtId="170" fontId="5" fillId="0" borderId="63" xfId="0" applyNumberFormat="1" applyFont="1" applyBorder="1" applyAlignment="1" applyProtection="1">
      <alignment horizontal="right"/>
      <protection/>
    </xf>
    <xf numFmtId="170" fontId="19" fillId="0" borderId="0" xfId="0" applyNumberFormat="1" applyFont="1" applyAlignment="1" applyProtection="1">
      <alignment horizontal="left"/>
      <protection/>
    </xf>
    <xf numFmtId="170" fontId="20" fillId="0" borderId="0" xfId="0" applyNumberFormat="1" applyFont="1" applyAlignment="1" applyProtection="1">
      <alignment horizontal="right"/>
      <protection/>
    </xf>
    <xf numFmtId="170" fontId="0" fillId="0" borderId="0" xfId="0" applyNumberFormat="1" applyAlignment="1">
      <alignment horizontal="left" vertical="top"/>
    </xf>
    <xf numFmtId="0" fontId="2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top"/>
      <protection/>
    </xf>
    <xf numFmtId="0" fontId="5" fillId="0" borderId="45" xfId="0" applyFont="1" applyBorder="1" applyAlignment="1" applyProtection="1">
      <alignment horizontal="left" vertical="center"/>
      <protection/>
    </xf>
    <xf numFmtId="2" fontId="5" fillId="0" borderId="67" xfId="0" applyNumberFormat="1" applyFont="1" applyBorder="1" applyAlignment="1" applyProtection="1">
      <alignment horizontal="center" vertical="center"/>
      <protection/>
    </xf>
    <xf numFmtId="168" fontId="5" fillId="0" borderId="67" xfId="0" applyNumberFormat="1" applyFont="1" applyBorder="1" applyAlignment="1" applyProtection="1">
      <alignment horizontal="right" vertical="center"/>
      <protection/>
    </xf>
    <xf numFmtId="166" fontId="5" fillId="0" borderId="67" xfId="0" applyNumberFormat="1" applyFont="1" applyBorder="1" applyAlignment="1" applyProtection="1">
      <alignment horizontal="right" vertical="center"/>
      <protection/>
    </xf>
    <xf numFmtId="166" fontId="5" fillId="0" borderId="67" xfId="0" applyNumberFormat="1" applyFont="1" applyBorder="1" applyAlignment="1" applyProtection="1">
      <alignment horizontal="right" vertical="center"/>
      <protection/>
    </xf>
    <xf numFmtId="0" fontId="5" fillId="0" borderId="52" xfId="0" applyFont="1" applyBorder="1" applyAlignment="1" applyProtection="1">
      <alignment horizontal="left" vertical="center"/>
      <protection/>
    </xf>
    <xf numFmtId="2" fontId="5" fillId="0" borderId="58" xfId="0" applyNumberFormat="1" applyFont="1" applyBorder="1" applyAlignment="1" applyProtection="1">
      <alignment horizontal="center" vertical="center"/>
      <protection/>
    </xf>
    <xf numFmtId="168" fontId="5" fillId="0" borderId="58" xfId="0" applyNumberFormat="1" applyFont="1" applyBorder="1" applyAlignment="1" applyProtection="1">
      <alignment horizontal="right" vertical="center"/>
      <protection/>
    </xf>
    <xf numFmtId="166" fontId="5" fillId="0" borderId="58" xfId="0" applyNumberFormat="1" applyFont="1" applyBorder="1" applyAlignment="1" applyProtection="1">
      <alignment horizontal="right" vertical="center"/>
      <protection/>
    </xf>
    <xf numFmtId="166" fontId="5" fillId="0" borderId="58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12" fillId="0" borderId="40" xfId="0" applyFont="1" applyBorder="1" applyAlignment="1" applyProtection="1">
      <alignment horizontal="left" vertical="center"/>
      <protection/>
    </xf>
    <xf numFmtId="2" fontId="5" fillId="0" borderId="40" xfId="0" applyNumberFormat="1" applyFont="1" applyBorder="1" applyAlignment="1" applyProtection="1">
      <alignment horizontal="right" vertical="center"/>
      <protection/>
    </xf>
    <xf numFmtId="168" fontId="5" fillId="0" borderId="40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left" vertical="center"/>
      <protection/>
    </xf>
    <xf numFmtId="166" fontId="12" fillId="0" borderId="40" xfId="0" applyNumberFormat="1" applyFont="1" applyBorder="1" applyAlignment="1" applyProtection="1">
      <alignment horizontal="right" vertical="center"/>
      <protection/>
    </xf>
    <xf numFmtId="0" fontId="3" fillId="0" borderId="35" xfId="0" applyFont="1" applyBorder="1" applyAlignment="1" applyProtection="1">
      <alignment horizontal="left" vertical="top"/>
      <protection/>
    </xf>
    <xf numFmtId="168" fontId="3" fillId="0" borderId="35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/>
      <protection/>
    </xf>
    <xf numFmtId="166" fontId="1" fillId="0" borderId="52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left" vertical="top"/>
      <protection/>
    </xf>
    <xf numFmtId="0" fontId="0" fillId="0" borderId="65" xfId="0" applyFont="1" applyBorder="1" applyAlignment="1" applyProtection="1">
      <alignment horizontal="left" vertical="top"/>
      <protection/>
    </xf>
    <xf numFmtId="0" fontId="3" fillId="0" borderId="68" xfId="0" applyFont="1" applyBorder="1" applyAlignment="1" applyProtection="1">
      <alignment horizontal="left" vertical="top"/>
      <protection/>
    </xf>
    <xf numFmtId="0" fontId="3" fillId="0" borderId="56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 vertical="top"/>
      <protection/>
    </xf>
    <xf numFmtId="166" fontId="1" fillId="0" borderId="56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5" sqref="E5:L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153" t="s">
        <v>184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s="2" customFormat="1" ht="14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s="2" customFormat="1" ht="9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s="2" customFormat="1" ht="24.75" customHeight="1">
      <c r="A5" s="15"/>
      <c r="B5" s="16" t="s">
        <v>0</v>
      </c>
      <c r="C5" s="16"/>
      <c r="D5" s="16"/>
      <c r="E5" s="162" t="s">
        <v>185</v>
      </c>
      <c r="F5" s="163"/>
      <c r="G5" s="163"/>
      <c r="H5" s="163"/>
      <c r="I5" s="163"/>
      <c r="J5" s="163"/>
      <c r="K5" s="163"/>
      <c r="L5" s="164"/>
      <c r="M5" s="16"/>
      <c r="N5" s="16"/>
      <c r="O5" s="154" t="s">
        <v>1</v>
      </c>
      <c r="P5" s="154"/>
      <c r="Q5" s="17"/>
      <c r="R5" s="18"/>
      <c r="S5" s="19"/>
    </row>
    <row r="6" spans="1:19" s="2" customFormat="1" ht="24.75" customHeight="1">
      <c r="A6" s="15"/>
      <c r="B6" s="16" t="s">
        <v>2</v>
      </c>
      <c r="C6" s="16"/>
      <c r="D6" s="16"/>
      <c r="E6" s="165"/>
      <c r="F6" s="166"/>
      <c r="G6" s="166"/>
      <c r="H6" s="166"/>
      <c r="I6" s="166"/>
      <c r="J6" s="166"/>
      <c r="K6" s="166"/>
      <c r="L6" s="167"/>
      <c r="M6" s="16"/>
      <c r="N6" s="16"/>
      <c r="O6" s="154" t="s">
        <v>3</v>
      </c>
      <c r="P6" s="154"/>
      <c r="Q6" s="20"/>
      <c r="R6" s="19"/>
      <c r="S6" s="19"/>
    </row>
    <row r="7" spans="1:19" s="2" customFormat="1" ht="24.75" customHeight="1">
      <c r="A7" s="15"/>
      <c r="B7" s="16"/>
      <c r="C7" s="16"/>
      <c r="D7" s="16"/>
      <c r="E7" s="168" t="s">
        <v>4</v>
      </c>
      <c r="F7" s="169"/>
      <c r="G7" s="169"/>
      <c r="H7" s="169"/>
      <c r="I7" s="169"/>
      <c r="J7" s="169"/>
      <c r="K7" s="169"/>
      <c r="L7" s="170"/>
      <c r="M7" s="16"/>
      <c r="N7" s="16"/>
      <c r="O7" s="154" t="s">
        <v>5</v>
      </c>
      <c r="P7" s="154"/>
      <c r="Q7" s="21"/>
      <c r="R7" s="22"/>
      <c r="S7" s="19"/>
    </row>
    <row r="8" spans="1:19" s="2" customFormat="1" ht="24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54" t="s">
        <v>6</v>
      </c>
      <c r="P8" s="154"/>
      <c r="Q8" s="16" t="s">
        <v>7</v>
      </c>
      <c r="R8" s="16"/>
      <c r="S8" s="19"/>
    </row>
    <row r="9" spans="1:19" s="2" customFormat="1" ht="24.75" customHeight="1">
      <c r="A9" s="15"/>
      <c r="B9" s="16" t="s">
        <v>8</v>
      </c>
      <c r="C9" s="16"/>
      <c r="D9" s="16"/>
      <c r="E9" s="171" t="s">
        <v>4</v>
      </c>
      <c r="F9" s="172"/>
      <c r="G9" s="172"/>
      <c r="H9" s="172"/>
      <c r="I9" s="172"/>
      <c r="J9" s="172"/>
      <c r="K9" s="172"/>
      <c r="L9" s="173"/>
      <c r="M9" s="16"/>
      <c r="N9" s="16"/>
      <c r="O9" s="160"/>
      <c r="P9" s="161"/>
      <c r="Q9" s="23"/>
      <c r="R9" s="24"/>
      <c r="S9" s="19"/>
    </row>
    <row r="10" spans="1:19" s="2" customFormat="1" ht="24.75" customHeight="1">
      <c r="A10" s="15"/>
      <c r="B10" s="16" t="s">
        <v>9</v>
      </c>
      <c r="C10" s="16"/>
      <c r="D10" s="16"/>
      <c r="E10" s="174" t="s">
        <v>4</v>
      </c>
      <c r="F10" s="175"/>
      <c r="G10" s="175"/>
      <c r="H10" s="175"/>
      <c r="I10" s="175"/>
      <c r="J10" s="175"/>
      <c r="K10" s="175"/>
      <c r="L10" s="176"/>
      <c r="M10" s="16"/>
      <c r="N10" s="16"/>
      <c r="O10" s="160"/>
      <c r="P10" s="161"/>
      <c r="Q10" s="23"/>
      <c r="R10" s="24"/>
      <c r="S10" s="19"/>
    </row>
    <row r="11" spans="1:19" s="2" customFormat="1" ht="24.75" customHeight="1">
      <c r="A11" s="15"/>
      <c r="B11" s="16" t="s">
        <v>10</v>
      </c>
      <c r="C11" s="16"/>
      <c r="D11" s="16"/>
      <c r="E11" s="174" t="s">
        <v>4</v>
      </c>
      <c r="F11" s="175"/>
      <c r="G11" s="175"/>
      <c r="H11" s="175"/>
      <c r="I11" s="175"/>
      <c r="J11" s="175"/>
      <c r="K11" s="175"/>
      <c r="L11" s="176"/>
      <c r="M11" s="16"/>
      <c r="N11" s="16"/>
      <c r="O11" s="160"/>
      <c r="P11" s="161"/>
      <c r="Q11" s="23"/>
      <c r="R11" s="24"/>
      <c r="S11" s="19"/>
    </row>
    <row r="12" spans="1:19" s="2" customFormat="1" ht="24.75" customHeight="1">
      <c r="A12" s="15"/>
      <c r="B12" s="16" t="s">
        <v>11</v>
      </c>
      <c r="C12" s="16"/>
      <c r="D12" s="16"/>
      <c r="E12" s="157"/>
      <c r="F12" s="158"/>
      <c r="G12" s="158"/>
      <c r="H12" s="158"/>
      <c r="I12" s="158"/>
      <c r="J12" s="158"/>
      <c r="K12" s="158"/>
      <c r="L12" s="159"/>
      <c r="M12" s="16"/>
      <c r="N12" s="16"/>
      <c r="O12" s="155"/>
      <c r="P12" s="156"/>
      <c r="Q12" s="155"/>
      <c r="R12" s="156"/>
      <c r="S12" s="19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>
      <c r="A14" s="15"/>
      <c r="B14" s="16"/>
      <c r="C14" s="16"/>
      <c r="D14" s="16"/>
      <c r="E14" s="30" t="s">
        <v>12</v>
      </c>
      <c r="F14" s="16"/>
      <c r="G14" s="16"/>
      <c r="H14" s="16"/>
      <c r="I14" s="30" t="s">
        <v>13</v>
      </c>
      <c r="J14" s="16"/>
      <c r="K14" s="16"/>
      <c r="L14" s="16"/>
      <c r="M14" s="16"/>
      <c r="N14" s="16"/>
      <c r="O14" s="154" t="s">
        <v>14</v>
      </c>
      <c r="P14" s="154"/>
      <c r="Q14" s="17"/>
      <c r="R14" s="31"/>
      <c r="S14" s="19"/>
    </row>
    <row r="15" spans="1:19" s="2" customFormat="1" ht="18.75" customHeight="1">
      <c r="A15" s="15"/>
      <c r="B15" s="16"/>
      <c r="C15" s="16"/>
      <c r="D15" s="16"/>
      <c r="E15" s="32"/>
      <c r="F15" s="16"/>
      <c r="G15" s="30"/>
      <c r="H15" s="16"/>
      <c r="I15" s="25"/>
      <c r="J15" s="16"/>
      <c r="K15" s="16"/>
      <c r="L15" s="16"/>
      <c r="M15" s="16"/>
      <c r="N15" s="16"/>
      <c r="O15" s="154" t="s">
        <v>15</v>
      </c>
      <c r="P15" s="154"/>
      <c r="Q15" s="21"/>
      <c r="R15" s="33"/>
      <c r="S15" s="19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6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16</v>
      </c>
      <c r="F17" s="38"/>
      <c r="G17" s="38"/>
      <c r="H17" s="38"/>
      <c r="I17" s="38"/>
      <c r="J17" s="38"/>
      <c r="K17" s="38"/>
      <c r="L17" s="38"/>
      <c r="M17" s="38"/>
      <c r="N17" s="38"/>
      <c r="O17" s="13"/>
      <c r="P17" s="38"/>
      <c r="Q17" s="38"/>
      <c r="R17" s="38"/>
      <c r="S17" s="40"/>
    </row>
    <row r="18" spans="1:19" s="2" customFormat="1" ht="21.75" customHeight="1">
      <c r="A18" s="41" t="s">
        <v>17</v>
      </c>
      <c r="B18" s="42"/>
      <c r="C18" s="42"/>
      <c r="D18" s="43"/>
      <c r="E18" s="44" t="s">
        <v>18</v>
      </c>
      <c r="F18" s="43"/>
      <c r="G18" s="44" t="s">
        <v>19</v>
      </c>
      <c r="H18" s="42"/>
      <c r="I18" s="43"/>
      <c r="J18" s="44" t="s">
        <v>20</v>
      </c>
      <c r="K18" s="42"/>
      <c r="L18" s="44" t="s">
        <v>21</v>
      </c>
      <c r="M18" s="42"/>
      <c r="N18" s="42"/>
      <c r="O18" s="42"/>
      <c r="P18" s="43"/>
      <c r="Q18" s="44" t="s">
        <v>22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23</v>
      </c>
      <c r="F20" s="38"/>
      <c r="G20" s="38"/>
      <c r="H20" s="38"/>
      <c r="I20" s="38"/>
      <c r="J20" s="56" t="s">
        <v>24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25</v>
      </c>
      <c r="B21" s="58"/>
      <c r="C21" s="59" t="s">
        <v>26</v>
      </c>
      <c r="D21" s="60"/>
      <c r="E21" s="60"/>
      <c r="F21" s="61"/>
      <c r="G21" s="57" t="s">
        <v>27</v>
      </c>
      <c r="H21" s="62"/>
      <c r="I21" s="59" t="s">
        <v>28</v>
      </c>
      <c r="J21" s="60"/>
      <c r="K21" s="60"/>
      <c r="L21" s="57" t="s">
        <v>29</v>
      </c>
      <c r="M21" s="62"/>
      <c r="N21" s="59" t="s">
        <v>30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31</v>
      </c>
      <c r="B22" s="65" t="s">
        <v>32</v>
      </c>
      <c r="C22" s="66"/>
      <c r="D22" s="67" t="s">
        <v>33</v>
      </c>
      <c r="E22" s="68">
        <v>0</v>
      </c>
      <c r="F22" s="69"/>
      <c r="G22" s="64" t="s">
        <v>34</v>
      </c>
      <c r="H22" s="70" t="s">
        <v>35</v>
      </c>
      <c r="I22" s="71"/>
      <c r="J22" s="72">
        <v>0</v>
      </c>
      <c r="K22" s="73"/>
      <c r="L22" s="64" t="s">
        <v>36</v>
      </c>
      <c r="M22" s="74" t="s">
        <v>37</v>
      </c>
      <c r="N22" s="75"/>
      <c r="O22" s="75"/>
      <c r="P22" s="75"/>
      <c r="Q22" s="76"/>
      <c r="R22" s="68">
        <v>0</v>
      </c>
      <c r="S22" s="69"/>
    </row>
    <row r="23" spans="1:19" s="2" customFormat="1" ht="19.5" customHeight="1">
      <c r="A23" s="64" t="s">
        <v>38</v>
      </c>
      <c r="B23" s="77"/>
      <c r="C23" s="78"/>
      <c r="D23" s="67" t="s">
        <v>39</v>
      </c>
      <c r="E23" s="68">
        <f>'SO1_ostrov Lety u Dobřichovic'!H14+'SO2_ostrov Řevnice'!H14</f>
        <v>0</v>
      </c>
      <c r="F23" s="69"/>
      <c r="G23" s="64" t="s">
        <v>40</v>
      </c>
      <c r="H23" s="16" t="s">
        <v>41</v>
      </c>
      <c r="I23" s="71"/>
      <c r="J23" s="72">
        <v>0</v>
      </c>
      <c r="K23" s="73"/>
      <c r="L23" s="64" t="s">
        <v>42</v>
      </c>
      <c r="M23" s="74" t="s">
        <v>43</v>
      </c>
      <c r="N23" s="75"/>
      <c r="O23" s="16"/>
      <c r="P23" s="75"/>
      <c r="Q23" s="76"/>
      <c r="R23" s="68">
        <v>0</v>
      </c>
      <c r="S23" s="69"/>
    </row>
    <row r="24" spans="1:19" s="2" customFormat="1" ht="19.5" customHeight="1">
      <c r="A24" s="64" t="s">
        <v>44</v>
      </c>
      <c r="B24" s="65" t="s">
        <v>45</v>
      </c>
      <c r="C24" s="66"/>
      <c r="D24" s="67" t="s">
        <v>33</v>
      </c>
      <c r="E24" s="68">
        <v>0</v>
      </c>
      <c r="F24" s="69"/>
      <c r="G24" s="64" t="s">
        <v>46</v>
      </c>
      <c r="H24" s="70" t="s">
        <v>47</v>
      </c>
      <c r="I24" s="71"/>
      <c r="J24" s="72">
        <v>0</v>
      </c>
      <c r="K24" s="73"/>
      <c r="L24" s="64" t="s">
        <v>48</v>
      </c>
      <c r="M24" s="74" t="s">
        <v>49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50</v>
      </c>
      <c r="B25" s="77"/>
      <c r="C25" s="78"/>
      <c r="D25" s="67" t="s">
        <v>39</v>
      </c>
      <c r="E25" s="68">
        <v>0</v>
      </c>
      <c r="F25" s="69"/>
      <c r="G25" s="64" t="s">
        <v>51</v>
      </c>
      <c r="H25" s="70"/>
      <c r="I25" s="71"/>
      <c r="J25" s="72">
        <v>0</v>
      </c>
      <c r="K25" s="73"/>
      <c r="L25" s="64" t="s">
        <v>52</v>
      </c>
      <c r="M25" s="74" t="s">
        <v>53</v>
      </c>
      <c r="N25" s="75"/>
      <c r="O25" s="16"/>
      <c r="P25" s="75"/>
      <c r="Q25" s="76"/>
      <c r="R25" s="68">
        <v>0</v>
      </c>
      <c r="S25" s="69"/>
    </row>
    <row r="26" spans="1:19" s="2" customFormat="1" ht="19.5" customHeight="1">
      <c r="A26" s="64" t="s">
        <v>54</v>
      </c>
      <c r="B26" s="65" t="s">
        <v>55</v>
      </c>
      <c r="C26" s="66"/>
      <c r="D26" s="67" t="s">
        <v>33</v>
      </c>
      <c r="E26" s="68">
        <v>0</v>
      </c>
      <c r="F26" s="69"/>
      <c r="G26" s="79"/>
      <c r="H26" s="75"/>
      <c r="I26" s="71"/>
      <c r="J26" s="80"/>
      <c r="K26" s="73"/>
      <c r="L26" s="64" t="s">
        <v>56</v>
      </c>
      <c r="M26" s="74" t="s">
        <v>57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58</v>
      </c>
      <c r="B27" s="77"/>
      <c r="C27" s="78"/>
      <c r="D27" s="67" t="s">
        <v>39</v>
      </c>
      <c r="E27" s="68">
        <v>0</v>
      </c>
      <c r="F27" s="69"/>
      <c r="G27" s="79"/>
      <c r="H27" s="75"/>
      <c r="I27" s="71"/>
      <c r="J27" s="80"/>
      <c r="K27" s="73"/>
      <c r="L27" s="64" t="s">
        <v>59</v>
      </c>
      <c r="M27" s="70" t="s">
        <v>60</v>
      </c>
      <c r="N27" s="75"/>
      <c r="O27" s="16"/>
      <c r="P27" s="75"/>
      <c r="Q27" s="71"/>
      <c r="R27" s="68">
        <v>0</v>
      </c>
      <c r="S27" s="69"/>
    </row>
    <row r="28" spans="1:19" s="2" customFormat="1" ht="19.5" customHeight="1">
      <c r="A28" s="64" t="s">
        <v>61</v>
      </c>
      <c r="B28" s="81" t="s">
        <v>62</v>
      </c>
      <c r="C28" s="75"/>
      <c r="D28" s="71"/>
      <c r="E28" s="82">
        <f>SUM(E22:E27)</f>
        <v>0</v>
      </c>
      <c r="F28" s="40"/>
      <c r="G28" s="64" t="s">
        <v>63</v>
      </c>
      <c r="H28" s="81" t="s">
        <v>64</v>
      </c>
      <c r="I28" s="71"/>
      <c r="J28" s="83"/>
      <c r="K28" s="84"/>
      <c r="L28" s="64" t="s">
        <v>65</v>
      </c>
      <c r="M28" s="81" t="s">
        <v>66</v>
      </c>
      <c r="N28" s="75"/>
      <c r="O28" s="75"/>
      <c r="P28" s="75"/>
      <c r="Q28" s="71"/>
      <c r="R28" s="82">
        <v>0</v>
      </c>
      <c r="S28" s="40"/>
    </row>
    <row r="29" spans="1:19" s="2" customFormat="1" ht="19.5" customHeight="1">
      <c r="A29" s="85" t="s">
        <v>67</v>
      </c>
      <c r="B29" s="86" t="s">
        <v>68</v>
      </c>
      <c r="C29" s="87"/>
      <c r="D29" s="88"/>
      <c r="E29" s="89">
        <v>0</v>
      </c>
      <c r="F29" s="90"/>
      <c r="G29" s="85" t="s">
        <v>69</v>
      </c>
      <c r="H29" s="86" t="s">
        <v>70</v>
      </c>
      <c r="I29" s="88"/>
      <c r="J29" s="91">
        <v>0</v>
      </c>
      <c r="K29" s="92"/>
      <c r="L29" s="85" t="s">
        <v>71</v>
      </c>
      <c r="M29" s="86" t="s">
        <v>72</v>
      </c>
      <c r="N29" s="87"/>
      <c r="O29" s="35"/>
      <c r="P29" s="87"/>
      <c r="Q29" s="88"/>
      <c r="R29" s="89">
        <v>0</v>
      </c>
      <c r="S29" s="90"/>
    </row>
    <row r="30" spans="1:19" s="2" customFormat="1" ht="19.5" customHeight="1">
      <c r="A30" s="93"/>
      <c r="B30" s="94"/>
      <c r="C30" s="95" t="s">
        <v>73</v>
      </c>
      <c r="D30" s="96"/>
      <c r="E30" s="96"/>
      <c r="F30" s="96"/>
      <c r="G30" s="96"/>
      <c r="H30" s="96"/>
      <c r="I30" s="96"/>
      <c r="J30" s="96"/>
      <c r="K30" s="96"/>
      <c r="L30" s="57" t="s">
        <v>74</v>
      </c>
      <c r="M30" s="97"/>
      <c r="N30" s="60" t="s">
        <v>75</v>
      </c>
      <c r="O30" s="98"/>
      <c r="P30" s="98"/>
      <c r="Q30" s="98"/>
      <c r="R30" s="99">
        <f>E28</f>
        <v>0</v>
      </c>
      <c r="S30" s="100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01"/>
      <c r="M31" s="102" t="s">
        <v>76</v>
      </c>
      <c r="N31" s="103"/>
      <c r="O31" s="104" t="s">
        <v>77</v>
      </c>
      <c r="P31" s="103"/>
      <c r="Q31" s="104" t="s">
        <v>78</v>
      </c>
      <c r="R31" s="104" t="s">
        <v>79</v>
      </c>
      <c r="S31" s="105"/>
    </row>
    <row r="32" spans="1:19" s="2" customFormat="1" ht="12.75" customHeigh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80"/>
      <c r="M32" s="181" t="s">
        <v>80</v>
      </c>
      <c r="N32" s="182"/>
      <c r="O32" s="183">
        <v>15</v>
      </c>
      <c r="P32" s="184">
        <v>0</v>
      </c>
      <c r="Q32" s="184"/>
      <c r="R32" s="185">
        <v>0</v>
      </c>
      <c r="S32" s="106"/>
    </row>
    <row r="33" spans="1:19" s="2" customFormat="1" ht="12.75" customHeigh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80"/>
      <c r="M33" s="186" t="s">
        <v>81</v>
      </c>
      <c r="N33" s="187"/>
      <c r="O33" s="188">
        <v>21</v>
      </c>
      <c r="P33" s="189">
        <f>R30</f>
        <v>0</v>
      </c>
      <c r="Q33" s="189"/>
      <c r="R33" s="190">
        <f>P33*0.21</f>
        <v>0</v>
      </c>
      <c r="S33" s="107"/>
    </row>
    <row r="34" spans="1:19" s="2" customFormat="1" ht="19.5" customHeigh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91"/>
      <c r="M34" s="192" t="s">
        <v>82</v>
      </c>
      <c r="N34" s="193"/>
      <c r="O34" s="194"/>
      <c r="P34" s="193"/>
      <c r="Q34" s="195"/>
      <c r="R34" s="196">
        <f>R30+R33</f>
        <v>0</v>
      </c>
      <c r="S34" s="108"/>
    </row>
    <row r="35" spans="1:19" s="2" customFormat="1" ht="19.5" customHeight="1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57" t="s">
        <v>83</v>
      </c>
      <c r="M35" s="197"/>
      <c r="N35" s="59" t="s">
        <v>84</v>
      </c>
      <c r="O35" s="198"/>
      <c r="P35" s="197"/>
      <c r="Q35" s="197"/>
      <c r="R35" s="197"/>
      <c r="S35" s="109"/>
    </row>
    <row r="36" spans="1:19" s="2" customFormat="1" ht="14.25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01"/>
      <c r="M36" s="199" t="s">
        <v>85</v>
      </c>
      <c r="N36" s="96"/>
      <c r="O36" s="96"/>
      <c r="P36" s="96"/>
      <c r="Q36" s="96"/>
      <c r="R36" s="200">
        <v>0</v>
      </c>
      <c r="S36" s="110"/>
    </row>
    <row r="37" spans="1:19" s="2" customFormat="1" ht="14.25" customHeigh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01"/>
      <c r="M37" s="199" t="s">
        <v>86</v>
      </c>
      <c r="N37" s="96"/>
      <c r="O37" s="96"/>
      <c r="P37" s="96"/>
      <c r="Q37" s="96"/>
      <c r="R37" s="200">
        <v>0</v>
      </c>
      <c r="S37" s="110"/>
    </row>
    <row r="38" spans="1:19" s="2" customFormat="1" ht="14.25" customHeight="1">
      <c r="A38" s="201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3"/>
      <c r="M38" s="204" t="s">
        <v>87</v>
      </c>
      <c r="N38" s="205"/>
      <c r="O38" s="205"/>
      <c r="P38" s="205"/>
      <c r="Q38" s="205"/>
      <c r="R38" s="206">
        <v>0</v>
      </c>
      <c r="S38" s="111"/>
    </row>
  </sheetData>
  <sheetProtection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O7:P7"/>
    <mergeCell ref="O8:P8"/>
    <mergeCell ref="O9:P9"/>
    <mergeCell ref="O10:P10"/>
    <mergeCell ref="O14:P14"/>
    <mergeCell ref="O15:P15"/>
    <mergeCell ref="Q12:R12"/>
    <mergeCell ref="P32:Q32"/>
    <mergeCell ref="P33:Q33"/>
    <mergeCell ref="E12:L12"/>
  </mergeCells>
  <printOptions/>
  <pageMargins left="0.39375001192092896" right="0.39375001192092896" top="0.7875000238418579" bottom="0.7875000238418579" header="0" footer="0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C2" sqref="C2"/>
    </sheetView>
  </sheetViews>
  <sheetFormatPr defaultColWidth="10.5" defaultRowHeight="10.5"/>
  <cols>
    <col min="1" max="1" width="5.83203125" style="2" customWidth="1"/>
    <col min="2" max="2" width="9" style="2" customWidth="1"/>
    <col min="3" max="3" width="15.5" style="2" customWidth="1"/>
    <col min="4" max="4" width="43.83203125" style="2" customWidth="1"/>
    <col min="5" max="5" width="5" style="2" customWidth="1"/>
    <col min="6" max="6" width="13.33203125" style="152" customWidth="1"/>
    <col min="7" max="7" width="15.5" style="138" customWidth="1"/>
    <col min="8" max="8" width="17.83203125" style="138" customWidth="1"/>
    <col min="9" max="16384" width="10.5" style="1" customWidth="1"/>
  </cols>
  <sheetData>
    <row r="1" spans="1:8" s="2" customFormat="1" ht="27.75" customHeight="1">
      <c r="A1" s="177" t="s">
        <v>88</v>
      </c>
      <c r="B1" s="177"/>
      <c r="C1" s="177"/>
      <c r="D1" s="177"/>
      <c r="E1" s="177"/>
      <c r="F1" s="177"/>
      <c r="G1" s="177"/>
      <c r="H1" s="177"/>
    </row>
    <row r="2" spans="1:8" s="2" customFormat="1" ht="12.75" customHeight="1">
      <c r="A2" s="112" t="s">
        <v>89</v>
      </c>
      <c r="B2" s="113"/>
      <c r="C2" s="112" t="s">
        <v>185</v>
      </c>
      <c r="D2" s="113"/>
      <c r="E2" s="113"/>
      <c r="F2" s="142"/>
      <c r="G2" s="139"/>
      <c r="H2" s="129"/>
    </row>
    <row r="3" spans="1:8" s="2" customFormat="1" ht="12.75" customHeight="1">
      <c r="A3" s="112" t="s">
        <v>90</v>
      </c>
      <c r="B3" s="113"/>
      <c r="C3" s="112" t="s">
        <v>91</v>
      </c>
      <c r="D3" s="113"/>
      <c r="E3" s="113"/>
      <c r="F3" s="142"/>
      <c r="G3" s="139"/>
      <c r="H3" s="129"/>
    </row>
    <row r="4" spans="1:8" s="2" customFormat="1" ht="13.5" customHeight="1">
      <c r="A4" s="114"/>
      <c r="B4" s="113"/>
      <c r="C4" s="114"/>
      <c r="D4" s="113"/>
      <c r="E4" s="113"/>
      <c r="F4" s="142"/>
      <c r="G4" s="139"/>
      <c r="H4" s="129"/>
    </row>
    <row r="5" spans="1:8" s="2" customFormat="1" ht="6.75" customHeight="1">
      <c r="A5" s="115"/>
      <c r="B5" s="7"/>
      <c r="C5" s="115"/>
      <c r="D5" s="7"/>
      <c r="E5" s="7"/>
      <c r="F5" s="143"/>
      <c r="G5" s="130"/>
      <c r="H5" s="130"/>
    </row>
    <row r="6" spans="1:8" s="2" customFormat="1" ht="13.5" customHeight="1">
      <c r="A6" s="116" t="s">
        <v>92</v>
      </c>
      <c r="B6" s="117"/>
      <c r="C6" s="116"/>
      <c r="D6" s="117"/>
      <c r="E6" s="117"/>
      <c r="F6" s="144"/>
      <c r="G6" s="131"/>
      <c r="H6" s="131"/>
    </row>
    <row r="7" spans="1:8" s="2" customFormat="1" ht="13.5" customHeight="1">
      <c r="A7" s="116" t="s">
        <v>93</v>
      </c>
      <c r="B7" s="117"/>
      <c r="C7" s="116"/>
      <c r="D7" s="117"/>
      <c r="E7" s="117"/>
      <c r="F7" s="145" t="s">
        <v>94</v>
      </c>
      <c r="G7" s="140"/>
      <c r="H7" s="131"/>
    </row>
    <row r="8" spans="1:8" s="2" customFormat="1" ht="13.5" customHeight="1">
      <c r="A8" s="116" t="s">
        <v>95</v>
      </c>
      <c r="B8" s="117"/>
      <c r="C8" s="116"/>
      <c r="D8" s="117"/>
      <c r="E8" s="117"/>
      <c r="F8" s="145" t="s">
        <v>96</v>
      </c>
      <c r="G8" s="140"/>
      <c r="H8" s="131"/>
    </row>
    <row r="9" spans="1:8" s="2" customFormat="1" ht="6.75" customHeight="1">
      <c r="A9" s="118"/>
      <c r="B9" s="119"/>
      <c r="C9" s="118"/>
      <c r="D9" s="119"/>
      <c r="E9" s="119"/>
      <c r="F9" s="146"/>
      <c r="G9" s="132"/>
      <c r="H9" s="132"/>
    </row>
    <row r="10" spans="1:8" s="2" customFormat="1" ht="26.25" customHeight="1">
      <c r="A10" s="120" t="s">
        <v>97</v>
      </c>
      <c r="B10" s="120" t="s">
        <v>98</v>
      </c>
      <c r="C10" s="120" t="s">
        <v>99</v>
      </c>
      <c r="D10" s="120" t="s">
        <v>100</v>
      </c>
      <c r="E10" s="120" t="s">
        <v>101</v>
      </c>
      <c r="F10" s="147" t="s">
        <v>102</v>
      </c>
      <c r="G10" s="133" t="s">
        <v>103</v>
      </c>
      <c r="H10" s="133" t="s">
        <v>104</v>
      </c>
    </row>
    <row r="11" spans="1:8" s="2" customFormat="1" ht="12.75" customHeight="1" hidden="1">
      <c r="A11" s="120" t="s">
        <v>31</v>
      </c>
      <c r="B11" s="120" t="s">
        <v>38</v>
      </c>
      <c r="C11" s="120" t="s">
        <v>44</v>
      </c>
      <c r="D11" s="120" t="s">
        <v>50</v>
      </c>
      <c r="E11" s="120" t="s">
        <v>54</v>
      </c>
      <c r="F11" s="147" t="s">
        <v>58</v>
      </c>
      <c r="G11" s="133" t="s">
        <v>61</v>
      </c>
      <c r="H11" s="133" t="s">
        <v>34</v>
      </c>
    </row>
    <row r="12" spans="1:8" s="2" customFormat="1" ht="5.25" customHeight="1">
      <c r="A12" s="115"/>
      <c r="B12" s="7"/>
      <c r="C12" s="7"/>
      <c r="D12" s="7"/>
      <c r="E12" s="7"/>
      <c r="F12" s="143"/>
      <c r="G12" s="130"/>
      <c r="H12" s="130"/>
    </row>
    <row r="13" spans="1:8" s="2" customFormat="1" ht="9" customHeight="1">
      <c r="A13" s="121"/>
      <c r="B13" s="7"/>
      <c r="C13" s="7"/>
      <c r="D13" s="7"/>
      <c r="E13" s="7"/>
      <c r="F13" s="143"/>
      <c r="G13" s="130"/>
      <c r="H13" s="130"/>
    </row>
    <row r="14" spans="1:8" s="2" customFormat="1" ht="30.75" customHeight="1">
      <c r="A14" s="122"/>
      <c r="B14" s="123"/>
      <c r="C14" s="123" t="s">
        <v>32</v>
      </c>
      <c r="D14" s="123" t="s">
        <v>105</v>
      </c>
      <c r="E14" s="123"/>
      <c r="F14" s="148"/>
      <c r="G14" s="134"/>
      <c r="H14" s="134">
        <f>H15+H34+H37</f>
        <v>0</v>
      </c>
    </row>
    <row r="15" spans="1:8" s="2" customFormat="1" ht="28.5" customHeight="1">
      <c r="A15" s="122"/>
      <c r="B15" s="123"/>
      <c r="C15" s="123" t="s">
        <v>31</v>
      </c>
      <c r="D15" s="123" t="s">
        <v>106</v>
      </c>
      <c r="E15" s="123"/>
      <c r="F15" s="148"/>
      <c r="G15" s="134"/>
      <c r="H15" s="134">
        <f>SUM(H16:H33)</f>
        <v>0</v>
      </c>
    </row>
    <row r="16" spans="1:8" s="2" customFormat="1" ht="24" customHeight="1">
      <c r="A16" s="124">
        <v>1</v>
      </c>
      <c r="B16" s="125" t="s">
        <v>107</v>
      </c>
      <c r="C16" s="125" t="s">
        <v>108</v>
      </c>
      <c r="D16" s="125" t="s">
        <v>109</v>
      </c>
      <c r="E16" s="125" t="s">
        <v>110</v>
      </c>
      <c r="F16" s="149">
        <v>1.1</v>
      </c>
      <c r="G16" s="141"/>
      <c r="H16" s="135">
        <f>F16*G16</f>
        <v>0</v>
      </c>
    </row>
    <row r="17" spans="1:8" s="2" customFormat="1" ht="13.5" customHeight="1">
      <c r="A17" s="124">
        <v>2</v>
      </c>
      <c r="B17" s="125" t="s">
        <v>107</v>
      </c>
      <c r="C17" s="125" t="s">
        <v>111</v>
      </c>
      <c r="D17" s="125" t="s">
        <v>112</v>
      </c>
      <c r="E17" s="125" t="s">
        <v>113</v>
      </c>
      <c r="F17" s="149">
        <v>4200</v>
      </c>
      <c r="G17" s="141"/>
      <c r="H17" s="135">
        <f aca="true" t="shared" si="0" ref="H17:H33">F17*G17</f>
        <v>0</v>
      </c>
    </row>
    <row r="18" spans="1:8" s="2" customFormat="1" ht="24" customHeight="1">
      <c r="A18" s="124">
        <v>3</v>
      </c>
      <c r="B18" s="125" t="s">
        <v>107</v>
      </c>
      <c r="C18" s="125" t="s">
        <v>114</v>
      </c>
      <c r="D18" s="125" t="s">
        <v>115</v>
      </c>
      <c r="E18" s="125" t="s">
        <v>113</v>
      </c>
      <c r="F18" s="149">
        <v>4200</v>
      </c>
      <c r="G18" s="141"/>
      <c r="H18" s="135">
        <f t="shared" si="0"/>
        <v>0</v>
      </c>
    </row>
    <row r="19" spans="1:8" s="2" customFormat="1" ht="24" customHeight="1">
      <c r="A19" s="124">
        <v>4</v>
      </c>
      <c r="B19" s="125" t="s">
        <v>107</v>
      </c>
      <c r="C19" s="125" t="s">
        <v>116</v>
      </c>
      <c r="D19" s="125" t="s">
        <v>117</v>
      </c>
      <c r="E19" s="125" t="s">
        <v>118</v>
      </c>
      <c r="F19" s="149">
        <v>16</v>
      </c>
      <c r="G19" s="141"/>
      <c r="H19" s="135">
        <f t="shared" si="0"/>
        <v>0</v>
      </c>
    </row>
    <row r="20" spans="1:8" s="2" customFormat="1" ht="24" customHeight="1">
      <c r="A20" s="124">
        <v>5</v>
      </c>
      <c r="B20" s="125" t="s">
        <v>107</v>
      </c>
      <c r="C20" s="125" t="s">
        <v>119</v>
      </c>
      <c r="D20" s="125" t="s">
        <v>120</v>
      </c>
      <c r="E20" s="125" t="s">
        <v>118</v>
      </c>
      <c r="F20" s="149">
        <v>43</v>
      </c>
      <c r="G20" s="141"/>
      <c r="H20" s="135">
        <f t="shared" si="0"/>
        <v>0</v>
      </c>
    </row>
    <row r="21" spans="1:8" s="2" customFormat="1" ht="24" customHeight="1">
      <c r="A21" s="124">
        <v>6</v>
      </c>
      <c r="B21" s="125" t="s">
        <v>107</v>
      </c>
      <c r="C21" s="125" t="s">
        <v>121</v>
      </c>
      <c r="D21" s="125" t="s">
        <v>122</v>
      </c>
      <c r="E21" s="125" t="s">
        <v>118</v>
      </c>
      <c r="F21" s="149">
        <v>16</v>
      </c>
      <c r="G21" s="141"/>
      <c r="H21" s="135">
        <f t="shared" si="0"/>
        <v>0</v>
      </c>
    </row>
    <row r="22" spans="1:8" s="2" customFormat="1" ht="24" customHeight="1">
      <c r="A22" s="124">
        <v>7</v>
      </c>
      <c r="B22" s="125" t="s">
        <v>107</v>
      </c>
      <c r="C22" s="125" t="s">
        <v>123</v>
      </c>
      <c r="D22" s="125" t="s">
        <v>124</v>
      </c>
      <c r="E22" s="125" t="s">
        <v>118</v>
      </c>
      <c r="F22" s="149">
        <v>43</v>
      </c>
      <c r="G22" s="141"/>
      <c r="H22" s="135">
        <f t="shared" si="0"/>
        <v>0</v>
      </c>
    </row>
    <row r="23" spans="1:8" s="2" customFormat="1" ht="24" customHeight="1">
      <c r="A23" s="124">
        <v>8</v>
      </c>
      <c r="B23" s="125" t="s">
        <v>107</v>
      </c>
      <c r="C23" s="125" t="s">
        <v>125</v>
      </c>
      <c r="D23" s="125" t="s">
        <v>126</v>
      </c>
      <c r="E23" s="125" t="s">
        <v>118</v>
      </c>
      <c r="F23" s="149">
        <v>3</v>
      </c>
      <c r="G23" s="141"/>
      <c r="H23" s="135">
        <f t="shared" si="0"/>
        <v>0</v>
      </c>
    </row>
    <row r="24" spans="1:8" s="2" customFormat="1" ht="24" customHeight="1">
      <c r="A24" s="124">
        <v>9</v>
      </c>
      <c r="B24" s="125" t="s">
        <v>107</v>
      </c>
      <c r="C24" s="125" t="s">
        <v>127</v>
      </c>
      <c r="D24" s="125" t="s">
        <v>128</v>
      </c>
      <c r="E24" s="125" t="s">
        <v>118</v>
      </c>
      <c r="F24" s="149">
        <v>5</v>
      </c>
      <c r="G24" s="141"/>
      <c r="H24" s="135">
        <f t="shared" si="0"/>
        <v>0</v>
      </c>
    </row>
    <row r="25" spans="1:8" s="2" customFormat="1" ht="24" customHeight="1">
      <c r="A25" s="124">
        <v>10</v>
      </c>
      <c r="B25" s="125" t="s">
        <v>107</v>
      </c>
      <c r="C25" s="125" t="s">
        <v>129</v>
      </c>
      <c r="D25" s="125" t="s">
        <v>130</v>
      </c>
      <c r="E25" s="125" t="s">
        <v>118</v>
      </c>
      <c r="F25" s="149">
        <v>3</v>
      </c>
      <c r="G25" s="141"/>
      <c r="H25" s="135">
        <f t="shared" si="0"/>
        <v>0</v>
      </c>
    </row>
    <row r="26" spans="1:8" s="2" customFormat="1" ht="24" customHeight="1">
      <c r="A26" s="124">
        <v>11</v>
      </c>
      <c r="B26" s="125" t="s">
        <v>107</v>
      </c>
      <c r="C26" s="125" t="s">
        <v>131</v>
      </c>
      <c r="D26" s="125" t="s">
        <v>132</v>
      </c>
      <c r="E26" s="125" t="s">
        <v>118</v>
      </c>
      <c r="F26" s="149">
        <v>1</v>
      </c>
      <c r="G26" s="141"/>
      <c r="H26" s="135">
        <f t="shared" si="0"/>
        <v>0</v>
      </c>
    </row>
    <row r="27" spans="1:8" s="2" customFormat="1" ht="34.5" customHeight="1">
      <c r="A27" s="124">
        <v>12</v>
      </c>
      <c r="B27" s="125" t="s">
        <v>133</v>
      </c>
      <c r="C27" s="125" t="s">
        <v>134</v>
      </c>
      <c r="D27" s="125" t="s">
        <v>135</v>
      </c>
      <c r="E27" s="125" t="s">
        <v>118</v>
      </c>
      <c r="F27" s="149">
        <v>13</v>
      </c>
      <c r="G27" s="141"/>
      <c r="H27" s="135">
        <f t="shared" si="0"/>
        <v>0</v>
      </c>
    </row>
    <row r="28" spans="1:8" s="2" customFormat="1" ht="34.5" customHeight="1">
      <c r="A28" s="124">
        <v>13</v>
      </c>
      <c r="B28" s="125" t="s">
        <v>133</v>
      </c>
      <c r="C28" s="125" t="s">
        <v>136</v>
      </c>
      <c r="D28" s="125" t="s">
        <v>137</v>
      </c>
      <c r="E28" s="125" t="s">
        <v>118</v>
      </c>
      <c r="F28" s="149">
        <v>16</v>
      </c>
      <c r="G28" s="141"/>
      <c r="H28" s="135">
        <f t="shared" si="0"/>
        <v>0</v>
      </c>
    </row>
    <row r="29" spans="1:8" s="2" customFormat="1" ht="34.5" customHeight="1">
      <c r="A29" s="124">
        <v>14</v>
      </c>
      <c r="B29" s="125" t="s">
        <v>133</v>
      </c>
      <c r="C29" s="125" t="s">
        <v>138</v>
      </c>
      <c r="D29" s="125" t="s">
        <v>139</v>
      </c>
      <c r="E29" s="125" t="s">
        <v>118</v>
      </c>
      <c r="F29" s="149">
        <v>13</v>
      </c>
      <c r="G29" s="141"/>
      <c r="H29" s="135">
        <f t="shared" si="0"/>
        <v>0</v>
      </c>
    </row>
    <row r="30" spans="1:8" s="2" customFormat="1" ht="34.5" customHeight="1">
      <c r="A30" s="124">
        <v>15</v>
      </c>
      <c r="B30" s="125" t="s">
        <v>133</v>
      </c>
      <c r="C30" s="125" t="s">
        <v>140</v>
      </c>
      <c r="D30" s="125" t="s">
        <v>141</v>
      </c>
      <c r="E30" s="125" t="s">
        <v>118</v>
      </c>
      <c r="F30" s="149">
        <v>3</v>
      </c>
      <c r="G30" s="141"/>
      <c r="H30" s="135">
        <f t="shared" si="0"/>
        <v>0</v>
      </c>
    </row>
    <row r="31" spans="1:8" s="2" customFormat="1" ht="34.5" customHeight="1">
      <c r="A31" s="124">
        <v>16</v>
      </c>
      <c r="B31" s="125" t="s">
        <v>133</v>
      </c>
      <c r="C31" s="125" t="s">
        <v>142</v>
      </c>
      <c r="D31" s="125" t="s">
        <v>143</v>
      </c>
      <c r="E31" s="125" t="s">
        <v>118</v>
      </c>
      <c r="F31" s="149">
        <v>2</v>
      </c>
      <c r="G31" s="141"/>
      <c r="H31" s="135">
        <f t="shared" si="0"/>
        <v>0</v>
      </c>
    </row>
    <row r="32" spans="1:8" s="2" customFormat="1" ht="13.5" customHeight="1">
      <c r="A32" s="124">
        <v>17</v>
      </c>
      <c r="B32" s="125" t="s">
        <v>107</v>
      </c>
      <c r="C32" s="125" t="s">
        <v>144</v>
      </c>
      <c r="D32" s="125" t="s">
        <v>145</v>
      </c>
      <c r="E32" s="125" t="s">
        <v>146</v>
      </c>
      <c r="F32" s="149">
        <v>20</v>
      </c>
      <c r="G32" s="141"/>
      <c r="H32" s="135">
        <f t="shared" si="0"/>
        <v>0</v>
      </c>
    </row>
    <row r="33" spans="1:8" s="2" customFormat="1" ht="24" customHeight="1">
      <c r="A33" s="124">
        <v>18</v>
      </c>
      <c r="B33" s="125" t="s">
        <v>107</v>
      </c>
      <c r="C33" s="125" t="s">
        <v>147</v>
      </c>
      <c r="D33" s="125" t="s">
        <v>148</v>
      </c>
      <c r="E33" s="125" t="s">
        <v>149</v>
      </c>
      <c r="F33" s="149">
        <v>4</v>
      </c>
      <c r="G33" s="141"/>
      <c r="H33" s="135">
        <f t="shared" si="0"/>
        <v>0</v>
      </c>
    </row>
    <row r="34" spans="1:8" s="2" customFormat="1" ht="28.5" customHeight="1">
      <c r="A34" s="122"/>
      <c r="B34" s="123"/>
      <c r="C34" s="123" t="s">
        <v>40</v>
      </c>
      <c r="D34" s="123" t="s">
        <v>150</v>
      </c>
      <c r="E34" s="123"/>
      <c r="F34" s="148"/>
      <c r="G34" s="134"/>
      <c r="H34" s="134">
        <f>SUM(H35:H36)</f>
        <v>0</v>
      </c>
    </row>
    <row r="35" spans="1:8" s="2" customFormat="1" ht="24" customHeight="1">
      <c r="A35" s="124">
        <v>19</v>
      </c>
      <c r="B35" s="125" t="s">
        <v>107</v>
      </c>
      <c r="C35" s="125" t="s">
        <v>151</v>
      </c>
      <c r="D35" s="125" t="s">
        <v>152</v>
      </c>
      <c r="E35" s="125" t="s">
        <v>113</v>
      </c>
      <c r="F35" s="149">
        <v>4200</v>
      </c>
      <c r="G35" s="141"/>
      <c r="H35" s="135">
        <f>F35*G35</f>
        <v>0</v>
      </c>
    </row>
    <row r="36" spans="1:8" s="2" customFormat="1" ht="24" customHeight="1">
      <c r="A36" s="124">
        <v>20</v>
      </c>
      <c r="B36" s="125" t="s">
        <v>107</v>
      </c>
      <c r="C36" s="125" t="s">
        <v>153</v>
      </c>
      <c r="D36" s="125" t="s">
        <v>154</v>
      </c>
      <c r="E36" s="125" t="s">
        <v>118</v>
      </c>
      <c r="F36" s="149">
        <v>59</v>
      </c>
      <c r="G36" s="141"/>
      <c r="H36" s="135">
        <f>F36*G36</f>
        <v>0</v>
      </c>
    </row>
    <row r="37" spans="1:8" s="2" customFormat="1" ht="28.5" customHeight="1">
      <c r="A37" s="122"/>
      <c r="B37" s="123"/>
      <c r="C37" s="123" t="s">
        <v>155</v>
      </c>
      <c r="D37" s="123" t="s">
        <v>156</v>
      </c>
      <c r="E37" s="123"/>
      <c r="F37" s="148"/>
      <c r="G37" s="134"/>
      <c r="H37" s="134">
        <f>SUM(H38)</f>
        <v>0</v>
      </c>
    </row>
    <row r="38" spans="1:8" s="2" customFormat="1" ht="13.5" customHeight="1">
      <c r="A38" s="124">
        <v>21</v>
      </c>
      <c r="B38" s="125" t="s">
        <v>157</v>
      </c>
      <c r="C38" s="125" t="s">
        <v>158</v>
      </c>
      <c r="D38" s="125" t="s">
        <v>159</v>
      </c>
      <c r="E38" s="125" t="s">
        <v>149</v>
      </c>
      <c r="F38" s="149">
        <v>0.788</v>
      </c>
      <c r="G38" s="141"/>
      <c r="H38" s="135">
        <f>F38*G38</f>
        <v>0</v>
      </c>
    </row>
    <row r="39" spans="1:8" s="2" customFormat="1" ht="8.25" customHeight="1">
      <c r="A39" s="126"/>
      <c r="B39" s="126"/>
      <c r="C39" s="126"/>
      <c r="D39" s="126"/>
      <c r="E39" s="126"/>
      <c r="F39" s="150"/>
      <c r="G39" s="136"/>
      <c r="H39" s="136"/>
    </row>
    <row r="40" spans="1:8" s="2" customFormat="1" ht="30.75" customHeight="1">
      <c r="A40" s="127"/>
      <c r="B40" s="128"/>
      <c r="C40" s="128"/>
      <c r="D40" s="128" t="s">
        <v>160</v>
      </c>
      <c r="E40" s="128"/>
      <c r="F40" s="151"/>
      <c r="G40" s="137"/>
      <c r="H40" s="137"/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2" sqref="C2"/>
    </sheetView>
  </sheetViews>
  <sheetFormatPr defaultColWidth="10.5" defaultRowHeight="10.5"/>
  <cols>
    <col min="1" max="1" width="5.83203125" style="2" customWidth="1"/>
    <col min="2" max="2" width="9" style="2" customWidth="1"/>
    <col min="3" max="3" width="15.5" style="2" customWidth="1"/>
    <col min="4" max="4" width="43.83203125" style="2" customWidth="1"/>
    <col min="5" max="5" width="5" style="2" customWidth="1"/>
    <col min="6" max="6" width="13.33203125" style="152" customWidth="1"/>
    <col min="7" max="7" width="15.5" style="138" customWidth="1"/>
    <col min="8" max="8" width="17.83203125" style="138" customWidth="1"/>
    <col min="9" max="16384" width="10.5" style="1" customWidth="1"/>
  </cols>
  <sheetData>
    <row r="1" spans="1:8" s="2" customFormat="1" ht="27.75" customHeight="1">
      <c r="A1" s="177" t="s">
        <v>88</v>
      </c>
      <c r="B1" s="177"/>
      <c r="C1" s="177"/>
      <c r="D1" s="177"/>
      <c r="E1" s="177"/>
      <c r="F1" s="177"/>
      <c r="G1" s="177"/>
      <c r="H1" s="177"/>
    </row>
    <row r="2" spans="1:8" s="2" customFormat="1" ht="12.75" customHeight="1">
      <c r="A2" s="112" t="s">
        <v>89</v>
      </c>
      <c r="B2" s="113"/>
      <c r="C2" s="112" t="s">
        <v>185</v>
      </c>
      <c r="D2" s="113"/>
      <c r="E2" s="113"/>
      <c r="F2" s="142"/>
      <c r="G2" s="139"/>
      <c r="H2" s="129"/>
    </row>
    <row r="3" spans="1:8" s="2" customFormat="1" ht="12.75" customHeight="1">
      <c r="A3" s="112" t="s">
        <v>90</v>
      </c>
      <c r="B3" s="113"/>
      <c r="C3" s="112" t="s">
        <v>161</v>
      </c>
      <c r="D3" s="113"/>
      <c r="E3" s="113"/>
      <c r="F3" s="142"/>
      <c r="G3" s="139"/>
      <c r="H3" s="129"/>
    </row>
    <row r="4" spans="1:8" s="2" customFormat="1" ht="13.5" customHeight="1">
      <c r="A4" s="114"/>
      <c r="B4" s="113"/>
      <c r="C4" s="114"/>
      <c r="D4" s="113"/>
      <c r="E4" s="113"/>
      <c r="F4" s="142"/>
      <c r="G4" s="139"/>
      <c r="H4" s="129"/>
    </row>
    <row r="5" spans="1:8" s="2" customFormat="1" ht="6.75" customHeight="1">
      <c r="A5" s="115"/>
      <c r="B5" s="7"/>
      <c r="C5" s="115"/>
      <c r="D5" s="7"/>
      <c r="E5" s="7"/>
      <c r="F5" s="143"/>
      <c r="G5" s="130"/>
      <c r="H5" s="130"/>
    </row>
    <row r="6" spans="1:8" s="2" customFormat="1" ht="13.5" customHeight="1">
      <c r="A6" s="116" t="s">
        <v>92</v>
      </c>
      <c r="B6" s="117"/>
      <c r="C6" s="116"/>
      <c r="D6" s="117"/>
      <c r="E6" s="117"/>
      <c r="F6" s="144"/>
      <c r="G6" s="131"/>
      <c r="H6" s="131"/>
    </row>
    <row r="7" spans="1:8" s="2" customFormat="1" ht="13.5" customHeight="1">
      <c r="A7" s="116" t="s">
        <v>93</v>
      </c>
      <c r="B7" s="117"/>
      <c r="C7" s="116"/>
      <c r="D7" s="117"/>
      <c r="E7" s="117"/>
      <c r="F7" s="145" t="s">
        <v>94</v>
      </c>
      <c r="G7" s="140"/>
      <c r="H7" s="131"/>
    </row>
    <row r="8" spans="1:8" s="2" customFormat="1" ht="13.5" customHeight="1">
      <c r="A8" s="116" t="s">
        <v>95</v>
      </c>
      <c r="B8" s="117"/>
      <c r="C8" s="116"/>
      <c r="D8" s="117"/>
      <c r="E8" s="117"/>
      <c r="F8" s="145" t="s">
        <v>96</v>
      </c>
      <c r="G8" s="140"/>
      <c r="H8" s="131"/>
    </row>
    <row r="9" spans="1:8" s="2" customFormat="1" ht="6.75" customHeight="1">
      <c r="A9" s="118"/>
      <c r="B9" s="119"/>
      <c r="C9" s="118"/>
      <c r="D9" s="119"/>
      <c r="E9" s="119"/>
      <c r="F9" s="146"/>
      <c r="G9" s="132"/>
      <c r="H9" s="132"/>
    </row>
    <row r="10" spans="1:8" s="2" customFormat="1" ht="26.25" customHeight="1">
      <c r="A10" s="120" t="s">
        <v>97</v>
      </c>
      <c r="B10" s="120" t="s">
        <v>98</v>
      </c>
      <c r="C10" s="120" t="s">
        <v>99</v>
      </c>
      <c r="D10" s="120" t="s">
        <v>100</v>
      </c>
      <c r="E10" s="120" t="s">
        <v>101</v>
      </c>
      <c r="F10" s="147" t="s">
        <v>102</v>
      </c>
      <c r="G10" s="133" t="s">
        <v>103</v>
      </c>
      <c r="H10" s="133" t="s">
        <v>104</v>
      </c>
    </row>
    <row r="11" spans="1:8" s="2" customFormat="1" ht="12.75" customHeight="1" hidden="1">
      <c r="A11" s="120" t="s">
        <v>31</v>
      </c>
      <c r="B11" s="120" t="s">
        <v>38</v>
      </c>
      <c r="C11" s="120" t="s">
        <v>44</v>
      </c>
      <c r="D11" s="120" t="s">
        <v>50</v>
      </c>
      <c r="E11" s="120" t="s">
        <v>54</v>
      </c>
      <c r="F11" s="147" t="s">
        <v>58</v>
      </c>
      <c r="G11" s="133" t="s">
        <v>61</v>
      </c>
      <c r="H11" s="133" t="s">
        <v>34</v>
      </c>
    </row>
    <row r="12" spans="1:8" s="2" customFormat="1" ht="5.25" customHeight="1">
      <c r="A12" s="115"/>
      <c r="B12" s="7"/>
      <c r="C12" s="7"/>
      <c r="D12" s="7"/>
      <c r="E12" s="7"/>
      <c r="F12" s="143"/>
      <c r="G12" s="130"/>
      <c r="H12" s="130"/>
    </row>
    <row r="13" spans="1:8" s="2" customFormat="1" ht="9" customHeight="1">
      <c r="A13" s="121"/>
      <c r="B13" s="7"/>
      <c r="C13" s="7"/>
      <c r="D13" s="7"/>
      <c r="E13" s="7"/>
      <c r="F13" s="143"/>
      <c r="G13" s="130"/>
      <c r="H13" s="130"/>
    </row>
    <row r="14" spans="1:8" s="2" customFormat="1" ht="30.75" customHeight="1">
      <c r="A14" s="122"/>
      <c r="B14" s="123"/>
      <c r="C14" s="123" t="s">
        <v>32</v>
      </c>
      <c r="D14" s="123" t="s">
        <v>105</v>
      </c>
      <c r="E14" s="123"/>
      <c r="F14" s="148"/>
      <c r="G14" s="134"/>
      <c r="H14" s="134">
        <f>H15+H45+H48</f>
        <v>0</v>
      </c>
    </row>
    <row r="15" spans="1:8" s="2" customFormat="1" ht="28.5" customHeight="1">
      <c r="A15" s="122"/>
      <c r="B15" s="123"/>
      <c r="C15" s="123" t="s">
        <v>31</v>
      </c>
      <c r="D15" s="123" t="s">
        <v>106</v>
      </c>
      <c r="E15" s="123"/>
      <c r="F15" s="148"/>
      <c r="G15" s="134"/>
      <c r="H15" s="134">
        <f>SUM(H16:H44)</f>
        <v>0</v>
      </c>
    </row>
    <row r="16" spans="1:8" s="2" customFormat="1" ht="24" customHeight="1">
      <c r="A16" s="124">
        <v>1</v>
      </c>
      <c r="B16" s="125" t="s">
        <v>107</v>
      </c>
      <c r="C16" s="125" t="s">
        <v>108</v>
      </c>
      <c r="D16" s="125" t="s">
        <v>109</v>
      </c>
      <c r="E16" s="125" t="s">
        <v>110</v>
      </c>
      <c r="F16" s="149">
        <v>1.27</v>
      </c>
      <c r="G16" s="141"/>
      <c r="H16" s="135">
        <f>F16*G16</f>
        <v>0</v>
      </c>
    </row>
    <row r="17" spans="1:8" s="2" customFormat="1" ht="13.5" customHeight="1">
      <c r="A17" s="124">
        <v>2</v>
      </c>
      <c r="B17" s="125" t="s">
        <v>107</v>
      </c>
      <c r="C17" s="125" t="s">
        <v>111</v>
      </c>
      <c r="D17" s="125" t="s">
        <v>112</v>
      </c>
      <c r="E17" s="125" t="s">
        <v>113</v>
      </c>
      <c r="F17" s="149">
        <v>4500</v>
      </c>
      <c r="G17" s="141"/>
      <c r="H17" s="135">
        <f aca="true" t="shared" si="0" ref="H17:H44">F17*G17</f>
        <v>0</v>
      </c>
    </row>
    <row r="18" spans="1:8" s="2" customFormat="1" ht="24" customHeight="1">
      <c r="A18" s="124">
        <v>3</v>
      </c>
      <c r="B18" s="125" t="s">
        <v>107</v>
      </c>
      <c r="C18" s="125" t="s">
        <v>114</v>
      </c>
      <c r="D18" s="125" t="s">
        <v>115</v>
      </c>
      <c r="E18" s="125" t="s">
        <v>113</v>
      </c>
      <c r="F18" s="149">
        <v>4500</v>
      </c>
      <c r="G18" s="141"/>
      <c r="H18" s="135">
        <f t="shared" si="0"/>
        <v>0</v>
      </c>
    </row>
    <row r="19" spans="1:8" s="2" customFormat="1" ht="24" customHeight="1">
      <c r="A19" s="124">
        <v>4</v>
      </c>
      <c r="B19" s="125" t="s">
        <v>107</v>
      </c>
      <c r="C19" s="125" t="s">
        <v>116</v>
      </c>
      <c r="D19" s="125" t="s">
        <v>117</v>
      </c>
      <c r="E19" s="125" t="s">
        <v>118</v>
      </c>
      <c r="F19" s="149">
        <v>40</v>
      </c>
      <c r="G19" s="141"/>
      <c r="H19" s="135">
        <f t="shared" si="0"/>
        <v>0</v>
      </c>
    </row>
    <row r="20" spans="1:8" s="2" customFormat="1" ht="24" customHeight="1">
      <c r="A20" s="124">
        <v>5</v>
      </c>
      <c r="B20" s="125" t="s">
        <v>107</v>
      </c>
      <c r="C20" s="125" t="s">
        <v>119</v>
      </c>
      <c r="D20" s="125" t="s">
        <v>120</v>
      </c>
      <c r="E20" s="125" t="s">
        <v>118</v>
      </c>
      <c r="F20" s="149">
        <v>139</v>
      </c>
      <c r="G20" s="141"/>
      <c r="H20" s="135">
        <f t="shared" si="0"/>
        <v>0</v>
      </c>
    </row>
    <row r="21" spans="1:8" s="2" customFormat="1" ht="24" customHeight="1">
      <c r="A21" s="124">
        <v>6</v>
      </c>
      <c r="B21" s="125" t="s">
        <v>107</v>
      </c>
      <c r="C21" s="125" t="s">
        <v>121</v>
      </c>
      <c r="D21" s="125" t="s">
        <v>122</v>
      </c>
      <c r="E21" s="125" t="s">
        <v>118</v>
      </c>
      <c r="F21" s="149">
        <v>40</v>
      </c>
      <c r="G21" s="141"/>
      <c r="H21" s="135">
        <f t="shared" si="0"/>
        <v>0</v>
      </c>
    </row>
    <row r="22" spans="1:8" s="2" customFormat="1" ht="24" customHeight="1">
      <c r="A22" s="124">
        <v>7</v>
      </c>
      <c r="B22" s="125" t="s">
        <v>107</v>
      </c>
      <c r="C22" s="125" t="s">
        <v>123</v>
      </c>
      <c r="D22" s="125" t="s">
        <v>124</v>
      </c>
      <c r="E22" s="125" t="s">
        <v>118</v>
      </c>
      <c r="F22" s="149">
        <v>139</v>
      </c>
      <c r="G22" s="141"/>
      <c r="H22" s="135">
        <f t="shared" si="0"/>
        <v>0</v>
      </c>
    </row>
    <row r="23" spans="1:8" s="2" customFormat="1" ht="24" customHeight="1">
      <c r="A23" s="124">
        <v>8</v>
      </c>
      <c r="B23" s="125" t="s">
        <v>107</v>
      </c>
      <c r="C23" s="125" t="s">
        <v>125</v>
      </c>
      <c r="D23" s="125" t="s">
        <v>126</v>
      </c>
      <c r="E23" s="125" t="s">
        <v>118</v>
      </c>
      <c r="F23" s="149">
        <v>1</v>
      </c>
      <c r="G23" s="141"/>
      <c r="H23" s="135">
        <f t="shared" si="0"/>
        <v>0</v>
      </c>
    </row>
    <row r="24" spans="1:8" s="2" customFormat="1" ht="24" customHeight="1">
      <c r="A24" s="124">
        <v>9</v>
      </c>
      <c r="B24" s="125" t="s">
        <v>107</v>
      </c>
      <c r="C24" s="125" t="s">
        <v>127</v>
      </c>
      <c r="D24" s="125" t="s">
        <v>128</v>
      </c>
      <c r="E24" s="125" t="s">
        <v>118</v>
      </c>
      <c r="F24" s="149">
        <v>10</v>
      </c>
      <c r="G24" s="141"/>
      <c r="H24" s="135">
        <f t="shared" si="0"/>
        <v>0</v>
      </c>
    </row>
    <row r="25" spans="1:8" s="2" customFormat="1" ht="24" customHeight="1">
      <c r="A25" s="124">
        <v>10</v>
      </c>
      <c r="B25" s="125" t="s">
        <v>107</v>
      </c>
      <c r="C25" s="125" t="s">
        <v>129</v>
      </c>
      <c r="D25" s="125" t="s">
        <v>130</v>
      </c>
      <c r="E25" s="125" t="s">
        <v>118</v>
      </c>
      <c r="F25" s="149">
        <v>14</v>
      </c>
      <c r="G25" s="141"/>
      <c r="H25" s="135">
        <f t="shared" si="0"/>
        <v>0</v>
      </c>
    </row>
    <row r="26" spans="1:8" s="2" customFormat="1" ht="24" customHeight="1">
      <c r="A26" s="124">
        <v>11</v>
      </c>
      <c r="B26" s="125" t="s">
        <v>107</v>
      </c>
      <c r="C26" s="125" t="s">
        <v>131</v>
      </c>
      <c r="D26" s="125" t="s">
        <v>132</v>
      </c>
      <c r="E26" s="125" t="s">
        <v>118</v>
      </c>
      <c r="F26" s="149">
        <v>5</v>
      </c>
      <c r="G26" s="141"/>
      <c r="H26" s="135">
        <f t="shared" si="0"/>
        <v>0</v>
      </c>
    </row>
    <row r="27" spans="1:8" s="2" customFormat="1" ht="24" customHeight="1">
      <c r="A27" s="124">
        <v>12</v>
      </c>
      <c r="B27" s="125" t="s">
        <v>107</v>
      </c>
      <c r="C27" s="125" t="s">
        <v>162</v>
      </c>
      <c r="D27" s="125" t="s">
        <v>163</v>
      </c>
      <c r="E27" s="125" t="s">
        <v>118</v>
      </c>
      <c r="F27" s="149">
        <v>1</v>
      </c>
      <c r="G27" s="141"/>
      <c r="H27" s="135">
        <f t="shared" si="0"/>
        <v>0</v>
      </c>
    </row>
    <row r="28" spans="1:8" s="2" customFormat="1" ht="24" customHeight="1">
      <c r="A28" s="124">
        <v>13</v>
      </c>
      <c r="B28" s="125" t="s">
        <v>107</v>
      </c>
      <c r="C28" s="125" t="s">
        <v>164</v>
      </c>
      <c r="D28" s="125" t="s">
        <v>165</v>
      </c>
      <c r="E28" s="125" t="s">
        <v>118</v>
      </c>
      <c r="F28" s="149">
        <v>1</v>
      </c>
      <c r="G28" s="141"/>
      <c r="H28" s="135">
        <f t="shared" si="0"/>
        <v>0</v>
      </c>
    </row>
    <row r="29" spans="1:8" s="2" customFormat="1" ht="34.5" customHeight="1">
      <c r="A29" s="124">
        <v>14</v>
      </c>
      <c r="B29" s="125" t="s">
        <v>107</v>
      </c>
      <c r="C29" s="125" t="s">
        <v>166</v>
      </c>
      <c r="D29" s="125" t="s">
        <v>167</v>
      </c>
      <c r="E29" s="125" t="s">
        <v>118</v>
      </c>
      <c r="F29" s="149">
        <v>1</v>
      </c>
      <c r="G29" s="141"/>
      <c r="H29" s="135">
        <f t="shared" si="0"/>
        <v>0</v>
      </c>
    </row>
    <row r="30" spans="1:8" s="2" customFormat="1" ht="34.5" customHeight="1">
      <c r="A30" s="124">
        <v>15</v>
      </c>
      <c r="B30" s="125" t="s">
        <v>133</v>
      </c>
      <c r="C30" s="125" t="s">
        <v>134</v>
      </c>
      <c r="D30" s="125" t="s">
        <v>135</v>
      </c>
      <c r="E30" s="125" t="s">
        <v>118</v>
      </c>
      <c r="F30" s="149">
        <v>39</v>
      </c>
      <c r="G30" s="141"/>
      <c r="H30" s="135">
        <f t="shared" si="0"/>
        <v>0</v>
      </c>
    </row>
    <row r="31" spans="1:8" s="2" customFormat="1" ht="34.5" customHeight="1">
      <c r="A31" s="124">
        <v>16</v>
      </c>
      <c r="B31" s="125" t="s">
        <v>133</v>
      </c>
      <c r="C31" s="125" t="s">
        <v>136</v>
      </c>
      <c r="D31" s="125" t="s">
        <v>137</v>
      </c>
      <c r="E31" s="125" t="s">
        <v>118</v>
      </c>
      <c r="F31" s="149">
        <v>27</v>
      </c>
      <c r="G31" s="141"/>
      <c r="H31" s="135">
        <f t="shared" si="0"/>
        <v>0</v>
      </c>
    </row>
    <row r="32" spans="1:8" s="2" customFormat="1" ht="34.5" customHeight="1">
      <c r="A32" s="124">
        <v>17</v>
      </c>
      <c r="B32" s="125" t="s">
        <v>133</v>
      </c>
      <c r="C32" s="125" t="s">
        <v>138</v>
      </c>
      <c r="D32" s="125" t="s">
        <v>139</v>
      </c>
      <c r="E32" s="125" t="s">
        <v>118</v>
      </c>
      <c r="F32" s="149">
        <v>29</v>
      </c>
      <c r="G32" s="141"/>
      <c r="H32" s="135">
        <f t="shared" si="0"/>
        <v>0</v>
      </c>
    </row>
    <row r="33" spans="1:8" s="2" customFormat="1" ht="34.5" customHeight="1">
      <c r="A33" s="124">
        <v>18</v>
      </c>
      <c r="B33" s="125" t="s">
        <v>133</v>
      </c>
      <c r="C33" s="125" t="s">
        <v>140</v>
      </c>
      <c r="D33" s="125" t="s">
        <v>141</v>
      </c>
      <c r="E33" s="125" t="s">
        <v>118</v>
      </c>
      <c r="F33" s="149">
        <v>11</v>
      </c>
      <c r="G33" s="141"/>
      <c r="H33" s="135">
        <f t="shared" si="0"/>
        <v>0</v>
      </c>
    </row>
    <row r="34" spans="1:8" s="2" customFormat="1" ht="34.5" customHeight="1">
      <c r="A34" s="124">
        <v>19</v>
      </c>
      <c r="B34" s="125" t="s">
        <v>133</v>
      </c>
      <c r="C34" s="125" t="s">
        <v>142</v>
      </c>
      <c r="D34" s="125" t="s">
        <v>143</v>
      </c>
      <c r="E34" s="125" t="s">
        <v>118</v>
      </c>
      <c r="F34" s="149">
        <v>16</v>
      </c>
      <c r="G34" s="141"/>
      <c r="H34" s="135">
        <f t="shared" si="0"/>
        <v>0</v>
      </c>
    </row>
    <row r="35" spans="1:8" s="2" customFormat="1" ht="34.5" customHeight="1">
      <c r="A35" s="124">
        <v>20</v>
      </c>
      <c r="B35" s="125" t="s">
        <v>133</v>
      </c>
      <c r="C35" s="125" t="s">
        <v>168</v>
      </c>
      <c r="D35" s="125" t="s">
        <v>169</v>
      </c>
      <c r="E35" s="125" t="s">
        <v>118</v>
      </c>
      <c r="F35" s="149">
        <v>5</v>
      </c>
      <c r="G35" s="141"/>
      <c r="H35" s="135">
        <f t="shared" si="0"/>
        <v>0</v>
      </c>
    </row>
    <row r="36" spans="1:8" s="2" customFormat="1" ht="34.5" customHeight="1">
      <c r="A36" s="124">
        <v>21</v>
      </c>
      <c r="B36" s="125" t="s">
        <v>133</v>
      </c>
      <c r="C36" s="125" t="s">
        <v>170</v>
      </c>
      <c r="D36" s="125" t="s">
        <v>171</v>
      </c>
      <c r="E36" s="125" t="s">
        <v>118</v>
      </c>
      <c r="F36" s="149">
        <v>9</v>
      </c>
      <c r="G36" s="141"/>
      <c r="H36" s="135">
        <f t="shared" si="0"/>
        <v>0</v>
      </c>
    </row>
    <row r="37" spans="1:8" s="2" customFormat="1" ht="34.5" customHeight="1">
      <c r="A37" s="124">
        <v>22</v>
      </c>
      <c r="B37" s="125" t="s">
        <v>133</v>
      </c>
      <c r="C37" s="125" t="s">
        <v>172</v>
      </c>
      <c r="D37" s="125" t="s">
        <v>173</v>
      </c>
      <c r="E37" s="125" t="s">
        <v>118</v>
      </c>
      <c r="F37" s="149">
        <v>5</v>
      </c>
      <c r="G37" s="141"/>
      <c r="H37" s="135">
        <f t="shared" si="0"/>
        <v>0</v>
      </c>
    </row>
    <row r="38" spans="1:8" s="2" customFormat="1" ht="34.5" customHeight="1">
      <c r="A38" s="124">
        <v>23</v>
      </c>
      <c r="B38" s="125" t="s">
        <v>133</v>
      </c>
      <c r="C38" s="125" t="s">
        <v>174</v>
      </c>
      <c r="D38" s="125" t="s">
        <v>175</v>
      </c>
      <c r="E38" s="125" t="s">
        <v>118</v>
      </c>
      <c r="F38" s="149">
        <v>4</v>
      </c>
      <c r="G38" s="141"/>
      <c r="H38" s="135">
        <f t="shared" si="0"/>
        <v>0</v>
      </c>
    </row>
    <row r="39" spans="1:8" s="2" customFormat="1" ht="34.5" customHeight="1">
      <c r="A39" s="124">
        <v>24</v>
      </c>
      <c r="B39" s="125" t="s">
        <v>133</v>
      </c>
      <c r="C39" s="125" t="s">
        <v>176</v>
      </c>
      <c r="D39" s="125" t="s">
        <v>177</v>
      </c>
      <c r="E39" s="125" t="s">
        <v>118</v>
      </c>
      <c r="F39" s="149">
        <v>1</v>
      </c>
      <c r="G39" s="141"/>
      <c r="H39" s="135">
        <f t="shared" si="0"/>
        <v>0</v>
      </c>
    </row>
    <row r="40" spans="1:8" s="2" customFormat="1" ht="13.5" customHeight="1">
      <c r="A40" s="124">
        <v>25</v>
      </c>
      <c r="B40" s="125" t="s">
        <v>107</v>
      </c>
      <c r="C40" s="125" t="s">
        <v>144</v>
      </c>
      <c r="D40" s="125" t="s">
        <v>145</v>
      </c>
      <c r="E40" s="125" t="s">
        <v>146</v>
      </c>
      <c r="F40" s="149">
        <v>30</v>
      </c>
      <c r="G40" s="141"/>
      <c r="H40" s="135">
        <f t="shared" si="0"/>
        <v>0</v>
      </c>
    </row>
    <row r="41" spans="1:8" s="2" customFormat="1" ht="24" customHeight="1">
      <c r="A41" s="124">
        <v>26</v>
      </c>
      <c r="B41" s="125" t="s">
        <v>107</v>
      </c>
      <c r="C41" s="125" t="s">
        <v>178</v>
      </c>
      <c r="D41" s="125" t="s">
        <v>179</v>
      </c>
      <c r="E41" s="125" t="s">
        <v>146</v>
      </c>
      <c r="F41" s="149">
        <v>234</v>
      </c>
      <c r="G41" s="141"/>
      <c r="H41" s="135">
        <f t="shared" si="0"/>
        <v>0</v>
      </c>
    </row>
    <row r="42" spans="1:8" s="2" customFormat="1" ht="24" customHeight="1">
      <c r="A42" s="124">
        <v>27</v>
      </c>
      <c r="B42" s="125" t="s">
        <v>107</v>
      </c>
      <c r="C42" s="125" t="s">
        <v>180</v>
      </c>
      <c r="D42" s="125" t="s">
        <v>181</v>
      </c>
      <c r="E42" s="125" t="s">
        <v>146</v>
      </c>
      <c r="F42" s="149">
        <v>234</v>
      </c>
      <c r="G42" s="141"/>
      <c r="H42" s="135">
        <f t="shared" si="0"/>
        <v>0</v>
      </c>
    </row>
    <row r="43" spans="1:8" s="2" customFormat="1" ht="13.5" customHeight="1">
      <c r="A43" s="124">
        <v>28</v>
      </c>
      <c r="B43" s="125" t="s">
        <v>107</v>
      </c>
      <c r="C43" s="125" t="s">
        <v>182</v>
      </c>
      <c r="D43" s="125" t="s">
        <v>183</v>
      </c>
      <c r="E43" s="125" t="s">
        <v>146</v>
      </c>
      <c r="F43" s="149">
        <v>234</v>
      </c>
      <c r="G43" s="141"/>
      <c r="H43" s="135">
        <f t="shared" si="0"/>
        <v>0</v>
      </c>
    </row>
    <row r="44" spans="1:8" s="2" customFormat="1" ht="24" customHeight="1">
      <c r="A44" s="124">
        <v>29</v>
      </c>
      <c r="B44" s="125" t="s">
        <v>107</v>
      </c>
      <c r="C44" s="125" t="s">
        <v>147</v>
      </c>
      <c r="D44" s="125" t="s">
        <v>148</v>
      </c>
      <c r="E44" s="125" t="s">
        <v>149</v>
      </c>
      <c r="F44" s="149">
        <v>6</v>
      </c>
      <c r="G44" s="141"/>
      <c r="H44" s="135">
        <f t="shared" si="0"/>
        <v>0</v>
      </c>
    </row>
    <row r="45" spans="1:8" s="2" customFormat="1" ht="28.5" customHeight="1">
      <c r="A45" s="122"/>
      <c r="B45" s="123"/>
      <c r="C45" s="123" t="s">
        <v>40</v>
      </c>
      <c r="D45" s="123" t="s">
        <v>150</v>
      </c>
      <c r="E45" s="123"/>
      <c r="F45" s="148"/>
      <c r="G45" s="134"/>
      <c r="H45" s="134">
        <f>SUM(H46:H47)</f>
        <v>0</v>
      </c>
    </row>
    <row r="46" spans="1:8" s="2" customFormat="1" ht="24" customHeight="1">
      <c r="A46" s="124">
        <v>30</v>
      </c>
      <c r="B46" s="125" t="s">
        <v>107</v>
      </c>
      <c r="C46" s="125" t="s">
        <v>153</v>
      </c>
      <c r="D46" s="125" t="s">
        <v>154</v>
      </c>
      <c r="E46" s="125" t="s">
        <v>118</v>
      </c>
      <c r="F46" s="149">
        <v>179</v>
      </c>
      <c r="G46" s="141"/>
      <c r="H46" s="135">
        <f>F46*G46</f>
        <v>0</v>
      </c>
    </row>
    <row r="47" spans="1:8" s="2" customFormat="1" ht="24" customHeight="1">
      <c r="A47" s="124">
        <v>31</v>
      </c>
      <c r="B47" s="125" t="s">
        <v>107</v>
      </c>
      <c r="C47" s="125" t="s">
        <v>151</v>
      </c>
      <c r="D47" s="125" t="s">
        <v>152</v>
      </c>
      <c r="E47" s="125" t="s">
        <v>113</v>
      </c>
      <c r="F47" s="149">
        <v>4500</v>
      </c>
      <c r="G47" s="141"/>
      <c r="H47" s="135">
        <f>F47*G47</f>
        <v>0</v>
      </c>
    </row>
    <row r="48" spans="1:8" s="2" customFormat="1" ht="28.5" customHeight="1">
      <c r="A48" s="122"/>
      <c r="B48" s="123"/>
      <c r="C48" s="123" t="s">
        <v>155</v>
      </c>
      <c r="D48" s="123" t="s">
        <v>156</v>
      </c>
      <c r="E48" s="123"/>
      <c r="F48" s="148"/>
      <c r="G48" s="134"/>
      <c r="H48" s="134">
        <f>SUM(H49)</f>
        <v>0</v>
      </c>
    </row>
    <row r="49" spans="1:8" s="2" customFormat="1" ht="13.5" customHeight="1">
      <c r="A49" s="124">
        <v>32</v>
      </c>
      <c r="B49" s="125" t="s">
        <v>157</v>
      </c>
      <c r="C49" s="125" t="s">
        <v>158</v>
      </c>
      <c r="D49" s="125" t="s">
        <v>159</v>
      </c>
      <c r="E49" s="125" t="s">
        <v>149</v>
      </c>
      <c r="F49" s="149">
        <v>0.907</v>
      </c>
      <c r="G49" s="141"/>
      <c r="H49" s="135">
        <f>F49*G49</f>
        <v>0</v>
      </c>
    </row>
    <row r="50" spans="1:8" s="2" customFormat="1" ht="8.25" customHeight="1">
      <c r="A50" s="126"/>
      <c r="B50" s="126"/>
      <c r="C50" s="126"/>
      <c r="D50" s="126"/>
      <c r="E50" s="126"/>
      <c r="F50" s="150"/>
      <c r="G50" s="136"/>
      <c r="H50" s="136"/>
    </row>
    <row r="51" spans="1:8" s="2" customFormat="1" ht="30.75" customHeight="1">
      <c r="A51" s="127"/>
      <c r="B51" s="128"/>
      <c r="C51" s="128"/>
      <c r="D51" s="128" t="s">
        <v>160</v>
      </c>
      <c r="E51" s="128"/>
      <c r="F51" s="151"/>
      <c r="G51" s="137"/>
      <c r="H51" s="137"/>
    </row>
  </sheetData>
  <sheetProtection/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Folk Zbyněk</dc:creator>
  <cp:keywords/>
  <dc:description/>
  <cp:lastModifiedBy>Folk Zbyněk</cp:lastModifiedBy>
  <dcterms:created xsi:type="dcterms:W3CDTF">2018-09-06T12:13:56Z</dcterms:created>
  <dcterms:modified xsi:type="dcterms:W3CDTF">2018-09-06T12:33:23Z</dcterms:modified>
  <cp:category/>
  <cp:version/>
  <cp:contentType/>
  <cp:contentStatus/>
</cp:coreProperties>
</file>