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- 01 - odtěžení nánosů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'SO - 01 - odtěžení nánosů'!$C$80:$K$133</definedName>
    <definedName name="_xlnm.Print_Area" localSheetId="1">'SO - 01 - odtěžení nánosů'!$C$4:$J$36,'SO - 01 - odtěžení nánosů'!$C$42:$J$62,'SO - 01 - odtěžení nánosů'!$C$68:$K$133</definedName>
    <definedName name="_xlnm.Print_Titles" localSheetId="1">'SO - 01 - odtěžení nánosů'!$80:$80</definedName>
    <definedName name="_xlnm._FilterDatabase" localSheetId="2" hidden="1">'VON - vedlejší a ostatní ...'!$C$78:$K$153</definedName>
    <definedName name="_xlnm.Print_Area" localSheetId="2">'VON - vedlejší a ostatní ...'!$C$4:$J$36,'VON - vedlejší a ostatní ...'!$C$42:$J$60,'VON - vedlejší a ostatní ...'!$C$66:$K$153</definedName>
    <definedName name="_xlnm.Print_Titles" localSheetId="2">'VON - vedlejší a ostatní ...'!$78:$78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T83"/>
  <c r="R84"/>
  <c r="R83"/>
  <c r="P84"/>
  <c r="P83"/>
  <c r="BK84"/>
  <c r="BK83"/>
  <c r="J83"/>
  <c r="J84"/>
  <c r="BE84"/>
  <c r="J59"/>
  <c r="BI82"/>
  <c r="F34"/>
  <c i="1" r="BD53"/>
  <c i="3" r="BH82"/>
  <c r="F33"/>
  <c i="1" r="BC53"/>
  <c i="3" r="BG82"/>
  <c r="F32"/>
  <c i="1" r="BB53"/>
  <c i="3" r="BF82"/>
  <c r="J31"/>
  <c i="1" r="AW53"/>
  <c i="3" r="F31"/>
  <c i="1" r="BA53"/>
  <c i="3" r="T82"/>
  <c r="T81"/>
  <c r="T80"/>
  <c r="T79"/>
  <c r="R82"/>
  <c r="R81"/>
  <c r="R80"/>
  <c r="R79"/>
  <c r="P82"/>
  <c r="P81"/>
  <c r="P80"/>
  <c r="P79"/>
  <c i="1" r="AU53"/>
  <c i="3" r="BK82"/>
  <c r="BK81"/>
  <c r="J81"/>
  <c r="BK80"/>
  <c r="J80"/>
  <c r="BK79"/>
  <c r="J79"/>
  <c r="J56"/>
  <c r="J27"/>
  <c i="1" r="AG53"/>
  <c i="3" r="J82"/>
  <c r="BE82"/>
  <c r="J30"/>
  <c i="1" r="AV53"/>
  <c i="3" r="F30"/>
  <c i="1" r="AZ53"/>
  <c i="3" r="J58"/>
  <c r="J57"/>
  <c r="J75"/>
  <c r="F73"/>
  <c r="E71"/>
  <c r="J51"/>
  <c r="F49"/>
  <c r="E47"/>
  <c r="J36"/>
  <c r="J18"/>
  <c r="E18"/>
  <c r="F76"/>
  <c r="F52"/>
  <c r="J17"/>
  <c r="J15"/>
  <c r="E15"/>
  <c r="F75"/>
  <c r="F51"/>
  <c r="J14"/>
  <c r="J12"/>
  <c r="J73"/>
  <c r="J49"/>
  <c r="E7"/>
  <c r="E69"/>
  <c r="E45"/>
  <c i="1" r="AY52"/>
  <c r="AX52"/>
  <c i="2" r="BI133"/>
  <c r="BH133"/>
  <c r="BG133"/>
  <c r="BF133"/>
  <c r="T133"/>
  <c r="T132"/>
  <c r="R133"/>
  <c r="R132"/>
  <c r="P133"/>
  <c r="P132"/>
  <c r="BK133"/>
  <c r="BK132"/>
  <c r="J132"/>
  <c r="J133"/>
  <c r="BE133"/>
  <c r="J61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60"/>
  <c r="BI124"/>
  <c r="BH124"/>
  <c r="BG124"/>
  <c r="BF124"/>
  <c r="T124"/>
  <c r="R124"/>
  <c r="P124"/>
  <c r="BK124"/>
  <c r="J124"/>
  <c r="BE124"/>
  <c r="BI121"/>
  <c r="BH121"/>
  <c r="BG121"/>
  <c r="BF121"/>
  <c r="T121"/>
  <c r="T120"/>
  <c r="R121"/>
  <c r="R120"/>
  <c r="P121"/>
  <c r="P120"/>
  <c r="BK121"/>
  <c r="BK120"/>
  <c r="J120"/>
  <c r="J121"/>
  <c r="BE121"/>
  <c r="J59"/>
  <c r="BI116"/>
  <c r="BH116"/>
  <c r="BG116"/>
  <c r="BF116"/>
  <c r="T116"/>
  <c r="R116"/>
  <c r="P116"/>
  <c r="BK116"/>
  <c r="J116"/>
  <c r="BE116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4"/>
  <c r="F34"/>
  <c i="1" r="BD52"/>
  <c i="2" r="BH84"/>
  <c r="F33"/>
  <c i="1" r="BC52"/>
  <c i="2" r="BG84"/>
  <c r="F32"/>
  <c i="1" r="BB52"/>
  <c i="2" r="BF84"/>
  <c r="J31"/>
  <c i="1" r="AW52"/>
  <c i="2" r="F31"/>
  <c i="1" r="BA52"/>
  <c i="2" r="T84"/>
  <c r="T83"/>
  <c r="T82"/>
  <c r="T81"/>
  <c r="R84"/>
  <c r="R83"/>
  <c r="R82"/>
  <c r="R81"/>
  <c r="P84"/>
  <c r="P83"/>
  <c r="P82"/>
  <c r="P81"/>
  <c i="1" r="AU52"/>
  <c i="2" r="BK84"/>
  <c r="BK83"/>
  <c r="J83"/>
  <c r="BK82"/>
  <c r="J82"/>
  <c r="BK81"/>
  <c r="J81"/>
  <c r="J56"/>
  <c r="J27"/>
  <c i="1" r="AG52"/>
  <c i="2" r="J84"/>
  <c r="BE84"/>
  <c r="J30"/>
  <c i="1" r="AV52"/>
  <c i="2" r="F30"/>
  <c i="1" r="AZ52"/>
  <c i="2" r="J58"/>
  <c r="J57"/>
  <c r="J77"/>
  <c r="F75"/>
  <c r="E73"/>
  <c r="J51"/>
  <c r="F49"/>
  <c r="E47"/>
  <c r="J36"/>
  <c r="J18"/>
  <c r="E18"/>
  <c r="F78"/>
  <c r="F52"/>
  <c r="J17"/>
  <c r="J15"/>
  <c r="E15"/>
  <c r="F77"/>
  <c r="F51"/>
  <c r="J14"/>
  <c r="J12"/>
  <c r="J75"/>
  <c r="J49"/>
  <c r="E7"/>
  <c r="E71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<sst xmlns="http://schemas.openxmlformats.org/spreadsheetml/2006/main">
  <si>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</si>
  <si>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</si>
  <si>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</si>
  <si>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</si>
  <si>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</si>
  <si>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</si>
  <si>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</si>
  <si>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{51616271-8c46-4c8c-baf4-e75fdaab846b}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</si>
  <si>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</si>
  <si>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</si>
  <si>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</si>
  <si>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</si>
  <si>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</si>
  <si>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</si>
  <si>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</si>
  <si>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</si>
  <si>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18/18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</si>
  <si>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</si>
  <si>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</si>
  <si>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VN Bílovec - odtěžení nánosů, stavba č. 3252</t>
  </si>
  <si>
    <t>KSO:</t>
  </si>
  <si>
    <t/>
  </si>
  <si>
    <t>CC-CZ:</t>
  </si>
  <si>
    <t>Místo:</t>
  </si>
  <si>
    <t>Bílovec</t>
  </si>
  <si>
    <t>Datum:</t>
  </si>
  <si>
    <t>9. 8. 2018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</si>
  <si>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</si>
  <si>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</si>
  <si>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</si>
  <si>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</si>
  <si>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</si>
  <si>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</si>
  <si>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</si>
  <si>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Dalibor Rajnoch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</si>
  <si>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</si>
  <si>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</si>
  <si>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</si>
  <si>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</si>
  <si>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</si>
  <si>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</si>
  <si>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</si>
  <si>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</si>
  <si>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</si>
  <si>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</si>
  <si>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</si>
  <si>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</si>
  <si>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</si>
  <si>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</si>
  <si>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</si>
  <si>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</si>
  <si>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</si>
  <si>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</si>
  <si>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</si>
  <si>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</si>
  <si>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</si>
  <si>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</si>
  <si>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</si>
  <si>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</si>
  <si>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</si>
  <si>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</si>
  <si>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</si>
  <si>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</si>
  <si>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</si>
  <si>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</si>
  <si>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</si>
  <si>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</si>
  <si>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</si>
  <si>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</si>
  <si>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</si>
  <si>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</si>
  <si>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</si>
  <si>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</si>
  <si>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</si>
  <si>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</si>
  <si>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</si>
  <si>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- 01</t>
  </si>
  <si>
    <t>odtěžení nánosů</t>
  </si>
  <si>
    <t>STA</t>
  </si>
  <si>
    <t>1</t>
  </si>
  <si>
    <t>{e1f91591-789f-4bab-80a1-729b090421cd}</t>
  </si>
  <si>
    <t>2</t>
  </si>
  <si>
    <t>VON</t>
  </si>
  <si>
    <t>vedlejší a ostatní náklady</t>
  </si>
  <si>
    <t>{391c97a4-3da0-400c-b42c-5627ed04a2b9}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</si>
  <si>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</si>
  <si>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</si>
  <si>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</si>
  <si>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</si>
  <si>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</si>
  <si>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</si>
  <si>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</si>
  <si>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- 01 - odtěžení nánosů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</si>
  <si>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</si>
  <si>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</si>
  <si>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</si>
  <si>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</si>
  <si>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</si>
  <si>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</si>
  <si>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</si>
  <si>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</si>
  <si>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</si>
  <si>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</si>
  <si>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</si>
  <si>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</si>
  <si>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</si>
  <si>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</si>
  <si>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</si>
  <si>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</si>
  <si>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</si>
  <si>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</si>
  <si>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</si>
  <si>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</si>
  <si>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</si>
  <si>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</si>
  <si>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</si>
  <si>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</si>
  <si>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</si>
  <si>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</si>
  <si>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</si>
  <si>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</si>
  <si>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8</t>
  </si>
  <si>
    <t>K</t>
  </si>
  <si>
    <t>113151111</t>
  </si>
  <si>
    <t>Rozebírání zpevněných ploch s přemístěním na skládku na vzdálenost do 20 m nebo s naložením na dopravní prostředek ze silničních panelů</t>
  </si>
  <si>
    <t>m2</t>
  </si>
  <si>
    <t>CS ÚRS 2017 02</t>
  </si>
  <si>
    <t>4</t>
  </si>
  <si>
    <t>-1177000098</t>
  </si>
  <si>
    <t>P</t>
  </si>
  <si>
    <t>Poznámka k položce:
Rozebrání dočasné panelové komunikace ve dně nádrže, délka 240m, šířka 3,0m.</t>
  </si>
  <si>
    <t>VV</t>
  </si>
  <si>
    <t>240*3</t>
  </si>
  <si>
    <t>7</t>
  </si>
  <si>
    <t>113152112</t>
  </si>
  <si>
    <t>Odstranění podkladů zpevněných ploch s přemístěním na skládku na vzdálenost do 20 m nebo s naložením na dopravní prostředek z kameniva drceného</t>
  </si>
  <si>
    <t>m3</t>
  </si>
  <si>
    <t>1529445434</t>
  </si>
  <si>
    <t>Poznámka k položce:
Odstranění podklade z kameniva drceného pod dočasnou komunikací ve dně nádrže, délka 240m, šířka 3,0m, tloušťka 0,15 + 0,05 m.</t>
  </si>
  <si>
    <t>240*3*0,20</t>
  </si>
  <si>
    <t>122703602</t>
  </si>
  <si>
    <t>Odstranění nánosů z vypuštěných vodních nádrží nebo rybníků s uložením do hromad na vzdálenost do 20 m ve výkopišti při únosnosti dna přes 40 kPa do 60 kPa</t>
  </si>
  <si>
    <t>1370447657</t>
  </si>
  <si>
    <t>Poznámka k položce:
Odtěžení nánosů ze dna nádrže o objemu 9400 m3 z plochy přibližně 13 000 m2 o průměrné mocnosti 0,7m.</t>
  </si>
  <si>
    <t>9400</t>
  </si>
  <si>
    <t>M</t>
  </si>
  <si>
    <t>593810850</t>
  </si>
  <si>
    <t>panel silniční 300x120x15 cm (60t a 30t)</t>
  </si>
  <si>
    <t>kus</t>
  </si>
  <si>
    <t>-600304264</t>
  </si>
  <si>
    <t>Poznámka k položce:
Panely pro dočasnou komunikaci ve dně nádrže, délka 240m, šířka 3,0m. Potřebný počet 200 ks, využitelnost 50%=&gt; 100 ks.</t>
  </si>
  <si>
    <t>100</t>
  </si>
  <si>
    <t>18</t>
  </si>
  <si>
    <t>127301401</t>
  </si>
  <si>
    <t xml:space="preserve">Hloubení rýh pod vodou  v hloubce do 5 m pod projektem stanovenou pracovní hladinou vody, pro nábřežní zdi, patky, záhozy, prahy, podélné a příčné zpevnění atd. pod obrysem výkopu množství do 1 000 m3 horniny tř. 3 a 4</t>
  </si>
  <si>
    <t>CS ÚRS 2018 01</t>
  </si>
  <si>
    <t>1919412951</t>
  </si>
  <si>
    <t>Poznámka k položce:
Odtokové koryto ve dně nádrže. Délka 120 m, šířka ve dně 1,0 m, hloubka 0,25 m, sklony svahů 1:1. S=0,32 m2 * L=120 m = 38,4 m3.</t>
  </si>
  <si>
    <t>38,4</t>
  </si>
  <si>
    <t>19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</si>
  <si>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</si>
  <si>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</si>
  <si>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-2064955649</t>
  </si>
  <si>
    <t>Poznámka k položce:
Koeficient nakypření 1,13.</t>
  </si>
  <si>
    <t>9438,4*1,13</t>
  </si>
  <si>
    <t>nánosy</t>
  </si>
  <si>
    <t>Součet</t>
  </si>
  <si>
    <t>20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</si>
  <si>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</si>
  <si>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</si>
  <si>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-184096464</t>
  </si>
  <si>
    <t>Poznámka k položce:
Vodorovné přemístění do 12 km.</t>
  </si>
  <si>
    <t>2*10665,40</t>
  </si>
  <si>
    <t>17</t>
  </si>
  <si>
    <t>167101102</t>
  </si>
  <si>
    <t>Nakládání, skládání a překládání neulehlého výkopku nebo sypaniny nakládání, množství přes 100 m3, z hornin tř. 1 až 4</t>
  </si>
  <si>
    <t>-743333052</t>
  </si>
  <si>
    <t>9438,4</t>
  </si>
  <si>
    <t>9</t>
  </si>
  <si>
    <t>171201201</t>
  </si>
  <si>
    <t>Uložení sypaniny na skládky</t>
  </si>
  <si>
    <t>1952043640</t>
  </si>
  <si>
    <t>Poznámka k položce:
Nánosy budou uloženy na zemědělskou půdu.</t>
  </si>
  <si>
    <t>144</t>
  </si>
  <si>
    <t>podklad z kameniva pod dočasnou panelovou komunikací</t>
  </si>
  <si>
    <t>12</t>
  </si>
  <si>
    <t>171201211</t>
  </si>
  <si>
    <t>Uložení sypaniny poplatek za uložení sypaniny na skládce (skládkovné)</t>
  </si>
  <si>
    <t>t</t>
  </si>
  <si>
    <t>2120930621</t>
  </si>
  <si>
    <t>144*1,8</t>
  </si>
  <si>
    <t>Zakládání</t>
  </si>
  <si>
    <t>5</t>
  </si>
  <si>
    <t>291111111</t>
  </si>
  <si>
    <t>Podklad pro zpevněné plochy s rozprostřením a s hutněním z kameniva drceného frakce 0 - 63 mm</t>
  </si>
  <si>
    <t>-357557452</t>
  </si>
  <si>
    <t>Poznámka k položce:
Podklad z kameniva drceného pod dočasnou komunikaci ve dně nádrže. délka 240m, šířka 3,0m, tloušťka 0,15m.</t>
  </si>
  <si>
    <t>240*3*0,15</t>
  </si>
  <si>
    <t>6</t>
  </si>
  <si>
    <t>291211111</t>
  </si>
  <si>
    <t>Zřízení zpevněné plochy ze silničních panelů osazených do lože tl. 50 mm z kameniva</t>
  </si>
  <si>
    <t>-752695630</t>
  </si>
  <si>
    <t>Poznámka k položce:
Zřízení dočasné panelové komunikace do lože z kameniva tl. 50 mm ve dně nádrže, délka 240 m, šířka 3,0m.</t>
  </si>
  <si>
    <t>997</t>
  </si>
  <si>
    <t>Přesun sutě</t>
  </si>
  <si>
    <t>997002511</t>
  </si>
  <si>
    <t xml:space="preserve">Vodorovné přemístění suti a vybouraných hmot  bez naložení, se složením a hrubým urovnáním na vzdálenost do 1 km</t>
  </si>
  <si>
    <t>758925317</t>
  </si>
  <si>
    <t>16</t>
  </si>
  <si>
    <t>997002519</t>
  </si>
  <si>
    <t xml:space="preserve">Vodorovné přemístění suti a vybouraných hmot  bez naložení, se složením a hrubým urovnáním Příplatek k ceně za každý další i započatý 1 km přes 1 km</t>
  </si>
  <si>
    <t>1700068847</t>
  </si>
  <si>
    <t>442,8*24</t>
  </si>
  <si>
    <t>do 25km</t>
  </si>
  <si>
    <t>998</t>
  </si>
  <si>
    <t>Přesun hmot</t>
  </si>
  <si>
    <t>13</t>
  </si>
  <si>
    <t>998332011</t>
  </si>
  <si>
    <t>Přesun hmot pro úpravy vodních toků a kanály, hráze rybníků apod. dopravní vzdálenost do 500 m</t>
  </si>
  <si>
    <t>739631575</t>
  </si>
  <si>
    <t>VON - vedlejší a ostatní náklady</t>
  </si>
  <si>
    <t>VRN - Vedlejší rozpočtové náklady</t>
  </si>
  <si>
    <t xml:space="preserve">    VRN5 - Finanční náklady</t>
  </si>
  <si>
    <t xml:space="preserve">    VRN9 - Ostatní náklady</t>
  </si>
  <si>
    <t>VRN</t>
  </si>
  <si>
    <t>Vedlejší rozpočtové náklady</t>
  </si>
  <si>
    <t>VRN5</t>
  </si>
  <si>
    <t>Finanční náklady</t>
  </si>
  <si>
    <t>35</t>
  </si>
  <si>
    <t>09_R_35</t>
  </si>
  <si>
    <t>Poplatky a náklady související s uložením sedimentů</t>
  </si>
  <si>
    <t>kpl.</t>
  </si>
  <si>
    <t>1024</t>
  </si>
  <si>
    <t>-1048183265</t>
  </si>
  <si>
    <t>VRN9</t>
  </si>
  <si>
    <t>Ostatní náklady</t>
  </si>
  <si>
    <t>09_R_01</t>
  </si>
  <si>
    <t>Funkce odpovědného geodeta po dobu realizace stavby</t>
  </si>
  <si>
    <t>-1940977777</t>
  </si>
  <si>
    <t>Poznámka k položce:
Funkce odpovědného geodeta po dobu realizace stavby, a geodetické vytyčení stavby vč. vypracování protokolu o vytýčení stavby před zahájením prací a v průběhu provádění stavby a dále provádění průběžných kontrolních měření stavebních objektů během provádění stavby.</t>
  </si>
  <si>
    <t>09_R_02</t>
  </si>
  <si>
    <t>Nezbytné doplňující průzkumy</t>
  </si>
  <si>
    <t>-1431453135</t>
  </si>
  <si>
    <t>Poznámka k položce:
Nezbytné doplňující průzkumy a diagnostiky nutné pro řádné provedení a dokončení díla zejména v návaznosti na výsledky průzkumů předložených objednatelem.</t>
  </si>
  <si>
    <t>3</t>
  </si>
  <si>
    <t>09_R_03</t>
  </si>
  <si>
    <t>Aktualizace vyjádření k existenci sítí</t>
  </si>
  <si>
    <t>-207164154</t>
  </si>
  <si>
    <t>Poznámka k položce:
Aktualizace vyjádření k existenci sítí, jejich vytyčení, označení a ochrana stávajících inženýrských sítí a zařízení v obvodu staveniště a respektování ochranných pásem inženýrských sítí dle příslušných norem a vyhlášek a údajů jejich majetkových správců.
Vytýčení inženýrských sítí, včetně zaměření, bude před zahájením stavebních prací předáno objednateli v tištěné a digitální formě.</t>
  </si>
  <si>
    <t>09_R_04</t>
  </si>
  <si>
    <t>Zajištění vytyčení obvodu staveniště</t>
  </si>
  <si>
    <t>517691416</t>
  </si>
  <si>
    <t>09_R_05</t>
  </si>
  <si>
    <t>Zařízení staveniště</t>
  </si>
  <si>
    <t>-897869335</t>
  </si>
  <si>
    <t xml:space="preserve">Poznámka k položce:
Zařízení staveniště a zajištění případného stavebního povolení pro zařízení staveniště včetně všech nákladů spojených s jeho zřízením a provozem, zřízení a projednání potřebných ploch pro zařízení staveniště, skádky materiálu, mezideponie.
</t>
  </si>
  <si>
    <t>09_R_06</t>
  </si>
  <si>
    <t>Fotodokumentace stavu dotčených pozemků dočasného záboru</t>
  </si>
  <si>
    <t>-1178597485</t>
  </si>
  <si>
    <t>Poznámka k položce:
Fotodokumentace stavu dotčených pozemků dočasného záboru před zahájením realizace díla (tato bude předána objednateli nejpozději do 1 měsíce od zahájení prací) a fotodokumentace stavu dotčených pozemků dočasného záboru po dokončení díla.</t>
  </si>
  <si>
    <t>09_R_07</t>
  </si>
  <si>
    <t>Fotodokumentace postupu prací</t>
  </si>
  <si>
    <t>-765285733</t>
  </si>
  <si>
    <t>Poznámka k položce:
Fotodokumentace postupu prací během provádění díla s lokalizací a uvedením data pořízení.</t>
  </si>
  <si>
    <t>09_R_08</t>
  </si>
  <si>
    <t>Oznámení zahájení prací dotčeným orgánům</t>
  </si>
  <si>
    <t>946901067</t>
  </si>
  <si>
    <t>Poznámka k položce:
Prokazatelné oznámení zahájení prací dotčeným orgánům a organizacím a vlastníkům nemovitostí a dodržování dohodnutých podmínek sjednaných objednatelem v souhlasech, budoucích smlouvách či jiných smlouvách (doklad o oznámení bude předán objednateli nejpozději do 1 týdne od oznámení).</t>
  </si>
  <si>
    <t>09_R_09</t>
  </si>
  <si>
    <t>Zajištění veškerých dočasných záborů</t>
  </si>
  <si>
    <t>1214682857</t>
  </si>
  <si>
    <t>Poznámka k položce:
Zajištění veškerých dočasných záborů potřebných pro realizaci stavby; zajištění povolení k zásahům do komunikací, veřejných ploch a chodníků, ke zřízení dočasných sjezdů včetně úhrady vyměřených poplatků; zajištění souhlasu (rozhodnutí) ke zvláštnímu užívání veřejného prostranství a komunikací dle platných předpisů; zajištění přístupových komunikací ke staveništi včetně jejich údržby po dobu stavby a oprav po dokončení stavby; zabezpečení dočasného dopravního značení dle platných právních předpisů</t>
  </si>
  <si>
    <t>10</t>
  </si>
  <si>
    <t>09_R_10</t>
  </si>
  <si>
    <t>Provedení podrobné pasportizace okolních nemovitostí, komunikací a objektů</t>
  </si>
  <si>
    <t>1430916299</t>
  </si>
  <si>
    <t>Poznámka k položce:
Provedení podrobné pasportizace (včetně fotodokumentace) okolních nemovitostí, komunikací a objektů, které mohou být ovlivněny stavební činností zhotovitele a zajištění takových opatření, které zamezí poškození okolních nemovitostí a objektů během provádění stavebních prací.</t>
  </si>
  <si>
    <t>11</t>
  </si>
  <si>
    <t>09_R_11</t>
  </si>
  <si>
    <t>Udržování stavbou dotčených veřejných komunikací v čistotě a jejich uvedení do původního stavu</t>
  </si>
  <si>
    <t>72879330</t>
  </si>
  <si>
    <t>09_R_12</t>
  </si>
  <si>
    <t>Monitoring a evidence sledování seismiky, hluku, vibrací a emisí po dobu výstavby</t>
  </si>
  <si>
    <t>-192667935</t>
  </si>
  <si>
    <t>Poznámka k položce:
Monitoringu a evidence sledování seismiky, hluku, vibrací a emisí po dobu výstavby, opatření ochrany proti šíření prašnosti a nadměrného hluku.</t>
  </si>
  <si>
    <t>09_R_13</t>
  </si>
  <si>
    <t>Kontrolní systém pro zjišťování případného vzniku závadných látek na staveništi</t>
  </si>
  <si>
    <t>-122162857</t>
  </si>
  <si>
    <t>Poznámka k položce:
Kontrolní systém pro zjišťování případného úniku závadných látek na staveništi, dodržování opatření k zamezení znečištění podzemních a povrchových vod vlivem stavebních prací, zvláště pak úniku ropných látek do půdy a vody po celou dobu provádění stavby, zodpovědnost za znečištění způsobené stavební činností jde k tíži zhotovitele.</t>
  </si>
  <si>
    <t>14</t>
  </si>
  <si>
    <t>09_R_14</t>
  </si>
  <si>
    <t>Provedení opatření k dočasné ochraně vzrostlých stromů, které by mohly být činností na stavbě ohroženy</t>
  </si>
  <si>
    <t>-1114662702</t>
  </si>
  <si>
    <t>09_R_15</t>
  </si>
  <si>
    <t>Schválený havarijní plán stavby</t>
  </si>
  <si>
    <t>100066840</t>
  </si>
  <si>
    <t>Poznámka k položce:
Schválený havarijní plán stavby podle § 39 odst. 2, písm. a) zákona č. 254/2001 Sb., o vodách a o změně některých zákonů (vodní zákon), ve znění pozdějších předpisů, po dobu výstavby s potvrzením příslušného úřadu, je - li příslušným úřadem vyžadován</t>
  </si>
  <si>
    <t>09_R_16</t>
  </si>
  <si>
    <t>Schválený povodňový plán stavby</t>
  </si>
  <si>
    <t>1875841121</t>
  </si>
  <si>
    <t>Poznámka k položce:
Schválený povodňový plán stavby podle § 71 zákona č. 254/2001 Sb., o vodách a o změně některých zákonů (vodní zákon), ve znění pozdějších předpisů.</t>
  </si>
  <si>
    <t>09_R_17</t>
  </si>
  <si>
    <t>Vypínání el. vedení při práci pod nimi</t>
  </si>
  <si>
    <t>-1718704550</t>
  </si>
  <si>
    <t>Poznámka k položce:
Potřebné vypínání vzdušných el. vedení při práci pod nimi, zajištění výluk a náhradního zásobování, související s realizací a propojením inženýrských sítí, úhrada poplatků za připojení elektrického vedení na základní síť apod.</t>
  </si>
  <si>
    <t>09_R_18</t>
  </si>
  <si>
    <t>Evidence a likvidace odpadů</t>
  </si>
  <si>
    <t>-1756711765</t>
  </si>
  <si>
    <t>Poznámka k položce:
Evidence a likvidace odpadů v rozsahu stanoveném zák. č. 185/2001 Sb., o odpadech a o změně některých dalších zákonů, ve znění pozdějších předpisů.</t>
  </si>
  <si>
    <t>09_R_19</t>
  </si>
  <si>
    <t>Provádění průkazných zkoušek materiálů použitých v průběhu výstavby</t>
  </si>
  <si>
    <t>-2065959602</t>
  </si>
  <si>
    <t xml:space="preserve">Poznámka k položce:
Provádění průkazních a dalších zkoušek použitých materiálů v průběhu výstavby včetně výchozích atestů použitého kameniva, dle zák. 22/1997 Sb., o technických požadavcích na výrobky a o změně a doplnění některých zákonů, ve znění pozdějších předpisů a nař. vlády č. 163/2002 Sb., kterým se stanoví technické požadavky na vybrané stavební výrobky, v platném znění a jejich doložení  k předání a převzetí díla.</t>
  </si>
  <si>
    <t>09_R_20</t>
  </si>
  <si>
    <t>Náklady na opětovné vybudování ochranných jímek a protipovodňových opatření poničených případnou povodní</t>
  </si>
  <si>
    <t>675359377</t>
  </si>
  <si>
    <t>09_R_21</t>
  </si>
  <si>
    <t>Zajištění zimních opatření</t>
  </si>
  <si>
    <t>-301321090</t>
  </si>
  <si>
    <t>22</t>
  </si>
  <si>
    <t>09_R_22</t>
  </si>
  <si>
    <t>Součinnost při výkonu koordinátora bezpečnosti práce</t>
  </si>
  <si>
    <t>kpl</t>
  </si>
  <si>
    <t>2040970623</t>
  </si>
  <si>
    <t>Poznámka k položce:
Součinnost při výkonu koordinátora bezpečnosti práce v rozsahu dle zákona č. 309/2006 Sb., zajištění dalších podmínek bezpečnosti a ochrany zdraví při práci a zajištění dodržování všech platných předpisů v oblasti bezpečnosti práce.</t>
  </si>
  <si>
    <t>23</t>
  </si>
  <si>
    <t>09_R_23</t>
  </si>
  <si>
    <t>Údržba provedených prací během výstavby</t>
  </si>
  <si>
    <t>232305480</t>
  </si>
  <si>
    <t>24</t>
  </si>
  <si>
    <t>09_R_24</t>
  </si>
  <si>
    <t xml:space="preserve">Součinnost při výkonu ekologického dohledu </t>
  </si>
  <si>
    <t>1501559029</t>
  </si>
  <si>
    <t>Poznámka k položce:
Součinnost při výkonu ekologického dohledu v rozsahu dle zákona č. 114/1992 Sb., o ochraně přírody a krajiny, ve znění pozdějších předpisů.</t>
  </si>
  <si>
    <t>25</t>
  </si>
  <si>
    <t>09_R_25</t>
  </si>
  <si>
    <t>Geodetické zaměření skutečného provedení</t>
  </si>
  <si>
    <t>1375048687</t>
  </si>
  <si>
    <t>Poznámka k položce:
Geodetické zaměření skutečného provedení vybudovaného díla zpracované v tištěné a elektronické podobě odpovědným geodetem zhotovitele ve 3 vyhotoveních včetně ověření dle zákona č. 200/1994 Sb., o zeměměřictví (zaměření skutečného provedení díla bude provedeno zejména v příčných a rovněž podélných profilech podle PD).</t>
  </si>
  <si>
    <t>26</t>
  </si>
  <si>
    <t>09_R_26</t>
  </si>
  <si>
    <t>Vyhotovení dokumentace skutečného provedení stavby</t>
  </si>
  <si>
    <t>-1015979611</t>
  </si>
  <si>
    <t>Poznámka k položce:
3 ks vyhotovení dokumentace skutečného provedení stavby v tištěné podobě včetně dodání 1 ks dokumentace skutečného provedení stavby v elektronické podobě (formát DWG a PDF) vypracované v souladu s přílohou č. 7 část 1. vyhlášky č. 499/2006 Sb., o dokumentaci staveb.</t>
  </si>
  <si>
    <t>27</t>
  </si>
  <si>
    <t>09_R_27</t>
  </si>
  <si>
    <t>Prohlášení odpovědné osoby za vedení stavby o provedených pracích</t>
  </si>
  <si>
    <t>-743234464</t>
  </si>
  <si>
    <t>Poznámka k položce:
Prohlášení odpovědné osoby za vedení stavby o provedených pracích (držitel autorizace dle zákona 360/1992 Sb. v oboru stavby vodního hospodářství a krajinného inženýrství příp. vodohospodářské stavby).</t>
  </si>
  <si>
    <t>28</t>
  </si>
  <si>
    <t>09_R_28</t>
  </si>
  <si>
    <t>Uvedení dočasně uživaných ploch do původního stavu</t>
  </si>
  <si>
    <t>-614503659</t>
  </si>
  <si>
    <t>Poznámka k položce:
Uvedení dočasně užívaných ploch do původního stavu a jejich protokolární předání vlastníkům (potvrzení podpisem vlastníka).</t>
  </si>
  <si>
    <t>29</t>
  </si>
  <si>
    <t>09_R_29</t>
  </si>
  <si>
    <t>Splnění dalších pokynů a omezení vyplývajících z rozhodnutí</t>
  </si>
  <si>
    <t>-498403298</t>
  </si>
  <si>
    <t>Poznámka k položce:
Splnění dalších pokynů a omezení vyplývajících z rozhodnutí, vyjádření a souhlasů vydaných v průběhu přípravy stavby a plnění podmínek a požadavků dotčených orgánů a organizací souvisejících s realizací stavby.</t>
  </si>
  <si>
    <t>30</t>
  </si>
  <si>
    <t>09_R_30</t>
  </si>
  <si>
    <t>Součinnost se stavebními úřady v řízeních o užívání dokončené stavby</t>
  </si>
  <si>
    <t>-1584299697</t>
  </si>
  <si>
    <t>31</t>
  </si>
  <si>
    <t>09_R_31</t>
  </si>
  <si>
    <t>Řádné předání díla</t>
  </si>
  <si>
    <t>-540549808</t>
  </si>
  <si>
    <t>Poznámka k položce:
Řádné předání díla nebo jeho části objednateli včetně všech dokladů a náležitostí umožňujících získání kolaudačního souhlasu; zhotovitel zodpovídá za splnění všech podmínek stavebního povolení a za získání všech dokladů požadovaných ve stavebním povolení a všech dalších vyjádřeních se stavebním povolením souvisejících; předáním díla není zhotovitel zbaven povinnosti doklady na výzvu objednatele doplnit.</t>
  </si>
  <si>
    <t>32</t>
  </si>
  <si>
    <t>09_R_32</t>
  </si>
  <si>
    <t>Pojištění související se stavbou</t>
  </si>
  <si>
    <t>969010591</t>
  </si>
  <si>
    <t>Poznámka k položce:
Pojištění souvisejících se stavbou (viz. čl 19., odst. 19.8. smlouvy o dílo).</t>
  </si>
  <si>
    <t>33</t>
  </si>
  <si>
    <t>09_R_33</t>
  </si>
  <si>
    <t>Zajištění odpovědné osoby pro vedení stavby stále přítomné na stavbě</t>
  </si>
  <si>
    <t>-216908976</t>
  </si>
  <si>
    <t>34</t>
  </si>
  <si>
    <t>09_R_34</t>
  </si>
  <si>
    <t>Oprava příjezdové komunikace</t>
  </si>
  <si>
    <t>661845142</t>
  </si>
  <si>
    <t xml:space="preserve">oprava přijezdové komunikace </t>
  </si>
  <si>
    <t>délka 130 m, šířka 3 m</t>
  </si>
  <si>
    <t>- Čištění vozovek metením ručně podkladu nebo krytu betonového nebo živičného</t>
  </si>
  <si>
    <t>130*3 = 390 m2</t>
  </si>
  <si>
    <t>- Vyspravení výtluků na krajnicích a komunikacích recyklátem</t>
  </si>
  <si>
    <t>6 m3</t>
  </si>
  <si>
    <t>- Frézování živičného krytu tl 50 mm pruh š 1 m pl do 500 m2 bez překážek v trase</t>
  </si>
  <si>
    <t>2*3*1 = 6 m2</t>
  </si>
  <si>
    <t>- Asfaltový beton vrstva obrusná ACO 11 (ABS) tř. I tl 50 mm š do 3 m z nemodifikovaného asfaltu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</si>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</sst>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35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37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38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39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40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41</v>
      </c>
      <c r="E26" s="53"/>
      <c r="F26" s="54" t="s">
        <v>42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43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44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45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46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47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48</v>
      </c>
      <c r="U32" s="60"/>
      <c r="V32" s="60"/>
      <c r="W32" s="60"/>
      <c r="X32" s="62" t="s">
        <v>49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18/18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VN Bílovec - odtěžení nánosů, stavba č. 3252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Bílovec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9. 8. 2018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Ing. Dalibor Rajnoch</v>
      </c>
      <c r="AN46" s="76"/>
      <c r="AO46" s="76"/>
      <c r="AP46" s="76"/>
      <c r="AQ46" s="73"/>
      <c r="AR46" s="71"/>
      <c r="AS46" s="85" t="s">
        <v>51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52</v>
      </c>
      <c r="D49" s="96"/>
      <c r="E49" s="96"/>
      <c r="F49" s="96"/>
      <c r="G49" s="96"/>
      <c r="H49" s="97"/>
      <c r="I49" s="98" t="s">
        <v>53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54</v>
      </c>
      <c r="AH49" s="96"/>
      <c r="AI49" s="96"/>
      <c r="AJ49" s="96"/>
      <c r="AK49" s="96"/>
      <c r="AL49" s="96"/>
      <c r="AM49" s="96"/>
      <c r="AN49" s="98" t="s">
        <v>55</v>
      </c>
      <c r="AO49" s="96"/>
      <c r="AP49" s="96"/>
      <c r="AQ49" s="100" t="s">
        <v>56</v>
      </c>
      <c r="AR49" s="71"/>
      <c r="AS49" s="101" t="s">
        <v>57</v>
      </c>
      <c r="AT49" s="102" t="s">
        <v>58</v>
      </c>
      <c r="AU49" s="102" t="s">
        <v>59</v>
      </c>
      <c r="AV49" s="102" t="s">
        <v>60</v>
      </c>
      <c r="AW49" s="102" t="s">
        <v>61</v>
      </c>
      <c r="AX49" s="102" t="s">
        <v>62</v>
      </c>
      <c r="AY49" s="102" t="s">
        <v>63</v>
      </c>
      <c r="AZ49" s="102" t="s">
        <v>64</v>
      </c>
      <c r="BA49" s="102" t="s">
        <v>65</v>
      </c>
      <c r="BB49" s="102" t="s">
        <v>66</v>
      </c>
      <c r="BC49" s="102" t="s">
        <v>67</v>
      </c>
      <c r="BD49" s="103" t="s">
        <v>68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69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ROUND(SUM(AG52:AG53),2)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ROUND(SUM(AS52:AS53),2)</f>
        <v>0</v>
      </c>
      <c r="AT51" s="113">
        <f>ROUND(SUM(AV51:AW51),2)</f>
        <v>0</v>
      </c>
      <c r="AU51" s="114">
        <f>ROUND(SUM(AU52:AU53),5)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ROUND(SUM(AZ52:AZ53),2)</f>
        <v>0</v>
      </c>
      <c r="BA51" s="113">
        <f>ROUND(SUM(BA52:BA53),2)</f>
        <v>0</v>
      </c>
      <c r="BB51" s="113">
        <f>ROUND(SUM(BB52:BB53),2)</f>
        <v>0</v>
      </c>
      <c r="BC51" s="113">
        <f>ROUND(SUM(BC52:BC53),2)</f>
        <v>0</v>
      </c>
      <c r="BD51" s="115">
        <f>ROUND(SUM(BD52:BD53),2)</f>
        <v>0</v>
      </c>
      <c r="BS51" s="116" t="s">
        <v>70</v>
      </c>
      <c r="BT51" s="116" t="s">
        <v>71</v>
      </c>
      <c r="BU51" s="117" t="s">
        <v>72</v>
      </c>
      <c r="BV51" s="116" t="s">
        <v>73</v>
      </c>
      <c r="BW51" s="116" t="s">
        <v>7</v>
      </c>
      <c r="BX51" s="116" t="s">
        <v>74</v>
      </c>
      <c r="CL51" s="116" t="s">
        <v>21</v>
      </c>
    </row>
    <row r="52" s="5" customFormat="1" ht="31.5" customHeight="1">
      <c r="A52" s="118" t="s">
        <v>75</v>
      </c>
      <c r="B52" s="119"/>
      <c r="C52" s="120"/>
      <c r="D52" s="121" t="s">
        <v>76</v>
      </c>
      <c r="E52" s="121"/>
      <c r="F52" s="121"/>
      <c r="G52" s="121"/>
      <c r="H52" s="121"/>
      <c r="I52" s="122"/>
      <c r="J52" s="121" t="s">
        <v>77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'SO - 01 - odtěžení nánosů'!J27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78</v>
      </c>
      <c r="AR52" s="125"/>
      <c r="AS52" s="126">
        <v>0</v>
      </c>
      <c r="AT52" s="127">
        <f>ROUND(SUM(AV52:AW52),2)</f>
        <v>0</v>
      </c>
      <c r="AU52" s="128">
        <f>'SO - 01 - odtěžení nánosů'!P81</f>
        <v>0</v>
      </c>
      <c r="AV52" s="127">
        <f>'SO - 01 - odtěžení nánosů'!J30</f>
        <v>0</v>
      </c>
      <c r="AW52" s="127">
        <f>'SO - 01 - odtěžení nánosů'!J31</f>
        <v>0</v>
      </c>
      <c r="AX52" s="127">
        <f>'SO - 01 - odtěžení nánosů'!J32</f>
        <v>0</v>
      </c>
      <c r="AY52" s="127">
        <f>'SO - 01 - odtěžení nánosů'!J33</f>
        <v>0</v>
      </c>
      <c r="AZ52" s="127">
        <f>'SO - 01 - odtěžení nánosů'!F30</f>
        <v>0</v>
      </c>
      <c r="BA52" s="127">
        <f>'SO - 01 - odtěžení nánosů'!F31</f>
        <v>0</v>
      </c>
      <c r="BB52" s="127">
        <f>'SO - 01 - odtěžení nánosů'!F32</f>
        <v>0</v>
      </c>
      <c r="BC52" s="127">
        <f>'SO - 01 - odtěžení nánosů'!F33</f>
        <v>0</v>
      </c>
      <c r="BD52" s="129">
        <f>'SO - 01 - odtěžení nánosů'!F34</f>
        <v>0</v>
      </c>
      <c r="BT52" s="130" t="s">
        <v>79</v>
      </c>
      <c r="BV52" s="130" t="s">
        <v>73</v>
      </c>
      <c r="BW52" s="130" t="s">
        <v>80</v>
      </c>
      <c r="BX52" s="130" t="s">
        <v>7</v>
      </c>
      <c r="CL52" s="130" t="s">
        <v>21</v>
      </c>
      <c r="CM52" s="130" t="s">
        <v>81</v>
      </c>
    </row>
    <row r="53" s="5" customFormat="1" ht="16.5" customHeight="1">
      <c r="A53" s="118" t="s">
        <v>75</v>
      </c>
      <c r="B53" s="119"/>
      <c r="C53" s="120"/>
      <c r="D53" s="121" t="s">
        <v>82</v>
      </c>
      <c r="E53" s="121"/>
      <c r="F53" s="121"/>
      <c r="G53" s="121"/>
      <c r="H53" s="121"/>
      <c r="I53" s="122"/>
      <c r="J53" s="121" t="s">
        <v>83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'VON - vedlejší a ostatní 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82</v>
      </c>
      <c r="AR53" s="125"/>
      <c r="AS53" s="131">
        <v>0</v>
      </c>
      <c r="AT53" s="132">
        <f>ROUND(SUM(AV53:AW53),2)</f>
        <v>0</v>
      </c>
      <c r="AU53" s="133">
        <f>'VON - vedlejší a ostatní ...'!P79</f>
        <v>0</v>
      </c>
      <c r="AV53" s="132">
        <f>'VON - vedlejší a ostatní ...'!J30</f>
        <v>0</v>
      </c>
      <c r="AW53" s="132">
        <f>'VON - vedlejší a ostatní ...'!J31</f>
        <v>0</v>
      </c>
      <c r="AX53" s="132">
        <f>'VON - vedlejší a ostatní ...'!J32</f>
        <v>0</v>
      </c>
      <c r="AY53" s="132">
        <f>'VON - vedlejší a ostatní ...'!J33</f>
        <v>0</v>
      </c>
      <c r="AZ53" s="132">
        <f>'VON - vedlejší a ostatní ...'!F30</f>
        <v>0</v>
      </c>
      <c r="BA53" s="132">
        <f>'VON - vedlejší a ostatní ...'!F31</f>
        <v>0</v>
      </c>
      <c r="BB53" s="132">
        <f>'VON - vedlejší a ostatní ...'!F32</f>
        <v>0</v>
      </c>
      <c r="BC53" s="132">
        <f>'VON - vedlejší a ostatní ...'!F33</f>
        <v>0</v>
      </c>
      <c r="BD53" s="134">
        <f>'VON - vedlejší a ostatní ...'!F34</f>
        <v>0</v>
      </c>
      <c r="BT53" s="130" t="s">
        <v>79</v>
      </c>
      <c r="BV53" s="130" t="s">
        <v>73</v>
      </c>
      <c r="BW53" s="130" t="s">
        <v>84</v>
      </c>
      <c r="BX53" s="130" t="s">
        <v>7</v>
      </c>
      <c r="CL53" s="130" t="s">
        <v>21</v>
      </c>
      <c r="CM53" s="130" t="s">
        <v>81</v>
      </c>
    </row>
    <row r="54" s="1" customFormat="1" ht="30" customHeight="1">
      <c r="B54" s="4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1"/>
    </row>
    <row r="55" s="1" customFormat="1" ht="6.96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1"/>
    </row>
  </sheetData>
  <sheetProtection sheet="1" formatColumns="0" formatRows="0" objects="1" scenarios="1" spinCount="100000" saltValue="PAXCK+kyOn3ZbqTjD9QKlodA+v1UTvuY2/mEhsqo/n5IC3qqJqEcLqBbCuZzDYLLVkXb81mezJ4InKeE77JTmg==" hashValue="+p4+JiaB1J5tNpbYDFcE0Gh+6RrMYOJdSTosugkZWKWdjP962v0M/baNN57XLhpNiNSr6AVov11K9qa5APkXeg==" algorithmName="SHA-512" password="CC35"/>
  <mergeCells count="45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</mergeCells>
  <hyperlinks>
    <hyperlink ref="K1:S1" location="C2" display="1) Rekapitulace stavby"/>
    <hyperlink ref="W1:AI1" location="C51" display="2) Rekapitulace objektů stavby a soupisů prací"/>
    <hyperlink ref="A52" location="'SO - 01 - odtěžení nánosů'!C2" display="/"/>
    <hyperlink ref="A53" location="'VON - vedlejší a ostatní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85</v>
      </c>
      <c r="G1" s="138" t="s">
        <v>86</v>
      </c>
      <c r="H1" s="138"/>
      <c r="I1" s="139"/>
      <c r="J1" s="138" t="s">
        <v>87</v>
      </c>
      <c r="K1" s="137" t="s">
        <v>88</v>
      </c>
      <c r="L1" s="138" t="s">
        <v>89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80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90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VN Bílovec - odtěžení nánosů, stavba č. 3252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91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92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9. 8. 2018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ROUND(J81,2)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ROUND(SUM(BE81:BE133), 2)</f>
        <v>0</v>
      </c>
      <c r="G30" s="46"/>
      <c r="H30" s="46"/>
      <c r="I30" s="157">
        <v>0.20999999999999999</v>
      </c>
      <c r="J30" s="156">
        <f>ROUND(ROUND((SUM(BE81:BE133)),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ROUND(SUM(BF81:BF133), 2)</f>
        <v>0</v>
      </c>
      <c r="G31" s="46"/>
      <c r="H31" s="46"/>
      <c r="I31" s="157">
        <v>0.14999999999999999</v>
      </c>
      <c r="J31" s="156">
        <f>ROUND(ROUND((SUM(BF81:BF133)),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ROUND(SUM(BG81:BG133),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ROUND(SUM(BH81:BH133),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ROUND(SUM(BI81:BI133),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93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VN Bílovec - odtěžení nánosů, stavba č. 3252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91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 - 01 - odtěžení nánosů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Bílovec</v>
      </c>
      <c r="G49" s="46"/>
      <c r="H49" s="46"/>
      <c r="I49" s="145" t="s">
        <v>25</v>
      </c>
      <c r="J49" s="146" t="str">
        <f>IF(J12="","",J12)</f>
        <v>9. 8. 2018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>Ing. Dalibor Rajnoch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94</v>
      </c>
      <c r="D54" s="158"/>
      <c r="E54" s="158"/>
      <c r="F54" s="158"/>
      <c r="G54" s="158"/>
      <c r="H54" s="158"/>
      <c r="I54" s="172"/>
      <c r="J54" s="173" t="s">
        <v>95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96</v>
      </c>
      <c r="D56" s="46"/>
      <c r="E56" s="46"/>
      <c r="F56" s="46"/>
      <c r="G56" s="46"/>
      <c r="H56" s="46"/>
      <c r="I56" s="143"/>
      <c r="J56" s="154">
        <f>J81</f>
        <v>0</v>
      </c>
      <c r="K56" s="50"/>
      <c r="AU56" s="23" t="s">
        <v>97</v>
      </c>
    </row>
    <row r="57" s="7" customFormat="1" ht="24.96" customHeight="1">
      <c r="B57" s="176"/>
      <c r="C57" s="177"/>
      <c r="D57" s="178" t="s">
        <v>98</v>
      </c>
      <c r="E57" s="179"/>
      <c r="F57" s="179"/>
      <c r="G57" s="179"/>
      <c r="H57" s="179"/>
      <c r="I57" s="180"/>
      <c r="J57" s="181">
        <f>J82</f>
        <v>0</v>
      </c>
      <c r="K57" s="182"/>
    </row>
    <row r="58" s="8" customFormat="1" ht="19.92" customHeight="1">
      <c r="B58" s="183"/>
      <c r="C58" s="184"/>
      <c r="D58" s="185" t="s">
        <v>99</v>
      </c>
      <c r="E58" s="186"/>
      <c r="F58" s="186"/>
      <c r="G58" s="186"/>
      <c r="H58" s="186"/>
      <c r="I58" s="187"/>
      <c r="J58" s="188">
        <f>J83</f>
        <v>0</v>
      </c>
      <c r="K58" s="189"/>
    </row>
    <row r="59" s="8" customFormat="1" ht="19.92" customHeight="1">
      <c r="B59" s="183"/>
      <c r="C59" s="184"/>
      <c r="D59" s="185" t="s">
        <v>100</v>
      </c>
      <c r="E59" s="186"/>
      <c r="F59" s="186"/>
      <c r="G59" s="186"/>
      <c r="H59" s="186"/>
      <c r="I59" s="187"/>
      <c r="J59" s="188">
        <f>J120</f>
        <v>0</v>
      </c>
      <c r="K59" s="189"/>
    </row>
    <row r="60" s="8" customFormat="1" ht="19.92" customHeight="1">
      <c r="B60" s="183"/>
      <c r="C60" s="184"/>
      <c r="D60" s="185" t="s">
        <v>101</v>
      </c>
      <c r="E60" s="186"/>
      <c r="F60" s="186"/>
      <c r="G60" s="186"/>
      <c r="H60" s="186"/>
      <c r="I60" s="187"/>
      <c r="J60" s="188">
        <f>J127</f>
        <v>0</v>
      </c>
      <c r="K60" s="189"/>
    </row>
    <row r="61" s="8" customFormat="1" ht="19.92" customHeight="1">
      <c r="B61" s="183"/>
      <c r="C61" s="184"/>
      <c r="D61" s="185" t="s">
        <v>102</v>
      </c>
      <c r="E61" s="186"/>
      <c r="F61" s="186"/>
      <c r="G61" s="186"/>
      <c r="H61" s="186"/>
      <c r="I61" s="187"/>
      <c r="J61" s="188">
        <f>J132</f>
        <v>0</v>
      </c>
      <c r="K61" s="189"/>
    </row>
    <row r="62" s="1" customFormat="1" ht="21.84" customHeight="1">
      <c r="B62" s="45"/>
      <c r="C62" s="46"/>
      <c r="D62" s="46"/>
      <c r="E62" s="46"/>
      <c r="F62" s="46"/>
      <c r="G62" s="46"/>
      <c r="H62" s="46"/>
      <c r="I62" s="143"/>
      <c r="J62" s="46"/>
      <c r="K62" s="50"/>
    </row>
    <row r="63" s="1" customFormat="1" ht="6.96" customHeight="1">
      <c r="B63" s="66"/>
      <c r="C63" s="67"/>
      <c r="D63" s="67"/>
      <c r="E63" s="67"/>
      <c r="F63" s="67"/>
      <c r="G63" s="67"/>
      <c r="H63" s="67"/>
      <c r="I63" s="165"/>
      <c r="J63" s="67"/>
      <c r="K63" s="68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68"/>
      <c r="J67" s="70"/>
      <c r="K67" s="70"/>
      <c r="L67" s="71"/>
    </row>
    <row r="68" s="1" customFormat="1" ht="36.96" customHeight="1">
      <c r="B68" s="45"/>
      <c r="C68" s="72" t="s">
        <v>103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6.96" customHeight="1">
      <c r="B69" s="45"/>
      <c r="C69" s="73"/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4.4" customHeight="1">
      <c r="B70" s="45"/>
      <c r="C70" s="75" t="s">
        <v>18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6.5" customHeight="1">
      <c r="B71" s="45"/>
      <c r="C71" s="73"/>
      <c r="D71" s="73"/>
      <c r="E71" s="191" t="str">
        <f>E7</f>
        <v>VN Bílovec - odtěžení nánosů, stavba č. 3252</v>
      </c>
      <c r="F71" s="75"/>
      <c r="G71" s="75"/>
      <c r="H71" s="75"/>
      <c r="I71" s="190"/>
      <c r="J71" s="73"/>
      <c r="K71" s="73"/>
      <c r="L71" s="71"/>
    </row>
    <row r="72" s="1" customFormat="1" ht="14.4" customHeight="1">
      <c r="B72" s="45"/>
      <c r="C72" s="75" t="s">
        <v>91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7.25" customHeight="1">
      <c r="B73" s="45"/>
      <c r="C73" s="73"/>
      <c r="D73" s="73"/>
      <c r="E73" s="81" t="str">
        <f>E9</f>
        <v>SO - 01 - odtěžení nánosů</v>
      </c>
      <c r="F73" s="73"/>
      <c r="G73" s="73"/>
      <c r="H73" s="73"/>
      <c r="I73" s="190"/>
      <c r="J73" s="73"/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8" customHeight="1">
      <c r="B75" s="45"/>
      <c r="C75" s="75" t="s">
        <v>23</v>
      </c>
      <c r="D75" s="73"/>
      <c r="E75" s="73"/>
      <c r="F75" s="192" t="str">
        <f>F12</f>
        <v>Bílovec</v>
      </c>
      <c r="G75" s="73"/>
      <c r="H75" s="73"/>
      <c r="I75" s="193" t="s">
        <v>25</v>
      </c>
      <c r="J75" s="84" t="str">
        <f>IF(J12="","",J12)</f>
        <v>9. 8. 2018</v>
      </c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>
      <c r="B77" s="45"/>
      <c r="C77" s="75" t="s">
        <v>27</v>
      </c>
      <c r="D77" s="73"/>
      <c r="E77" s="73"/>
      <c r="F77" s="192" t="str">
        <f>E15</f>
        <v xml:space="preserve"> </v>
      </c>
      <c r="G77" s="73"/>
      <c r="H77" s="73"/>
      <c r="I77" s="193" t="s">
        <v>33</v>
      </c>
      <c r="J77" s="192" t="str">
        <f>E21</f>
        <v>Ing. Dalibor Rajnoch</v>
      </c>
      <c r="K77" s="73"/>
      <c r="L77" s="71"/>
    </row>
    <row r="78" s="1" customFormat="1" ht="14.4" customHeight="1">
      <c r="B78" s="45"/>
      <c r="C78" s="75" t="s">
        <v>31</v>
      </c>
      <c r="D78" s="73"/>
      <c r="E78" s="73"/>
      <c r="F78" s="192" t="str">
        <f>IF(E18="","",E18)</f>
        <v/>
      </c>
      <c r="G78" s="73"/>
      <c r="H78" s="73"/>
      <c r="I78" s="190"/>
      <c r="J78" s="73"/>
      <c r="K78" s="73"/>
      <c r="L78" s="71"/>
    </row>
    <row r="79" s="1" customFormat="1" ht="10.32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9" customFormat="1" ht="29.28" customHeight="1">
      <c r="B80" s="194"/>
      <c r="C80" s="195" t="s">
        <v>104</v>
      </c>
      <c r="D80" s="196" t="s">
        <v>56</v>
      </c>
      <c r="E80" s="196" t="s">
        <v>52</v>
      </c>
      <c r="F80" s="196" t="s">
        <v>105</v>
      </c>
      <c r="G80" s="196" t="s">
        <v>106</v>
      </c>
      <c r="H80" s="196" t="s">
        <v>107</v>
      </c>
      <c r="I80" s="197" t="s">
        <v>108</v>
      </c>
      <c r="J80" s="196" t="s">
        <v>95</v>
      </c>
      <c r="K80" s="198" t="s">
        <v>109</v>
      </c>
      <c r="L80" s="199"/>
      <c r="M80" s="101" t="s">
        <v>110</v>
      </c>
      <c r="N80" s="102" t="s">
        <v>41</v>
      </c>
      <c r="O80" s="102" t="s">
        <v>111</v>
      </c>
      <c r="P80" s="102" t="s">
        <v>112</v>
      </c>
      <c r="Q80" s="102" t="s">
        <v>113</v>
      </c>
      <c r="R80" s="102" t="s">
        <v>114</v>
      </c>
      <c r="S80" s="102" t="s">
        <v>115</v>
      </c>
      <c r="T80" s="103" t="s">
        <v>116</v>
      </c>
    </row>
    <row r="81" s="1" customFormat="1" ht="29.28" customHeight="1">
      <c r="B81" s="45"/>
      <c r="C81" s="107" t="s">
        <v>96</v>
      </c>
      <c r="D81" s="73"/>
      <c r="E81" s="73"/>
      <c r="F81" s="73"/>
      <c r="G81" s="73"/>
      <c r="H81" s="73"/>
      <c r="I81" s="190"/>
      <c r="J81" s="200">
        <f>BK81</f>
        <v>0</v>
      </c>
      <c r="K81" s="73"/>
      <c r="L81" s="71"/>
      <c r="M81" s="104"/>
      <c r="N81" s="105"/>
      <c r="O81" s="105"/>
      <c r="P81" s="201">
        <f>P82</f>
        <v>0</v>
      </c>
      <c r="Q81" s="105"/>
      <c r="R81" s="201">
        <f>R82</f>
        <v>417.33499999999998</v>
      </c>
      <c r="S81" s="105"/>
      <c r="T81" s="202">
        <f>T82</f>
        <v>442.80000000000001</v>
      </c>
      <c r="AT81" s="23" t="s">
        <v>70</v>
      </c>
      <c r="AU81" s="23" t="s">
        <v>97</v>
      </c>
      <c r="BK81" s="203">
        <f>BK82</f>
        <v>0</v>
      </c>
    </row>
    <row r="82" s="10" customFormat="1" ht="37.44001" customHeight="1">
      <c r="B82" s="204"/>
      <c r="C82" s="205"/>
      <c r="D82" s="206" t="s">
        <v>70</v>
      </c>
      <c r="E82" s="207" t="s">
        <v>117</v>
      </c>
      <c r="F82" s="207" t="s">
        <v>118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P83+P120+P127+P132</f>
        <v>0</v>
      </c>
      <c r="Q82" s="212"/>
      <c r="R82" s="213">
        <f>R83+R120+R127+R132</f>
        <v>417.33499999999998</v>
      </c>
      <c r="S82" s="212"/>
      <c r="T82" s="214">
        <f>T83+T120+T127+T132</f>
        <v>442.80000000000001</v>
      </c>
      <c r="AR82" s="215" t="s">
        <v>79</v>
      </c>
      <c r="AT82" s="216" t="s">
        <v>70</v>
      </c>
      <c r="AU82" s="216" t="s">
        <v>71</v>
      </c>
      <c r="AY82" s="215" t="s">
        <v>119</v>
      </c>
      <c r="BK82" s="217">
        <f>BK83+BK120+BK127+BK132</f>
        <v>0</v>
      </c>
    </row>
    <row r="83" s="10" customFormat="1" ht="19.92" customHeight="1">
      <c r="B83" s="204"/>
      <c r="C83" s="205"/>
      <c r="D83" s="206" t="s">
        <v>70</v>
      </c>
      <c r="E83" s="218" t="s">
        <v>79</v>
      </c>
      <c r="F83" s="218" t="s">
        <v>120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SUM(P84:P119)</f>
        <v>0</v>
      </c>
      <c r="Q83" s="212"/>
      <c r="R83" s="213">
        <f>SUM(R84:R119)</f>
        <v>131</v>
      </c>
      <c r="S83" s="212"/>
      <c r="T83" s="214">
        <f>SUM(T84:T119)</f>
        <v>442.80000000000001</v>
      </c>
      <c r="AR83" s="215" t="s">
        <v>79</v>
      </c>
      <c r="AT83" s="216" t="s">
        <v>70</v>
      </c>
      <c r="AU83" s="216" t="s">
        <v>79</v>
      </c>
      <c r="AY83" s="215" t="s">
        <v>119</v>
      </c>
      <c r="BK83" s="217">
        <f>SUM(BK84:BK119)</f>
        <v>0</v>
      </c>
    </row>
    <row r="84" s="1" customFormat="1" ht="25.5" customHeight="1">
      <c r="B84" s="45"/>
      <c r="C84" s="220" t="s">
        <v>121</v>
      </c>
      <c r="D84" s="220" t="s">
        <v>122</v>
      </c>
      <c r="E84" s="221" t="s">
        <v>123</v>
      </c>
      <c r="F84" s="222" t="s">
        <v>124</v>
      </c>
      <c r="G84" s="223" t="s">
        <v>125</v>
      </c>
      <c r="H84" s="224">
        <v>720</v>
      </c>
      <c r="I84" s="225"/>
      <c r="J84" s="226">
        <f>ROUND(I84*H84,2)</f>
        <v>0</v>
      </c>
      <c r="K84" s="222" t="s">
        <v>126</v>
      </c>
      <c r="L84" s="71"/>
      <c r="M84" s="227" t="s">
        <v>21</v>
      </c>
      <c r="N84" s="228" t="s">
        <v>42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0.35499999999999998</v>
      </c>
      <c r="T84" s="230">
        <f>S84*H84</f>
        <v>255.59999999999999</v>
      </c>
      <c r="AR84" s="23" t="s">
        <v>127</v>
      </c>
      <c r="AT84" s="23" t="s">
        <v>122</v>
      </c>
      <c r="AU84" s="23" t="s">
        <v>81</v>
      </c>
      <c r="AY84" s="23" t="s">
        <v>119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79</v>
      </c>
      <c r="BK84" s="231">
        <f>ROUND(I84*H84,2)</f>
        <v>0</v>
      </c>
      <c r="BL84" s="23" t="s">
        <v>127</v>
      </c>
      <c r="BM84" s="23" t="s">
        <v>128</v>
      </c>
    </row>
    <row r="85" s="1" customFormat="1">
      <c r="B85" s="45"/>
      <c r="C85" s="73"/>
      <c r="D85" s="232" t="s">
        <v>129</v>
      </c>
      <c r="E85" s="73"/>
      <c r="F85" s="233" t="s">
        <v>130</v>
      </c>
      <c r="G85" s="73"/>
      <c r="H85" s="73"/>
      <c r="I85" s="190"/>
      <c r="J85" s="73"/>
      <c r="K85" s="73"/>
      <c r="L85" s="71"/>
      <c r="M85" s="234"/>
      <c r="N85" s="46"/>
      <c r="O85" s="46"/>
      <c r="P85" s="46"/>
      <c r="Q85" s="46"/>
      <c r="R85" s="46"/>
      <c r="S85" s="46"/>
      <c r="T85" s="94"/>
      <c r="AT85" s="23" t="s">
        <v>129</v>
      </c>
      <c r="AU85" s="23" t="s">
        <v>81</v>
      </c>
    </row>
    <row r="86" s="11" customFormat="1">
      <c r="B86" s="235"/>
      <c r="C86" s="236"/>
      <c r="D86" s="232" t="s">
        <v>131</v>
      </c>
      <c r="E86" s="237" t="s">
        <v>21</v>
      </c>
      <c r="F86" s="238" t="s">
        <v>132</v>
      </c>
      <c r="G86" s="236"/>
      <c r="H86" s="239">
        <v>720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AT86" s="245" t="s">
        <v>131</v>
      </c>
      <c r="AU86" s="245" t="s">
        <v>81</v>
      </c>
      <c r="AV86" s="11" t="s">
        <v>81</v>
      </c>
      <c r="AW86" s="11" t="s">
        <v>35</v>
      </c>
      <c r="AX86" s="11" t="s">
        <v>79</v>
      </c>
      <c r="AY86" s="245" t="s">
        <v>119</v>
      </c>
    </row>
    <row r="87" s="1" customFormat="1" ht="38.25" customHeight="1">
      <c r="B87" s="45"/>
      <c r="C87" s="220" t="s">
        <v>133</v>
      </c>
      <c r="D87" s="220" t="s">
        <v>122</v>
      </c>
      <c r="E87" s="221" t="s">
        <v>134</v>
      </c>
      <c r="F87" s="222" t="s">
        <v>135</v>
      </c>
      <c r="G87" s="223" t="s">
        <v>136</v>
      </c>
      <c r="H87" s="224">
        <v>144</v>
      </c>
      <c r="I87" s="225"/>
      <c r="J87" s="226">
        <f>ROUND(I87*H87,2)</f>
        <v>0</v>
      </c>
      <c r="K87" s="222" t="s">
        <v>126</v>
      </c>
      <c r="L87" s="71"/>
      <c r="M87" s="227" t="s">
        <v>21</v>
      </c>
      <c r="N87" s="228" t="s">
        <v>42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1.3</v>
      </c>
      <c r="T87" s="230">
        <f>S87*H87</f>
        <v>187.20000000000002</v>
      </c>
      <c r="AR87" s="23" t="s">
        <v>127</v>
      </c>
      <c r="AT87" s="23" t="s">
        <v>122</v>
      </c>
      <c r="AU87" s="23" t="s">
        <v>81</v>
      </c>
      <c r="AY87" s="23" t="s">
        <v>119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79</v>
      </c>
      <c r="BK87" s="231">
        <f>ROUND(I87*H87,2)</f>
        <v>0</v>
      </c>
      <c r="BL87" s="23" t="s">
        <v>127</v>
      </c>
      <c r="BM87" s="23" t="s">
        <v>137</v>
      </c>
    </row>
    <row r="88" s="1" customFormat="1">
      <c r="B88" s="45"/>
      <c r="C88" s="73"/>
      <c r="D88" s="232" t="s">
        <v>129</v>
      </c>
      <c r="E88" s="73"/>
      <c r="F88" s="233" t="s">
        <v>138</v>
      </c>
      <c r="G88" s="73"/>
      <c r="H88" s="73"/>
      <c r="I88" s="190"/>
      <c r="J88" s="73"/>
      <c r="K88" s="73"/>
      <c r="L88" s="71"/>
      <c r="M88" s="234"/>
      <c r="N88" s="46"/>
      <c r="O88" s="46"/>
      <c r="P88" s="46"/>
      <c r="Q88" s="46"/>
      <c r="R88" s="46"/>
      <c r="S88" s="46"/>
      <c r="T88" s="94"/>
      <c r="AT88" s="23" t="s">
        <v>129</v>
      </c>
      <c r="AU88" s="23" t="s">
        <v>81</v>
      </c>
    </row>
    <row r="89" s="11" customFormat="1">
      <c r="B89" s="235"/>
      <c r="C89" s="236"/>
      <c r="D89" s="232" t="s">
        <v>131</v>
      </c>
      <c r="E89" s="237" t="s">
        <v>21</v>
      </c>
      <c r="F89" s="238" t="s">
        <v>139</v>
      </c>
      <c r="G89" s="236"/>
      <c r="H89" s="239">
        <v>144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AT89" s="245" t="s">
        <v>131</v>
      </c>
      <c r="AU89" s="245" t="s">
        <v>81</v>
      </c>
      <c r="AV89" s="11" t="s">
        <v>81</v>
      </c>
      <c r="AW89" s="11" t="s">
        <v>35</v>
      </c>
      <c r="AX89" s="11" t="s">
        <v>79</v>
      </c>
      <c r="AY89" s="245" t="s">
        <v>119</v>
      </c>
    </row>
    <row r="90" s="1" customFormat="1" ht="38.25" customHeight="1">
      <c r="B90" s="45"/>
      <c r="C90" s="220" t="s">
        <v>79</v>
      </c>
      <c r="D90" s="220" t="s">
        <v>122</v>
      </c>
      <c r="E90" s="221" t="s">
        <v>140</v>
      </c>
      <c r="F90" s="222" t="s">
        <v>141</v>
      </c>
      <c r="G90" s="223" t="s">
        <v>136</v>
      </c>
      <c r="H90" s="224">
        <v>9400</v>
      </c>
      <c r="I90" s="225"/>
      <c r="J90" s="226">
        <f>ROUND(I90*H90,2)</f>
        <v>0</v>
      </c>
      <c r="K90" s="222" t="s">
        <v>126</v>
      </c>
      <c r="L90" s="71"/>
      <c r="M90" s="227" t="s">
        <v>21</v>
      </c>
      <c r="N90" s="228" t="s">
        <v>42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127</v>
      </c>
      <c r="AT90" s="23" t="s">
        <v>122</v>
      </c>
      <c r="AU90" s="23" t="s">
        <v>81</v>
      </c>
      <c r="AY90" s="23" t="s">
        <v>119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79</v>
      </c>
      <c r="BK90" s="231">
        <f>ROUND(I90*H90,2)</f>
        <v>0</v>
      </c>
      <c r="BL90" s="23" t="s">
        <v>127</v>
      </c>
      <c r="BM90" s="23" t="s">
        <v>142</v>
      </c>
    </row>
    <row r="91" s="1" customFormat="1">
      <c r="B91" s="45"/>
      <c r="C91" s="73"/>
      <c r="D91" s="232" t="s">
        <v>129</v>
      </c>
      <c r="E91" s="73"/>
      <c r="F91" s="233" t="s">
        <v>143</v>
      </c>
      <c r="G91" s="73"/>
      <c r="H91" s="73"/>
      <c r="I91" s="190"/>
      <c r="J91" s="73"/>
      <c r="K91" s="73"/>
      <c r="L91" s="71"/>
      <c r="M91" s="234"/>
      <c r="N91" s="46"/>
      <c r="O91" s="46"/>
      <c r="P91" s="46"/>
      <c r="Q91" s="46"/>
      <c r="R91" s="46"/>
      <c r="S91" s="46"/>
      <c r="T91" s="94"/>
      <c r="AT91" s="23" t="s">
        <v>129</v>
      </c>
      <c r="AU91" s="23" t="s">
        <v>81</v>
      </c>
    </row>
    <row r="92" s="11" customFormat="1">
      <c r="B92" s="235"/>
      <c r="C92" s="236"/>
      <c r="D92" s="232" t="s">
        <v>131</v>
      </c>
      <c r="E92" s="237" t="s">
        <v>21</v>
      </c>
      <c r="F92" s="238" t="s">
        <v>144</v>
      </c>
      <c r="G92" s="236"/>
      <c r="H92" s="239">
        <v>9400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AT92" s="245" t="s">
        <v>131</v>
      </c>
      <c r="AU92" s="245" t="s">
        <v>81</v>
      </c>
      <c r="AV92" s="11" t="s">
        <v>81</v>
      </c>
      <c r="AW92" s="11" t="s">
        <v>35</v>
      </c>
      <c r="AX92" s="11" t="s">
        <v>79</v>
      </c>
      <c r="AY92" s="245" t="s">
        <v>119</v>
      </c>
    </row>
    <row r="93" s="1" customFormat="1" ht="16.5" customHeight="1">
      <c r="B93" s="45"/>
      <c r="C93" s="246" t="s">
        <v>127</v>
      </c>
      <c r="D93" s="246" t="s">
        <v>145</v>
      </c>
      <c r="E93" s="247" t="s">
        <v>146</v>
      </c>
      <c r="F93" s="248" t="s">
        <v>147</v>
      </c>
      <c r="G93" s="249" t="s">
        <v>148</v>
      </c>
      <c r="H93" s="250">
        <v>100</v>
      </c>
      <c r="I93" s="251"/>
      <c r="J93" s="252">
        <f>ROUND(I93*H93,2)</f>
        <v>0</v>
      </c>
      <c r="K93" s="248" t="s">
        <v>126</v>
      </c>
      <c r="L93" s="253"/>
      <c r="M93" s="254" t="s">
        <v>21</v>
      </c>
      <c r="N93" s="255" t="s">
        <v>42</v>
      </c>
      <c r="O93" s="46"/>
      <c r="P93" s="229">
        <f>O93*H93</f>
        <v>0</v>
      </c>
      <c r="Q93" s="229">
        <v>1.3100000000000001</v>
      </c>
      <c r="R93" s="229">
        <f>Q93*H93</f>
        <v>131</v>
      </c>
      <c r="S93" s="229">
        <v>0</v>
      </c>
      <c r="T93" s="230">
        <f>S93*H93</f>
        <v>0</v>
      </c>
      <c r="AR93" s="23" t="s">
        <v>121</v>
      </c>
      <c r="AT93" s="23" t="s">
        <v>145</v>
      </c>
      <c r="AU93" s="23" t="s">
        <v>81</v>
      </c>
      <c r="AY93" s="23" t="s">
        <v>119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79</v>
      </c>
      <c r="BK93" s="231">
        <f>ROUND(I93*H93,2)</f>
        <v>0</v>
      </c>
      <c r="BL93" s="23" t="s">
        <v>127</v>
      </c>
      <c r="BM93" s="23" t="s">
        <v>149</v>
      </c>
    </row>
    <row r="94" s="1" customFormat="1">
      <c r="B94" s="45"/>
      <c r="C94" s="73"/>
      <c r="D94" s="232" t="s">
        <v>129</v>
      </c>
      <c r="E94" s="73"/>
      <c r="F94" s="233" t="s">
        <v>150</v>
      </c>
      <c r="G94" s="73"/>
      <c r="H94" s="73"/>
      <c r="I94" s="190"/>
      <c r="J94" s="73"/>
      <c r="K94" s="73"/>
      <c r="L94" s="71"/>
      <c r="M94" s="234"/>
      <c r="N94" s="46"/>
      <c r="O94" s="46"/>
      <c r="P94" s="46"/>
      <c r="Q94" s="46"/>
      <c r="R94" s="46"/>
      <c r="S94" s="46"/>
      <c r="T94" s="94"/>
      <c r="AT94" s="23" t="s">
        <v>129</v>
      </c>
      <c r="AU94" s="23" t="s">
        <v>81</v>
      </c>
    </row>
    <row r="95" s="11" customFormat="1">
      <c r="B95" s="235"/>
      <c r="C95" s="236"/>
      <c r="D95" s="232" t="s">
        <v>131</v>
      </c>
      <c r="E95" s="237" t="s">
        <v>21</v>
      </c>
      <c r="F95" s="238" t="s">
        <v>151</v>
      </c>
      <c r="G95" s="236"/>
      <c r="H95" s="239">
        <v>100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131</v>
      </c>
      <c r="AU95" s="245" t="s">
        <v>81</v>
      </c>
      <c r="AV95" s="11" t="s">
        <v>81</v>
      </c>
      <c r="AW95" s="11" t="s">
        <v>35</v>
      </c>
      <c r="AX95" s="11" t="s">
        <v>79</v>
      </c>
      <c r="AY95" s="245" t="s">
        <v>119</v>
      </c>
    </row>
    <row r="96" s="1" customFormat="1" ht="51" customHeight="1">
      <c r="B96" s="45"/>
      <c r="C96" s="220" t="s">
        <v>152</v>
      </c>
      <c r="D96" s="220" t="s">
        <v>122</v>
      </c>
      <c r="E96" s="221" t="s">
        <v>153</v>
      </c>
      <c r="F96" s="222" t="s">
        <v>154</v>
      </c>
      <c r="G96" s="223" t="s">
        <v>136</v>
      </c>
      <c r="H96" s="224">
        <v>38.399999999999999</v>
      </c>
      <c r="I96" s="225"/>
      <c r="J96" s="226">
        <f>ROUND(I96*H96,2)</f>
        <v>0</v>
      </c>
      <c r="K96" s="222" t="s">
        <v>155</v>
      </c>
      <c r="L96" s="71"/>
      <c r="M96" s="227" t="s">
        <v>21</v>
      </c>
      <c r="N96" s="228" t="s">
        <v>42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127</v>
      </c>
      <c r="AT96" s="23" t="s">
        <v>122</v>
      </c>
      <c r="AU96" s="23" t="s">
        <v>81</v>
      </c>
      <c r="AY96" s="23" t="s">
        <v>119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79</v>
      </c>
      <c r="BK96" s="231">
        <f>ROUND(I96*H96,2)</f>
        <v>0</v>
      </c>
      <c r="BL96" s="23" t="s">
        <v>127</v>
      </c>
      <c r="BM96" s="23" t="s">
        <v>156</v>
      </c>
    </row>
    <row r="97" s="1" customFormat="1">
      <c r="B97" s="45"/>
      <c r="C97" s="73"/>
      <c r="D97" s="232" t="s">
        <v>129</v>
      </c>
      <c r="E97" s="73"/>
      <c r="F97" s="233" t="s">
        <v>157</v>
      </c>
      <c r="G97" s="73"/>
      <c r="H97" s="73"/>
      <c r="I97" s="190"/>
      <c r="J97" s="73"/>
      <c r="K97" s="73"/>
      <c r="L97" s="71"/>
      <c r="M97" s="234"/>
      <c r="N97" s="46"/>
      <c r="O97" s="46"/>
      <c r="P97" s="46"/>
      <c r="Q97" s="46"/>
      <c r="R97" s="46"/>
      <c r="S97" s="46"/>
      <c r="T97" s="94"/>
      <c r="AT97" s="23" t="s">
        <v>129</v>
      </c>
      <c r="AU97" s="23" t="s">
        <v>81</v>
      </c>
    </row>
    <row r="98" s="11" customFormat="1">
      <c r="B98" s="235"/>
      <c r="C98" s="236"/>
      <c r="D98" s="232" t="s">
        <v>131</v>
      </c>
      <c r="E98" s="237" t="s">
        <v>21</v>
      </c>
      <c r="F98" s="238" t="s">
        <v>158</v>
      </c>
      <c r="G98" s="236"/>
      <c r="H98" s="239">
        <v>38.399999999999999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AT98" s="245" t="s">
        <v>131</v>
      </c>
      <c r="AU98" s="245" t="s">
        <v>81</v>
      </c>
      <c r="AV98" s="11" t="s">
        <v>81</v>
      </c>
      <c r="AW98" s="11" t="s">
        <v>35</v>
      </c>
      <c r="AX98" s="11" t="s">
        <v>79</v>
      </c>
      <c r="AY98" s="245" t="s">
        <v>119</v>
      </c>
    </row>
    <row r="99" s="1" customFormat="1" ht="38.25" customHeight="1">
      <c r="B99" s="45"/>
      <c r="C99" s="220" t="s">
        <v>159</v>
      </c>
      <c r="D99" s="220" t="s">
        <v>122</v>
      </c>
      <c r="E99" s="221" t="s">
        <v>160</v>
      </c>
      <c r="F99" s="222" t="s">
        <v>161</v>
      </c>
      <c r="G99" s="223" t="s">
        <v>136</v>
      </c>
      <c r="H99" s="224">
        <v>10665.392</v>
      </c>
      <c r="I99" s="225"/>
      <c r="J99" s="226">
        <f>ROUND(I99*H99,2)</f>
        <v>0</v>
      </c>
      <c r="K99" s="222" t="s">
        <v>155</v>
      </c>
      <c r="L99" s="71"/>
      <c r="M99" s="227" t="s">
        <v>21</v>
      </c>
      <c r="N99" s="228" t="s">
        <v>42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" t="s">
        <v>127</v>
      </c>
      <c r="AT99" s="23" t="s">
        <v>122</v>
      </c>
      <c r="AU99" s="23" t="s">
        <v>81</v>
      </c>
      <c r="AY99" s="23" t="s">
        <v>119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79</v>
      </c>
      <c r="BK99" s="231">
        <f>ROUND(I99*H99,2)</f>
        <v>0</v>
      </c>
      <c r="BL99" s="23" t="s">
        <v>127</v>
      </c>
      <c r="BM99" s="23" t="s">
        <v>162</v>
      </c>
    </row>
    <row r="100" s="1" customFormat="1">
      <c r="B100" s="45"/>
      <c r="C100" s="73"/>
      <c r="D100" s="232" t="s">
        <v>129</v>
      </c>
      <c r="E100" s="73"/>
      <c r="F100" s="233" t="s">
        <v>163</v>
      </c>
      <c r="G100" s="73"/>
      <c r="H100" s="73"/>
      <c r="I100" s="190"/>
      <c r="J100" s="73"/>
      <c r="K100" s="73"/>
      <c r="L100" s="71"/>
      <c r="M100" s="234"/>
      <c r="N100" s="46"/>
      <c r="O100" s="46"/>
      <c r="P100" s="46"/>
      <c r="Q100" s="46"/>
      <c r="R100" s="46"/>
      <c r="S100" s="46"/>
      <c r="T100" s="94"/>
      <c r="AT100" s="23" t="s">
        <v>129</v>
      </c>
      <c r="AU100" s="23" t="s">
        <v>81</v>
      </c>
    </row>
    <row r="101" s="11" customFormat="1">
      <c r="B101" s="235"/>
      <c r="C101" s="236"/>
      <c r="D101" s="232" t="s">
        <v>131</v>
      </c>
      <c r="E101" s="237" t="s">
        <v>21</v>
      </c>
      <c r="F101" s="238" t="s">
        <v>164</v>
      </c>
      <c r="G101" s="236"/>
      <c r="H101" s="239">
        <v>10665.392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AT101" s="245" t="s">
        <v>131</v>
      </c>
      <c r="AU101" s="245" t="s">
        <v>81</v>
      </c>
      <c r="AV101" s="11" t="s">
        <v>81</v>
      </c>
      <c r="AW101" s="11" t="s">
        <v>35</v>
      </c>
      <c r="AX101" s="11" t="s">
        <v>71</v>
      </c>
      <c r="AY101" s="245" t="s">
        <v>119</v>
      </c>
    </row>
    <row r="102" s="12" customFormat="1">
      <c r="B102" s="256"/>
      <c r="C102" s="257"/>
      <c r="D102" s="232" t="s">
        <v>131</v>
      </c>
      <c r="E102" s="258" t="s">
        <v>21</v>
      </c>
      <c r="F102" s="259" t="s">
        <v>165</v>
      </c>
      <c r="G102" s="257"/>
      <c r="H102" s="258" t="s">
        <v>21</v>
      </c>
      <c r="I102" s="260"/>
      <c r="J102" s="257"/>
      <c r="K102" s="257"/>
      <c r="L102" s="261"/>
      <c r="M102" s="262"/>
      <c r="N102" s="263"/>
      <c r="O102" s="263"/>
      <c r="P102" s="263"/>
      <c r="Q102" s="263"/>
      <c r="R102" s="263"/>
      <c r="S102" s="263"/>
      <c r="T102" s="264"/>
      <c r="AT102" s="265" t="s">
        <v>131</v>
      </c>
      <c r="AU102" s="265" t="s">
        <v>81</v>
      </c>
      <c r="AV102" s="12" t="s">
        <v>79</v>
      </c>
      <c r="AW102" s="12" t="s">
        <v>35</v>
      </c>
      <c r="AX102" s="12" t="s">
        <v>71</v>
      </c>
      <c r="AY102" s="265" t="s">
        <v>119</v>
      </c>
    </row>
    <row r="103" s="13" customFormat="1">
      <c r="B103" s="266"/>
      <c r="C103" s="267"/>
      <c r="D103" s="232" t="s">
        <v>131</v>
      </c>
      <c r="E103" s="268" t="s">
        <v>21</v>
      </c>
      <c r="F103" s="269" t="s">
        <v>166</v>
      </c>
      <c r="G103" s="267"/>
      <c r="H103" s="270">
        <v>10665.392</v>
      </c>
      <c r="I103" s="271"/>
      <c r="J103" s="267"/>
      <c r="K103" s="267"/>
      <c r="L103" s="272"/>
      <c r="M103" s="273"/>
      <c r="N103" s="274"/>
      <c r="O103" s="274"/>
      <c r="P103" s="274"/>
      <c r="Q103" s="274"/>
      <c r="R103" s="274"/>
      <c r="S103" s="274"/>
      <c r="T103" s="275"/>
      <c r="AT103" s="276" t="s">
        <v>131</v>
      </c>
      <c r="AU103" s="276" t="s">
        <v>81</v>
      </c>
      <c r="AV103" s="13" t="s">
        <v>127</v>
      </c>
      <c r="AW103" s="13" t="s">
        <v>35</v>
      </c>
      <c r="AX103" s="13" t="s">
        <v>79</v>
      </c>
      <c r="AY103" s="276" t="s">
        <v>119</v>
      </c>
    </row>
    <row r="104" s="1" customFormat="1" ht="51" customHeight="1">
      <c r="B104" s="45"/>
      <c r="C104" s="220" t="s">
        <v>167</v>
      </c>
      <c r="D104" s="220" t="s">
        <v>122</v>
      </c>
      <c r="E104" s="221" t="s">
        <v>168</v>
      </c>
      <c r="F104" s="222" t="s">
        <v>169</v>
      </c>
      <c r="G104" s="223" t="s">
        <v>136</v>
      </c>
      <c r="H104" s="224">
        <v>21330.799999999999</v>
      </c>
      <c r="I104" s="225"/>
      <c r="J104" s="226">
        <f>ROUND(I104*H104,2)</f>
        <v>0</v>
      </c>
      <c r="K104" s="222" t="s">
        <v>155</v>
      </c>
      <c r="L104" s="71"/>
      <c r="M104" s="227" t="s">
        <v>21</v>
      </c>
      <c r="N104" s="228" t="s">
        <v>42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127</v>
      </c>
      <c r="AT104" s="23" t="s">
        <v>122</v>
      </c>
      <c r="AU104" s="23" t="s">
        <v>81</v>
      </c>
      <c r="AY104" s="23" t="s">
        <v>119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79</v>
      </c>
      <c r="BK104" s="231">
        <f>ROUND(I104*H104,2)</f>
        <v>0</v>
      </c>
      <c r="BL104" s="23" t="s">
        <v>127</v>
      </c>
      <c r="BM104" s="23" t="s">
        <v>170</v>
      </c>
    </row>
    <row r="105" s="1" customFormat="1">
      <c r="B105" s="45"/>
      <c r="C105" s="73"/>
      <c r="D105" s="232" t="s">
        <v>129</v>
      </c>
      <c r="E105" s="73"/>
      <c r="F105" s="233" t="s">
        <v>171</v>
      </c>
      <c r="G105" s="73"/>
      <c r="H105" s="73"/>
      <c r="I105" s="190"/>
      <c r="J105" s="73"/>
      <c r="K105" s="73"/>
      <c r="L105" s="71"/>
      <c r="M105" s="234"/>
      <c r="N105" s="46"/>
      <c r="O105" s="46"/>
      <c r="P105" s="46"/>
      <c r="Q105" s="46"/>
      <c r="R105" s="46"/>
      <c r="S105" s="46"/>
      <c r="T105" s="94"/>
      <c r="AT105" s="23" t="s">
        <v>129</v>
      </c>
      <c r="AU105" s="23" t="s">
        <v>81</v>
      </c>
    </row>
    <row r="106" s="11" customFormat="1">
      <c r="B106" s="235"/>
      <c r="C106" s="236"/>
      <c r="D106" s="232" t="s">
        <v>131</v>
      </c>
      <c r="E106" s="237" t="s">
        <v>21</v>
      </c>
      <c r="F106" s="238" t="s">
        <v>172</v>
      </c>
      <c r="G106" s="236"/>
      <c r="H106" s="239">
        <v>21330.799999999999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131</v>
      </c>
      <c r="AU106" s="245" t="s">
        <v>81</v>
      </c>
      <c r="AV106" s="11" t="s">
        <v>81</v>
      </c>
      <c r="AW106" s="11" t="s">
        <v>35</v>
      </c>
      <c r="AX106" s="11" t="s">
        <v>79</v>
      </c>
      <c r="AY106" s="245" t="s">
        <v>119</v>
      </c>
    </row>
    <row r="107" s="1" customFormat="1" ht="25.5" customHeight="1">
      <c r="B107" s="45"/>
      <c r="C107" s="220" t="s">
        <v>173</v>
      </c>
      <c r="D107" s="220" t="s">
        <v>122</v>
      </c>
      <c r="E107" s="221" t="s">
        <v>174</v>
      </c>
      <c r="F107" s="222" t="s">
        <v>175</v>
      </c>
      <c r="G107" s="223" t="s">
        <v>136</v>
      </c>
      <c r="H107" s="224">
        <v>9438.3999999999996</v>
      </c>
      <c r="I107" s="225"/>
      <c r="J107" s="226">
        <f>ROUND(I107*H107,2)</f>
        <v>0</v>
      </c>
      <c r="K107" s="222" t="s">
        <v>126</v>
      </c>
      <c r="L107" s="71"/>
      <c r="M107" s="227" t="s">
        <v>21</v>
      </c>
      <c r="N107" s="228" t="s">
        <v>42</v>
      </c>
      <c r="O107" s="4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" t="s">
        <v>127</v>
      </c>
      <c r="AT107" s="23" t="s">
        <v>122</v>
      </c>
      <c r="AU107" s="23" t="s">
        <v>81</v>
      </c>
      <c r="AY107" s="23" t="s">
        <v>119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3" t="s">
        <v>79</v>
      </c>
      <c r="BK107" s="231">
        <f>ROUND(I107*H107,2)</f>
        <v>0</v>
      </c>
      <c r="BL107" s="23" t="s">
        <v>127</v>
      </c>
      <c r="BM107" s="23" t="s">
        <v>176</v>
      </c>
    </row>
    <row r="108" s="11" customFormat="1">
      <c r="B108" s="235"/>
      <c r="C108" s="236"/>
      <c r="D108" s="232" t="s">
        <v>131</v>
      </c>
      <c r="E108" s="237" t="s">
        <v>21</v>
      </c>
      <c r="F108" s="238" t="s">
        <v>177</v>
      </c>
      <c r="G108" s="236"/>
      <c r="H108" s="239">
        <v>9438.3999999999996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AT108" s="245" t="s">
        <v>131</v>
      </c>
      <c r="AU108" s="245" t="s">
        <v>81</v>
      </c>
      <c r="AV108" s="11" t="s">
        <v>81</v>
      </c>
      <c r="AW108" s="11" t="s">
        <v>35</v>
      </c>
      <c r="AX108" s="11" t="s">
        <v>79</v>
      </c>
      <c r="AY108" s="245" t="s">
        <v>119</v>
      </c>
    </row>
    <row r="109" s="1" customFormat="1" ht="16.5" customHeight="1">
      <c r="B109" s="45"/>
      <c r="C109" s="220" t="s">
        <v>178</v>
      </c>
      <c r="D109" s="220" t="s">
        <v>122</v>
      </c>
      <c r="E109" s="221" t="s">
        <v>179</v>
      </c>
      <c r="F109" s="222" t="s">
        <v>180</v>
      </c>
      <c r="G109" s="223" t="s">
        <v>136</v>
      </c>
      <c r="H109" s="224">
        <v>9582.3999999999996</v>
      </c>
      <c r="I109" s="225"/>
      <c r="J109" s="226">
        <f>ROUND(I109*H109,2)</f>
        <v>0</v>
      </c>
      <c r="K109" s="222" t="s">
        <v>126</v>
      </c>
      <c r="L109" s="71"/>
      <c r="M109" s="227" t="s">
        <v>21</v>
      </c>
      <c r="N109" s="228" t="s">
        <v>42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127</v>
      </c>
      <c r="AT109" s="23" t="s">
        <v>122</v>
      </c>
      <c r="AU109" s="23" t="s">
        <v>81</v>
      </c>
      <c r="AY109" s="23" t="s">
        <v>119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79</v>
      </c>
      <c r="BK109" s="231">
        <f>ROUND(I109*H109,2)</f>
        <v>0</v>
      </c>
      <c r="BL109" s="23" t="s">
        <v>127</v>
      </c>
      <c r="BM109" s="23" t="s">
        <v>181</v>
      </c>
    </row>
    <row r="110" s="1" customFormat="1">
      <c r="B110" s="45"/>
      <c r="C110" s="73"/>
      <c r="D110" s="232" t="s">
        <v>129</v>
      </c>
      <c r="E110" s="73"/>
      <c r="F110" s="233" t="s">
        <v>182</v>
      </c>
      <c r="G110" s="73"/>
      <c r="H110" s="73"/>
      <c r="I110" s="190"/>
      <c r="J110" s="73"/>
      <c r="K110" s="73"/>
      <c r="L110" s="71"/>
      <c r="M110" s="234"/>
      <c r="N110" s="46"/>
      <c r="O110" s="46"/>
      <c r="P110" s="46"/>
      <c r="Q110" s="46"/>
      <c r="R110" s="46"/>
      <c r="S110" s="46"/>
      <c r="T110" s="94"/>
      <c r="AT110" s="23" t="s">
        <v>129</v>
      </c>
      <c r="AU110" s="23" t="s">
        <v>81</v>
      </c>
    </row>
    <row r="111" s="11" customFormat="1">
      <c r="B111" s="235"/>
      <c r="C111" s="236"/>
      <c r="D111" s="232" t="s">
        <v>131</v>
      </c>
      <c r="E111" s="237" t="s">
        <v>21</v>
      </c>
      <c r="F111" s="238" t="s">
        <v>177</v>
      </c>
      <c r="G111" s="236"/>
      <c r="H111" s="239">
        <v>9438.3999999999996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AT111" s="245" t="s">
        <v>131</v>
      </c>
      <c r="AU111" s="245" t="s">
        <v>81</v>
      </c>
      <c r="AV111" s="11" t="s">
        <v>81</v>
      </c>
      <c r="AW111" s="11" t="s">
        <v>35</v>
      </c>
      <c r="AX111" s="11" t="s">
        <v>71</v>
      </c>
      <c r="AY111" s="245" t="s">
        <v>119</v>
      </c>
    </row>
    <row r="112" s="12" customFormat="1">
      <c r="B112" s="256"/>
      <c r="C112" s="257"/>
      <c r="D112" s="232" t="s">
        <v>131</v>
      </c>
      <c r="E112" s="258" t="s">
        <v>21</v>
      </c>
      <c r="F112" s="259" t="s">
        <v>165</v>
      </c>
      <c r="G112" s="257"/>
      <c r="H112" s="258" t="s">
        <v>21</v>
      </c>
      <c r="I112" s="260"/>
      <c r="J112" s="257"/>
      <c r="K112" s="257"/>
      <c r="L112" s="261"/>
      <c r="M112" s="262"/>
      <c r="N112" s="263"/>
      <c r="O112" s="263"/>
      <c r="P112" s="263"/>
      <c r="Q112" s="263"/>
      <c r="R112" s="263"/>
      <c r="S112" s="263"/>
      <c r="T112" s="264"/>
      <c r="AT112" s="265" t="s">
        <v>131</v>
      </c>
      <c r="AU112" s="265" t="s">
        <v>81</v>
      </c>
      <c r="AV112" s="12" t="s">
        <v>79</v>
      </c>
      <c r="AW112" s="12" t="s">
        <v>35</v>
      </c>
      <c r="AX112" s="12" t="s">
        <v>71</v>
      </c>
      <c r="AY112" s="265" t="s">
        <v>119</v>
      </c>
    </row>
    <row r="113" s="11" customFormat="1">
      <c r="B113" s="235"/>
      <c r="C113" s="236"/>
      <c r="D113" s="232" t="s">
        <v>131</v>
      </c>
      <c r="E113" s="237" t="s">
        <v>21</v>
      </c>
      <c r="F113" s="238" t="s">
        <v>183</v>
      </c>
      <c r="G113" s="236"/>
      <c r="H113" s="239">
        <v>144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131</v>
      </c>
      <c r="AU113" s="245" t="s">
        <v>81</v>
      </c>
      <c r="AV113" s="11" t="s">
        <v>81</v>
      </c>
      <c r="AW113" s="11" t="s">
        <v>35</v>
      </c>
      <c r="AX113" s="11" t="s">
        <v>71</v>
      </c>
      <c r="AY113" s="245" t="s">
        <v>119</v>
      </c>
    </row>
    <row r="114" s="12" customFormat="1">
      <c r="B114" s="256"/>
      <c r="C114" s="257"/>
      <c r="D114" s="232" t="s">
        <v>131</v>
      </c>
      <c r="E114" s="258" t="s">
        <v>21</v>
      </c>
      <c r="F114" s="259" t="s">
        <v>184</v>
      </c>
      <c r="G114" s="257"/>
      <c r="H114" s="258" t="s">
        <v>21</v>
      </c>
      <c r="I114" s="260"/>
      <c r="J114" s="257"/>
      <c r="K114" s="257"/>
      <c r="L114" s="261"/>
      <c r="M114" s="262"/>
      <c r="N114" s="263"/>
      <c r="O114" s="263"/>
      <c r="P114" s="263"/>
      <c r="Q114" s="263"/>
      <c r="R114" s="263"/>
      <c r="S114" s="263"/>
      <c r="T114" s="264"/>
      <c r="AT114" s="265" t="s">
        <v>131</v>
      </c>
      <c r="AU114" s="265" t="s">
        <v>81</v>
      </c>
      <c r="AV114" s="12" t="s">
        <v>79</v>
      </c>
      <c r="AW114" s="12" t="s">
        <v>35</v>
      </c>
      <c r="AX114" s="12" t="s">
        <v>71</v>
      </c>
      <c r="AY114" s="265" t="s">
        <v>119</v>
      </c>
    </row>
    <row r="115" s="13" customFormat="1">
      <c r="B115" s="266"/>
      <c r="C115" s="267"/>
      <c r="D115" s="232" t="s">
        <v>131</v>
      </c>
      <c r="E115" s="268" t="s">
        <v>21</v>
      </c>
      <c r="F115" s="269" t="s">
        <v>166</v>
      </c>
      <c r="G115" s="267"/>
      <c r="H115" s="270">
        <v>9582.3999999999996</v>
      </c>
      <c r="I115" s="271"/>
      <c r="J115" s="267"/>
      <c r="K115" s="267"/>
      <c r="L115" s="272"/>
      <c r="M115" s="273"/>
      <c r="N115" s="274"/>
      <c r="O115" s="274"/>
      <c r="P115" s="274"/>
      <c r="Q115" s="274"/>
      <c r="R115" s="274"/>
      <c r="S115" s="274"/>
      <c r="T115" s="275"/>
      <c r="AT115" s="276" t="s">
        <v>131</v>
      </c>
      <c r="AU115" s="276" t="s">
        <v>81</v>
      </c>
      <c r="AV115" s="13" t="s">
        <v>127</v>
      </c>
      <c r="AW115" s="13" t="s">
        <v>35</v>
      </c>
      <c r="AX115" s="13" t="s">
        <v>79</v>
      </c>
      <c r="AY115" s="276" t="s">
        <v>119</v>
      </c>
    </row>
    <row r="116" s="1" customFormat="1" ht="16.5" customHeight="1">
      <c r="B116" s="45"/>
      <c r="C116" s="220" t="s">
        <v>185</v>
      </c>
      <c r="D116" s="220" t="s">
        <v>122</v>
      </c>
      <c r="E116" s="221" t="s">
        <v>186</v>
      </c>
      <c r="F116" s="222" t="s">
        <v>187</v>
      </c>
      <c r="G116" s="223" t="s">
        <v>188</v>
      </c>
      <c r="H116" s="224">
        <v>259.19999999999999</v>
      </c>
      <c r="I116" s="225"/>
      <c r="J116" s="226">
        <f>ROUND(I116*H116,2)</f>
        <v>0</v>
      </c>
      <c r="K116" s="222" t="s">
        <v>126</v>
      </c>
      <c r="L116" s="71"/>
      <c r="M116" s="227" t="s">
        <v>21</v>
      </c>
      <c r="N116" s="228" t="s">
        <v>42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" t="s">
        <v>127</v>
      </c>
      <c r="AT116" s="23" t="s">
        <v>122</v>
      </c>
      <c r="AU116" s="23" t="s">
        <v>81</v>
      </c>
      <c r="AY116" s="23" t="s">
        <v>119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79</v>
      </c>
      <c r="BK116" s="231">
        <f>ROUND(I116*H116,2)</f>
        <v>0</v>
      </c>
      <c r="BL116" s="23" t="s">
        <v>127</v>
      </c>
      <c r="BM116" s="23" t="s">
        <v>189</v>
      </c>
    </row>
    <row r="117" s="11" customFormat="1">
      <c r="B117" s="235"/>
      <c r="C117" s="236"/>
      <c r="D117" s="232" t="s">
        <v>131</v>
      </c>
      <c r="E117" s="237" t="s">
        <v>21</v>
      </c>
      <c r="F117" s="238" t="s">
        <v>190</v>
      </c>
      <c r="G117" s="236"/>
      <c r="H117" s="239">
        <v>259.19999999999999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AT117" s="245" t="s">
        <v>131</v>
      </c>
      <c r="AU117" s="245" t="s">
        <v>81</v>
      </c>
      <c r="AV117" s="11" t="s">
        <v>81</v>
      </c>
      <c r="AW117" s="11" t="s">
        <v>35</v>
      </c>
      <c r="AX117" s="11" t="s">
        <v>71</v>
      </c>
      <c r="AY117" s="245" t="s">
        <v>119</v>
      </c>
    </row>
    <row r="118" s="12" customFormat="1">
      <c r="B118" s="256"/>
      <c r="C118" s="257"/>
      <c r="D118" s="232" t="s">
        <v>131</v>
      </c>
      <c r="E118" s="258" t="s">
        <v>21</v>
      </c>
      <c r="F118" s="259" t="s">
        <v>184</v>
      </c>
      <c r="G118" s="257"/>
      <c r="H118" s="258" t="s">
        <v>21</v>
      </c>
      <c r="I118" s="260"/>
      <c r="J118" s="257"/>
      <c r="K118" s="257"/>
      <c r="L118" s="261"/>
      <c r="M118" s="262"/>
      <c r="N118" s="263"/>
      <c r="O118" s="263"/>
      <c r="P118" s="263"/>
      <c r="Q118" s="263"/>
      <c r="R118" s="263"/>
      <c r="S118" s="263"/>
      <c r="T118" s="264"/>
      <c r="AT118" s="265" t="s">
        <v>131</v>
      </c>
      <c r="AU118" s="265" t="s">
        <v>81</v>
      </c>
      <c r="AV118" s="12" t="s">
        <v>79</v>
      </c>
      <c r="AW118" s="12" t="s">
        <v>35</v>
      </c>
      <c r="AX118" s="12" t="s">
        <v>71</v>
      </c>
      <c r="AY118" s="265" t="s">
        <v>119</v>
      </c>
    </row>
    <row r="119" s="13" customFormat="1">
      <c r="B119" s="266"/>
      <c r="C119" s="267"/>
      <c r="D119" s="232" t="s">
        <v>131</v>
      </c>
      <c r="E119" s="268" t="s">
        <v>21</v>
      </c>
      <c r="F119" s="269" t="s">
        <v>166</v>
      </c>
      <c r="G119" s="267"/>
      <c r="H119" s="270">
        <v>259.19999999999999</v>
      </c>
      <c r="I119" s="271"/>
      <c r="J119" s="267"/>
      <c r="K119" s="267"/>
      <c r="L119" s="272"/>
      <c r="M119" s="273"/>
      <c r="N119" s="274"/>
      <c r="O119" s="274"/>
      <c r="P119" s="274"/>
      <c r="Q119" s="274"/>
      <c r="R119" s="274"/>
      <c r="S119" s="274"/>
      <c r="T119" s="275"/>
      <c r="AT119" s="276" t="s">
        <v>131</v>
      </c>
      <c r="AU119" s="276" t="s">
        <v>81</v>
      </c>
      <c r="AV119" s="13" t="s">
        <v>127</v>
      </c>
      <c r="AW119" s="13" t="s">
        <v>35</v>
      </c>
      <c r="AX119" s="13" t="s">
        <v>79</v>
      </c>
      <c r="AY119" s="276" t="s">
        <v>119</v>
      </c>
    </row>
    <row r="120" s="10" customFormat="1" ht="29.88" customHeight="1">
      <c r="B120" s="204"/>
      <c r="C120" s="205"/>
      <c r="D120" s="206" t="s">
        <v>70</v>
      </c>
      <c r="E120" s="218" t="s">
        <v>81</v>
      </c>
      <c r="F120" s="218" t="s">
        <v>191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SUM(P121:P126)</f>
        <v>0</v>
      </c>
      <c r="Q120" s="212"/>
      <c r="R120" s="213">
        <f>SUM(R121:R126)</f>
        <v>286.33499999999998</v>
      </c>
      <c r="S120" s="212"/>
      <c r="T120" s="214">
        <f>SUM(T121:T126)</f>
        <v>0</v>
      </c>
      <c r="AR120" s="215" t="s">
        <v>79</v>
      </c>
      <c r="AT120" s="216" t="s">
        <v>70</v>
      </c>
      <c r="AU120" s="216" t="s">
        <v>79</v>
      </c>
      <c r="AY120" s="215" t="s">
        <v>119</v>
      </c>
      <c r="BK120" s="217">
        <f>SUM(BK121:BK126)</f>
        <v>0</v>
      </c>
    </row>
    <row r="121" s="1" customFormat="1" ht="25.5" customHeight="1">
      <c r="B121" s="45"/>
      <c r="C121" s="220" t="s">
        <v>192</v>
      </c>
      <c r="D121" s="220" t="s">
        <v>122</v>
      </c>
      <c r="E121" s="221" t="s">
        <v>193</v>
      </c>
      <c r="F121" s="222" t="s">
        <v>194</v>
      </c>
      <c r="G121" s="223" t="s">
        <v>136</v>
      </c>
      <c r="H121" s="224">
        <v>108</v>
      </c>
      <c r="I121" s="225"/>
      <c r="J121" s="226">
        <f>ROUND(I121*H121,2)</f>
        <v>0</v>
      </c>
      <c r="K121" s="222" t="s">
        <v>126</v>
      </c>
      <c r="L121" s="71"/>
      <c r="M121" s="227" t="s">
        <v>21</v>
      </c>
      <c r="N121" s="228" t="s">
        <v>42</v>
      </c>
      <c r="O121" s="46"/>
      <c r="P121" s="229">
        <f>O121*H121</f>
        <v>0</v>
      </c>
      <c r="Q121" s="229">
        <v>1.9312499999999999</v>
      </c>
      <c r="R121" s="229">
        <f>Q121*H121</f>
        <v>208.57499999999999</v>
      </c>
      <c r="S121" s="229">
        <v>0</v>
      </c>
      <c r="T121" s="230">
        <f>S121*H121</f>
        <v>0</v>
      </c>
      <c r="AR121" s="23" t="s">
        <v>127</v>
      </c>
      <c r="AT121" s="23" t="s">
        <v>122</v>
      </c>
      <c r="AU121" s="23" t="s">
        <v>81</v>
      </c>
      <c r="AY121" s="23" t="s">
        <v>119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79</v>
      </c>
      <c r="BK121" s="231">
        <f>ROUND(I121*H121,2)</f>
        <v>0</v>
      </c>
      <c r="BL121" s="23" t="s">
        <v>127</v>
      </c>
      <c r="BM121" s="23" t="s">
        <v>195</v>
      </c>
    </row>
    <row r="122" s="1" customFormat="1">
      <c r="B122" s="45"/>
      <c r="C122" s="73"/>
      <c r="D122" s="232" t="s">
        <v>129</v>
      </c>
      <c r="E122" s="73"/>
      <c r="F122" s="233" t="s">
        <v>196</v>
      </c>
      <c r="G122" s="73"/>
      <c r="H122" s="73"/>
      <c r="I122" s="190"/>
      <c r="J122" s="73"/>
      <c r="K122" s="73"/>
      <c r="L122" s="71"/>
      <c r="M122" s="234"/>
      <c r="N122" s="46"/>
      <c r="O122" s="46"/>
      <c r="P122" s="46"/>
      <c r="Q122" s="46"/>
      <c r="R122" s="46"/>
      <c r="S122" s="46"/>
      <c r="T122" s="94"/>
      <c r="AT122" s="23" t="s">
        <v>129</v>
      </c>
      <c r="AU122" s="23" t="s">
        <v>81</v>
      </c>
    </row>
    <row r="123" s="11" customFormat="1">
      <c r="B123" s="235"/>
      <c r="C123" s="236"/>
      <c r="D123" s="232" t="s">
        <v>131</v>
      </c>
      <c r="E123" s="237" t="s">
        <v>21</v>
      </c>
      <c r="F123" s="238" t="s">
        <v>197</v>
      </c>
      <c r="G123" s="236"/>
      <c r="H123" s="239">
        <v>108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131</v>
      </c>
      <c r="AU123" s="245" t="s">
        <v>81</v>
      </c>
      <c r="AV123" s="11" t="s">
        <v>81</v>
      </c>
      <c r="AW123" s="11" t="s">
        <v>35</v>
      </c>
      <c r="AX123" s="11" t="s">
        <v>79</v>
      </c>
      <c r="AY123" s="245" t="s">
        <v>119</v>
      </c>
    </row>
    <row r="124" s="1" customFormat="1" ht="25.5" customHeight="1">
      <c r="B124" s="45"/>
      <c r="C124" s="220" t="s">
        <v>198</v>
      </c>
      <c r="D124" s="220" t="s">
        <v>122</v>
      </c>
      <c r="E124" s="221" t="s">
        <v>199</v>
      </c>
      <c r="F124" s="222" t="s">
        <v>200</v>
      </c>
      <c r="G124" s="223" t="s">
        <v>125</v>
      </c>
      <c r="H124" s="224">
        <v>720</v>
      </c>
      <c r="I124" s="225"/>
      <c r="J124" s="226">
        <f>ROUND(I124*H124,2)</f>
        <v>0</v>
      </c>
      <c r="K124" s="222" t="s">
        <v>126</v>
      </c>
      <c r="L124" s="71"/>
      <c r="M124" s="227" t="s">
        <v>21</v>
      </c>
      <c r="N124" s="228" t="s">
        <v>42</v>
      </c>
      <c r="O124" s="46"/>
      <c r="P124" s="229">
        <f>O124*H124</f>
        <v>0</v>
      </c>
      <c r="Q124" s="229">
        <v>0.108</v>
      </c>
      <c r="R124" s="229">
        <f>Q124*H124</f>
        <v>77.760000000000005</v>
      </c>
      <c r="S124" s="229">
        <v>0</v>
      </c>
      <c r="T124" s="230">
        <f>S124*H124</f>
        <v>0</v>
      </c>
      <c r="AR124" s="23" t="s">
        <v>127</v>
      </c>
      <c r="AT124" s="23" t="s">
        <v>122</v>
      </c>
      <c r="AU124" s="23" t="s">
        <v>81</v>
      </c>
      <c r="AY124" s="23" t="s">
        <v>119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79</v>
      </c>
      <c r="BK124" s="231">
        <f>ROUND(I124*H124,2)</f>
        <v>0</v>
      </c>
      <c r="BL124" s="23" t="s">
        <v>127</v>
      </c>
      <c r="BM124" s="23" t="s">
        <v>201</v>
      </c>
    </row>
    <row r="125" s="1" customFormat="1">
      <c r="B125" s="45"/>
      <c r="C125" s="73"/>
      <c r="D125" s="232" t="s">
        <v>129</v>
      </c>
      <c r="E125" s="73"/>
      <c r="F125" s="233" t="s">
        <v>202</v>
      </c>
      <c r="G125" s="73"/>
      <c r="H125" s="73"/>
      <c r="I125" s="190"/>
      <c r="J125" s="73"/>
      <c r="K125" s="73"/>
      <c r="L125" s="71"/>
      <c r="M125" s="234"/>
      <c r="N125" s="46"/>
      <c r="O125" s="46"/>
      <c r="P125" s="46"/>
      <c r="Q125" s="46"/>
      <c r="R125" s="46"/>
      <c r="S125" s="46"/>
      <c r="T125" s="94"/>
      <c r="AT125" s="23" t="s">
        <v>129</v>
      </c>
      <c r="AU125" s="23" t="s">
        <v>81</v>
      </c>
    </row>
    <row r="126" s="11" customFormat="1">
      <c r="B126" s="235"/>
      <c r="C126" s="236"/>
      <c r="D126" s="232" t="s">
        <v>131</v>
      </c>
      <c r="E126" s="237" t="s">
        <v>21</v>
      </c>
      <c r="F126" s="238" t="s">
        <v>132</v>
      </c>
      <c r="G126" s="236"/>
      <c r="H126" s="239">
        <v>720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131</v>
      </c>
      <c r="AU126" s="245" t="s">
        <v>81</v>
      </c>
      <c r="AV126" s="11" t="s">
        <v>81</v>
      </c>
      <c r="AW126" s="11" t="s">
        <v>35</v>
      </c>
      <c r="AX126" s="11" t="s">
        <v>79</v>
      </c>
      <c r="AY126" s="245" t="s">
        <v>119</v>
      </c>
    </row>
    <row r="127" s="10" customFormat="1" ht="29.88" customHeight="1">
      <c r="B127" s="204"/>
      <c r="C127" s="205"/>
      <c r="D127" s="206" t="s">
        <v>70</v>
      </c>
      <c r="E127" s="218" t="s">
        <v>203</v>
      </c>
      <c r="F127" s="218" t="s">
        <v>204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SUM(P128:P131)</f>
        <v>0</v>
      </c>
      <c r="Q127" s="212"/>
      <c r="R127" s="213">
        <f>SUM(R128:R131)</f>
        <v>0</v>
      </c>
      <c r="S127" s="212"/>
      <c r="T127" s="214">
        <f>SUM(T128:T131)</f>
        <v>0</v>
      </c>
      <c r="AR127" s="215" t="s">
        <v>79</v>
      </c>
      <c r="AT127" s="216" t="s">
        <v>70</v>
      </c>
      <c r="AU127" s="216" t="s">
        <v>79</v>
      </c>
      <c r="AY127" s="215" t="s">
        <v>119</v>
      </c>
      <c r="BK127" s="217">
        <f>SUM(BK128:BK131)</f>
        <v>0</v>
      </c>
    </row>
    <row r="128" s="1" customFormat="1" ht="25.5" customHeight="1">
      <c r="B128" s="45"/>
      <c r="C128" s="220" t="s">
        <v>10</v>
      </c>
      <c r="D128" s="220" t="s">
        <v>122</v>
      </c>
      <c r="E128" s="221" t="s">
        <v>205</v>
      </c>
      <c r="F128" s="222" t="s">
        <v>206</v>
      </c>
      <c r="G128" s="223" t="s">
        <v>188</v>
      </c>
      <c r="H128" s="224">
        <v>442.80000000000001</v>
      </c>
      <c r="I128" s="225"/>
      <c r="J128" s="226">
        <f>ROUND(I128*H128,2)</f>
        <v>0</v>
      </c>
      <c r="K128" s="222" t="s">
        <v>155</v>
      </c>
      <c r="L128" s="71"/>
      <c r="M128" s="227" t="s">
        <v>21</v>
      </c>
      <c r="N128" s="228" t="s">
        <v>42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" t="s">
        <v>127</v>
      </c>
      <c r="AT128" s="23" t="s">
        <v>122</v>
      </c>
      <c r="AU128" s="23" t="s">
        <v>81</v>
      </c>
      <c r="AY128" s="23" t="s">
        <v>119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79</v>
      </c>
      <c r="BK128" s="231">
        <f>ROUND(I128*H128,2)</f>
        <v>0</v>
      </c>
      <c r="BL128" s="23" t="s">
        <v>127</v>
      </c>
      <c r="BM128" s="23" t="s">
        <v>207</v>
      </c>
    </row>
    <row r="129" s="1" customFormat="1" ht="38.25" customHeight="1">
      <c r="B129" s="45"/>
      <c r="C129" s="220" t="s">
        <v>208</v>
      </c>
      <c r="D129" s="220" t="s">
        <v>122</v>
      </c>
      <c r="E129" s="221" t="s">
        <v>209</v>
      </c>
      <c r="F129" s="222" t="s">
        <v>210</v>
      </c>
      <c r="G129" s="223" t="s">
        <v>188</v>
      </c>
      <c r="H129" s="224">
        <v>10627.200000000001</v>
      </c>
      <c r="I129" s="225"/>
      <c r="J129" s="226">
        <f>ROUND(I129*H129,2)</f>
        <v>0</v>
      </c>
      <c r="K129" s="222" t="s">
        <v>155</v>
      </c>
      <c r="L129" s="71"/>
      <c r="M129" s="227" t="s">
        <v>21</v>
      </c>
      <c r="N129" s="228" t="s">
        <v>42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" t="s">
        <v>127</v>
      </c>
      <c r="AT129" s="23" t="s">
        <v>122</v>
      </c>
      <c r="AU129" s="23" t="s">
        <v>81</v>
      </c>
      <c r="AY129" s="23" t="s">
        <v>119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79</v>
      </c>
      <c r="BK129" s="231">
        <f>ROUND(I129*H129,2)</f>
        <v>0</v>
      </c>
      <c r="BL129" s="23" t="s">
        <v>127</v>
      </c>
      <c r="BM129" s="23" t="s">
        <v>211</v>
      </c>
    </row>
    <row r="130" s="11" customFormat="1">
      <c r="B130" s="235"/>
      <c r="C130" s="236"/>
      <c r="D130" s="232" t="s">
        <v>131</v>
      </c>
      <c r="E130" s="237" t="s">
        <v>21</v>
      </c>
      <c r="F130" s="238" t="s">
        <v>212</v>
      </c>
      <c r="G130" s="236"/>
      <c r="H130" s="239">
        <v>10627.200000000001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131</v>
      </c>
      <c r="AU130" s="245" t="s">
        <v>81</v>
      </c>
      <c r="AV130" s="11" t="s">
        <v>81</v>
      </c>
      <c r="AW130" s="11" t="s">
        <v>35</v>
      </c>
      <c r="AX130" s="11" t="s">
        <v>79</v>
      </c>
      <c r="AY130" s="245" t="s">
        <v>119</v>
      </c>
    </row>
    <row r="131" s="12" customFormat="1">
      <c r="B131" s="256"/>
      <c r="C131" s="257"/>
      <c r="D131" s="232" t="s">
        <v>131</v>
      </c>
      <c r="E131" s="258" t="s">
        <v>21</v>
      </c>
      <c r="F131" s="259" t="s">
        <v>213</v>
      </c>
      <c r="G131" s="257"/>
      <c r="H131" s="258" t="s">
        <v>21</v>
      </c>
      <c r="I131" s="260"/>
      <c r="J131" s="257"/>
      <c r="K131" s="257"/>
      <c r="L131" s="261"/>
      <c r="M131" s="262"/>
      <c r="N131" s="263"/>
      <c r="O131" s="263"/>
      <c r="P131" s="263"/>
      <c r="Q131" s="263"/>
      <c r="R131" s="263"/>
      <c r="S131" s="263"/>
      <c r="T131" s="264"/>
      <c r="AT131" s="265" t="s">
        <v>131</v>
      </c>
      <c r="AU131" s="265" t="s">
        <v>81</v>
      </c>
      <c r="AV131" s="12" t="s">
        <v>79</v>
      </c>
      <c r="AW131" s="12" t="s">
        <v>35</v>
      </c>
      <c r="AX131" s="12" t="s">
        <v>71</v>
      </c>
      <c r="AY131" s="265" t="s">
        <v>119</v>
      </c>
    </row>
    <row r="132" s="10" customFormat="1" ht="29.88" customHeight="1">
      <c r="B132" s="204"/>
      <c r="C132" s="205"/>
      <c r="D132" s="206" t="s">
        <v>70</v>
      </c>
      <c r="E132" s="218" t="s">
        <v>214</v>
      </c>
      <c r="F132" s="218" t="s">
        <v>215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P133</f>
        <v>0</v>
      </c>
      <c r="Q132" s="212"/>
      <c r="R132" s="213">
        <f>R133</f>
        <v>0</v>
      </c>
      <c r="S132" s="212"/>
      <c r="T132" s="214">
        <f>T133</f>
        <v>0</v>
      </c>
      <c r="AR132" s="215" t="s">
        <v>79</v>
      </c>
      <c r="AT132" s="216" t="s">
        <v>70</v>
      </c>
      <c r="AU132" s="216" t="s">
        <v>79</v>
      </c>
      <c r="AY132" s="215" t="s">
        <v>119</v>
      </c>
      <c r="BK132" s="217">
        <f>BK133</f>
        <v>0</v>
      </c>
    </row>
    <row r="133" s="1" customFormat="1" ht="25.5" customHeight="1">
      <c r="B133" s="45"/>
      <c r="C133" s="220" t="s">
        <v>216</v>
      </c>
      <c r="D133" s="220" t="s">
        <v>122</v>
      </c>
      <c r="E133" s="221" t="s">
        <v>217</v>
      </c>
      <c r="F133" s="222" t="s">
        <v>218</v>
      </c>
      <c r="G133" s="223" t="s">
        <v>188</v>
      </c>
      <c r="H133" s="224">
        <v>417.33499999999998</v>
      </c>
      <c r="I133" s="225"/>
      <c r="J133" s="226">
        <f>ROUND(I133*H133,2)</f>
        <v>0</v>
      </c>
      <c r="K133" s="222" t="s">
        <v>126</v>
      </c>
      <c r="L133" s="71"/>
      <c r="M133" s="227" t="s">
        <v>21</v>
      </c>
      <c r="N133" s="277" t="s">
        <v>42</v>
      </c>
      <c r="O133" s="278"/>
      <c r="P133" s="279">
        <f>O133*H133</f>
        <v>0</v>
      </c>
      <c r="Q133" s="279">
        <v>0</v>
      </c>
      <c r="R133" s="279">
        <f>Q133*H133</f>
        <v>0</v>
      </c>
      <c r="S133" s="279">
        <v>0</v>
      </c>
      <c r="T133" s="280">
        <f>S133*H133</f>
        <v>0</v>
      </c>
      <c r="AR133" s="23" t="s">
        <v>127</v>
      </c>
      <c r="AT133" s="23" t="s">
        <v>122</v>
      </c>
      <c r="AU133" s="23" t="s">
        <v>81</v>
      </c>
      <c r="AY133" s="23" t="s">
        <v>119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79</v>
      </c>
      <c r="BK133" s="231">
        <f>ROUND(I133*H133,2)</f>
        <v>0</v>
      </c>
      <c r="BL133" s="23" t="s">
        <v>127</v>
      </c>
      <c r="BM133" s="23" t="s">
        <v>219</v>
      </c>
    </row>
    <row r="134" s="1" customFormat="1" ht="6.96" customHeight="1">
      <c r="B134" s="66"/>
      <c r="C134" s="67"/>
      <c r="D134" s="67"/>
      <c r="E134" s="67"/>
      <c r="F134" s="67"/>
      <c r="G134" s="67"/>
      <c r="H134" s="67"/>
      <c r="I134" s="165"/>
      <c r="J134" s="67"/>
      <c r="K134" s="67"/>
      <c r="L134" s="71"/>
    </row>
  </sheetData>
  <sheetProtection sheet="1" autoFilter="0" formatColumns="0" formatRows="0" objects="1" scenarios="1" spinCount="100000" saltValue="kEOHOMa1ZBpqTEd6kxwF2aI5RHDWhdIbEaFPrH/+A05VhS3Pdd6i2vwu+8yCDo2Nd8Abe7rDN+ybg+Pxs3fEdw==" hashValue="GGB5YSvuim6E6EeG9zwrnQIg5HRBrjFDC9xEY0UVAAZR/Sgnb7HnMWeoKEFPR3L1iIcLDIG4nqJkeyYMJaEmZQ==" algorithmName="SHA-512" password="CC35"/>
  <autoFilter ref="C80:K133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85</v>
      </c>
      <c r="G1" s="138" t="s">
        <v>86</v>
      </c>
      <c r="H1" s="138"/>
      <c r="I1" s="139"/>
      <c r="J1" s="138" t="s">
        <v>87</v>
      </c>
      <c r="K1" s="137" t="s">
        <v>88</v>
      </c>
      <c r="L1" s="138" t="s">
        <v>89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84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90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VN Bílovec - odtěžení nánosů, stavba č. 3252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91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220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9. 8. 2018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ROUND(SUM(BE79:BE153), 2)</f>
        <v>0</v>
      </c>
      <c r="G30" s="46"/>
      <c r="H30" s="46"/>
      <c r="I30" s="157">
        <v>0.20999999999999999</v>
      </c>
      <c r="J30" s="156">
        <f>ROUND(ROUND((SUM(BE79:BE153)),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ROUND(SUM(BF79:BF153), 2)</f>
        <v>0</v>
      </c>
      <c r="G31" s="46"/>
      <c r="H31" s="46"/>
      <c r="I31" s="157">
        <v>0.14999999999999999</v>
      </c>
      <c r="J31" s="156">
        <f>ROUND(ROUND((SUM(BF79:BF153)),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ROUND(SUM(BG79:BG153),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ROUND(SUM(BH79:BH153),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ROUND(SUM(BI79:BI153),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93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VN Bílovec - odtěžení nánosů, stavba č. 3252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91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VON - vedlejší a ostatní náklady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Bílovec</v>
      </c>
      <c r="G49" s="46"/>
      <c r="H49" s="46"/>
      <c r="I49" s="145" t="s">
        <v>25</v>
      </c>
      <c r="J49" s="146" t="str">
        <f>IF(J12="","",J12)</f>
        <v>9. 8. 2018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>Ing. Dalibor Rajnoch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94</v>
      </c>
      <c r="D54" s="158"/>
      <c r="E54" s="158"/>
      <c r="F54" s="158"/>
      <c r="G54" s="158"/>
      <c r="H54" s="158"/>
      <c r="I54" s="172"/>
      <c r="J54" s="173" t="s">
        <v>95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96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3" t="s">
        <v>97</v>
      </c>
    </row>
    <row r="57" s="7" customFormat="1" ht="24.96" customHeight="1">
      <c r="B57" s="176"/>
      <c r="C57" s="177"/>
      <c r="D57" s="178" t="s">
        <v>221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8" customFormat="1" ht="19.92" customHeight="1">
      <c r="B58" s="183"/>
      <c r="C58" s="184"/>
      <c r="D58" s="185" t="s">
        <v>222</v>
      </c>
      <c r="E58" s="186"/>
      <c r="F58" s="186"/>
      <c r="G58" s="186"/>
      <c r="H58" s="186"/>
      <c r="I58" s="187"/>
      <c r="J58" s="188">
        <f>J81</f>
        <v>0</v>
      </c>
      <c r="K58" s="189"/>
    </row>
    <row r="59" s="8" customFormat="1" ht="19.92" customHeight="1">
      <c r="B59" s="183"/>
      <c r="C59" s="184"/>
      <c r="D59" s="185" t="s">
        <v>223</v>
      </c>
      <c r="E59" s="186"/>
      <c r="F59" s="186"/>
      <c r="G59" s="186"/>
      <c r="H59" s="186"/>
      <c r="I59" s="187"/>
      <c r="J59" s="188">
        <f>J83</f>
        <v>0</v>
      </c>
      <c r="K59" s="189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103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6.5" customHeight="1">
      <c r="B69" s="45"/>
      <c r="C69" s="73"/>
      <c r="D69" s="73"/>
      <c r="E69" s="191" t="str">
        <f>E7</f>
        <v>VN Bílovec - odtěžení nánosů, stavba č. 3252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91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7.25" customHeight="1">
      <c r="B71" s="45"/>
      <c r="C71" s="73"/>
      <c r="D71" s="73"/>
      <c r="E71" s="81" t="str">
        <f>E9</f>
        <v>VON - vedlejší a ostatní náklady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23</v>
      </c>
      <c r="D73" s="73"/>
      <c r="E73" s="73"/>
      <c r="F73" s="192" t="str">
        <f>F12</f>
        <v>Bílovec</v>
      </c>
      <c r="G73" s="73"/>
      <c r="H73" s="73"/>
      <c r="I73" s="193" t="s">
        <v>25</v>
      </c>
      <c r="J73" s="84" t="str">
        <f>IF(J12="","",J12)</f>
        <v>9. 8. 2018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27</v>
      </c>
      <c r="D75" s="73"/>
      <c r="E75" s="73"/>
      <c r="F75" s="192" t="str">
        <f>E15</f>
        <v xml:space="preserve"> </v>
      </c>
      <c r="G75" s="73"/>
      <c r="H75" s="73"/>
      <c r="I75" s="193" t="s">
        <v>33</v>
      </c>
      <c r="J75" s="192" t="str">
        <f>E21</f>
        <v>Ing. Dalibor Rajnoch</v>
      </c>
      <c r="K75" s="73"/>
      <c r="L75" s="71"/>
    </row>
    <row r="76" s="1" customFormat="1" ht="14.4" customHeight="1">
      <c r="B76" s="45"/>
      <c r="C76" s="75" t="s">
        <v>31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104</v>
      </c>
      <c r="D78" s="196" t="s">
        <v>56</v>
      </c>
      <c r="E78" s="196" t="s">
        <v>52</v>
      </c>
      <c r="F78" s="196" t="s">
        <v>105</v>
      </c>
      <c r="G78" s="196" t="s">
        <v>106</v>
      </c>
      <c r="H78" s="196" t="s">
        <v>107</v>
      </c>
      <c r="I78" s="197" t="s">
        <v>108</v>
      </c>
      <c r="J78" s="196" t="s">
        <v>95</v>
      </c>
      <c r="K78" s="198" t="s">
        <v>109</v>
      </c>
      <c r="L78" s="199"/>
      <c r="M78" s="101" t="s">
        <v>110</v>
      </c>
      <c r="N78" s="102" t="s">
        <v>41</v>
      </c>
      <c r="O78" s="102" t="s">
        <v>111</v>
      </c>
      <c r="P78" s="102" t="s">
        <v>112</v>
      </c>
      <c r="Q78" s="102" t="s">
        <v>113</v>
      </c>
      <c r="R78" s="102" t="s">
        <v>114</v>
      </c>
      <c r="S78" s="102" t="s">
        <v>115</v>
      </c>
      <c r="T78" s="103" t="s">
        <v>116</v>
      </c>
    </row>
    <row r="79" s="1" customFormat="1" ht="29.28" customHeight="1">
      <c r="B79" s="45"/>
      <c r="C79" s="107" t="s">
        <v>96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</f>
        <v>0</v>
      </c>
      <c r="Q79" s="105"/>
      <c r="R79" s="201">
        <f>R80</f>
        <v>0</v>
      </c>
      <c r="S79" s="105"/>
      <c r="T79" s="202">
        <f>T80</f>
        <v>0</v>
      </c>
      <c r="AT79" s="23" t="s">
        <v>70</v>
      </c>
      <c r="AU79" s="23" t="s">
        <v>97</v>
      </c>
      <c r="BK79" s="203">
        <f>BK80</f>
        <v>0</v>
      </c>
    </row>
    <row r="80" s="10" customFormat="1" ht="37.44001" customHeight="1">
      <c r="B80" s="204"/>
      <c r="C80" s="205"/>
      <c r="D80" s="206" t="s">
        <v>70</v>
      </c>
      <c r="E80" s="207" t="s">
        <v>224</v>
      </c>
      <c r="F80" s="207" t="s">
        <v>225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P81+P83</f>
        <v>0</v>
      </c>
      <c r="Q80" s="212"/>
      <c r="R80" s="213">
        <f>R81+R83</f>
        <v>0</v>
      </c>
      <c r="S80" s="212"/>
      <c r="T80" s="214">
        <f>T81+T83</f>
        <v>0</v>
      </c>
      <c r="AR80" s="215" t="s">
        <v>192</v>
      </c>
      <c r="AT80" s="216" t="s">
        <v>70</v>
      </c>
      <c r="AU80" s="216" t="s">
        <v>71</v>
      </c>
      <c r="AY80" s="215" t="s">
        <v>119</v>
      </c>
      <c r="BK80" s="217">
        <f>BK81+BK83</f>
        <v>0</v>
      </c>
    </row>
    <row r="81" s="10" customFormat="1" ht="19.92" customHeight="1">
      <c r="B81" s="204"/>
      <c r="C81" s="205"/>
      <c r="D81" s="206" t="s">
        <v>70</v>
      </c>
      <c r="E81" s="218" t="s">
        <v>226</v>
      </c>
      <c r="F81" s="218" t="s">
        <v>227</v>
      </c>
      <c r="G81" s="205"/>
      <c r="H81" s="205"/>
      <c r="I81" s="208"/>
      <c r="J81" s="219">
        <f>BK81</f>
        <v>0</v>
      </c>
      <c r="K81" s="205"/>
      <c r="L81" s="210"/>
      <c r="M81" s="211"/>
      <c r="N81" s="212"/>
      <c r="O81" s="212"/>
      <c r="P81" s="213">
        <f>P82</f>
        <v>0</v>
      </c>
      <c r="Q81" s="212"/>
      <c r="R81" s="213">
        <f>R82</f>
        <v>0</v>
      </c>
      <c r="S81" s="212"/>
      <c r="T81" s="214">
        <f>T82</f>
        <v>0</v>
      </c>
      <c r="AR81" s="215" t="s">
        <v>192</v>
      </c>
      <c r="AT81" s="216" t="s">
        <v>70</v>
      </c>
      <c r="AU81" s="216" t="s">
        <v>79</v>
      </c>
      <c r="AY81" s="215" t="s">
        <v>119</v>
      </c>
      <c r="BK81" s="217">
        <f>BK82</f>
        <v>0</v>
      </c>
    </row>
    <row r="82" s="1" customFormat="1" ht="16.5" customHeight="1">
      <c r="B82" s="45"/>
      <c r="C82" s="220" t="s">
        <v>228</v>
      </c>
      <c r="D82" s="220" t="s">
        <v>122</v>
      </c>
      <c r="E82" s="221" t="s">
        <v>229</v>
      </c>
      <c r="F82" s="222" t="s">
        <v>230</v>
      </c>
      <c r="G82" s="223" t="s">
        <v>231</v>
      </c>
      <c r="H82" s="224">
        <v>1</v>
      </c>
      <c r="I82" s="225"/>
      <c r="J82" s="226">
        <f>ROUND(I82*H82,2)</f>
        <v>0</v>
      </c>
      <c r="K82" s="222" t="s">
        <v>21</v>
      </c>
      <c r="L82" s="71"/>
      <c r="M82" s="227" t="s">
        <v>21</v>
      </c>
      <c r="N82" s="228" t="s">
        <v>42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232</v>
      </c>
      <c r="AT82" s="23" t="s">
        <v>122</v>
      </c>
      <c r="AU82" s="23" t="s">
        <v>81</v>
      </c>
      <c r="AY82" s="23" t="s">
        <v>119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79</v>
      </c>
      <c r="BK82" s="231">
        <f>ROUND(I82*H82,2)</f>
        <v>0</v>
      </c>
      <c r="BL82" s="23" t="s">
        <v>232</v>
      </c>
      <c r="BM82" s="23" t="s">
        <v>233</v>
      </c>
    </row>
    <row r="83" s="10" customFormat="1" ht="29.88" customHeight="1">
      <c r="B83" s="204"/>
      <c r="C83" s="205"/>
      <c r="D83" s="206" t="s">
        <v>70</v>
      </c>
      <c r="E83" s="218" t="s">
        <v>234</v>
      </c>
      <c r="F83" s="218" t="s">
        <v>235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SUM(P84:P153)</f>
        <v>0</v>
      </c>
      <c r="Q83" s="212"/>
      <c r="R83" s="213">
        <f>SUM(R84:R153)</f>
        <v>0</v>
      </c>
      <c r="S83" s="212"/>
      <c r="T83" s="214">
        <f>SUM(T84:T153)</f>
        <v>0</v>
      </c>
      <c r="AR83" s="215" t="s">
        <v>192</v>
      </c>
      <c r="AT83" s="216" t="s">
        <v>70</v>
      </c>
      <c r="AU83" s="216" t="s">
        <v>79</v>
      </c>
      <c r="AY83" s="215" t="s">
        <v>119</v>
      </c>
      <c r="BK83" s="217">
        <f>SUM(BK84:BK153)</f>
        <v>0</v>
      </c>
    </row>
    <row r="84" s="1" customFormat="1" ht="16.5" customHeight="1">
      <c r="B84" s="45"/>
      <c r="C84" s="220" t="s">
        <v>79</v>
      </c>
      <c r="D84" s="220" t="s">
        <v>122</v>
      </c>
      <c r="E84" s="221" t="s">
        <v>236</v>
      </c>
      <c r="F84" s="222" t="s">
        <v>237</v>
      </c>
      <c r="G84" s="223" t="s">
        <v>231</v>
      </c>
      <c r="H84" s="224">
        <v>1</v>
      </c>
      <c r="I84" s="225"/>
      <c r="J84" s="226">
        <f>ROUND(I84*H84,2)</f>
        <v>0</v>
      </c>
      <c r="K84" s="222" t="s">
        <v>21</v>
      </c>
      <c r="L84" s="71"/>
      <c r="M84" s="227" t="s">
        <v>21</v>
      </c>
      <c r="N84" s="228" t="s">
        <v>42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127</v>
      </c>
      <c r="AT84" s="23" t="s">
        <v>122</v>
      </c>
      <c r="AU84" s="23" t="s">
        <v>81</v>
      </c>
      <c r="AY84" s="23" t="s">
        <v>119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79</v>
      </c>
      <c r="BK84" s="231">
        <f>ROUND(I84*H84,2)</f>
        <v>0</v>
      </c>
      <c r="BL84" s="23" t="s">
        <v>127</v>
      </c>
      <c r="BM84" s="23" t="s">
        <v>238</v>
      </c>
    </row>
    <row r="85" s="1" customFormat="1">
      <c r="B85" s="45"/>
      <c r="C85" s="73"/>
      <c r="D85" s="232" t="s">
        <v>129</v>
      </c>
      <c r="E85" s="73"/>
      <c r="F85" s="233" t="s">
        <v>239</v>
      </c>
      <c r="G85" s="73"/>
      <c r="H85" s="73"/>
      <c r="I85" s="190"/>
      <c r="J85" s="73"/>
      <c r="K85" s="73"/>
      <c r="L85" s="71"/>
      <c r="M85" s="234"/>
      <c r="N85" s="46"/>
      <c r="O85" s="46"/>
      <c r="P85" s="46"/>
      <c r="Q85" s="46"/>
      <c r="R85" s="46"/>
      <c r="S85" s="46"/>
      <c r="T85" s="94"/>
      <c r="AT85" s="23" t="s">
        <v>129</v>
      </c>
      <c r="AU85" s="23" t="s">
        <v>81</v>
      </c>
    </row>
    <row r="86" s="1" customFormat="1" ht="16.5" customHeight="1">
      <c r="B86" s="45"/>
      <c r="C86" s="220" t="s">
        <v>81</v>
      </c>
      <c r="D86" s="220" t="s">
        <v>122</v>
      </c>
      <c r="E86" s="221" t="s">
        <v>240</v>
      </c>
      <c r="F86" s="222" t="s">
        <v>241</v>
      </c>
      <c r="G86" s="223" t="s">
        <v>231</v>
      </c>
      <c r="H86" s="224">
        <v>1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42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127</v>
      </c>
      <c r="AT86" s="23" t="s">
        <v>122</v>
      </c>
      <c r="AU86" s="23" t="s">
        <v>81</v>
      </c>
      <c r="AY86" s="23" t="s">
        <v>119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79</v>
      </c>
      <c r="BK86" s="231">
        <f>ROUND(I86*H86,2)</f>
        <v>0</v>
      </c>
      <c r="BL86" s="23" t="s">
        <v>127</v>
      </c>
      <c r="BM86" s="23" t="s">
        <v>242</v>
      </c>
    </row>
    <row r="87" s="1" customFormat="1">
      <c r="B87" s="45"/>
      <c r="C87" s="73"/>
      <c r="D87" s="232" t="s">
        <v>129</v>
      </c>
      <c r="E87" s="73"/>
      <c r="F87" s="233" t="s">
        <v>243</v>
      </c>
      <c r="G87" s="73"/>
      <c r="H87" s="73"/>
      <c r="I87" s="190"/>
      <c r="J87" s="73"/>
      <c r="K87" s="73"/>
      <c r="L87" s="71"/>
      <c r="M87" s="234"/>
      <c r="N87" s="46"/>
      <c r="O87" s="46"/>
      <c r="P87" s="46"/>
      <c r="Q87" s="46"/>
      <c r="R87" s="46"/>
      <c r="S87" s="46"/>
      <c r="T87" s="94"/>
      <c r="AT87" s="23" t="s">
        <v>129</v>
      </c>
      <c r="AU87" s="23" t="s">
        <v>81</v>
      </c>
    </row>
    <row r="88" s="1" customFormat="1" ht="16.5" customHeight="1">
      <c r="B88" s="45"/>
      <c r="C88" s="220" t="s">
        <v>244</v>
      </c>
      <c r="D88" s="220" t="s">
        <v>122</v>
      </c>
      <c r="E88" s="221" t="s">
        <v>245</v>
      </c>
      <c r="F88" s="222" t="s">
        <v>246</v>
      </c>
      <c r="G88" s="223" t="s">
        <v>231</v>
      </c>
      <c r="H88" s="224">
        <v>1</v>
      </c>
      <c r="I88" s="225"/>
      <c r="J88" s="226">
        <f>ROUND(I88*H88,2)</f>
        <v>0</v>
      </c>
      <c r="K88" s="222" t="s">
        <v>21</v>
      </c>
      <c r="L88" s="71"/>
      <c r="M88" s="227" t="s">
        <v>21</v>
      </c>
      <c r="N88" s="228" t="s">
        <v>42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127</v>
      </c>
      <c r="AT88" s="23" t="s">
        <v>122</v>
      </c>
      <c r="AU88" s="23" t="s">
        <v>81</v>
      </c>
      <c r="AY88" s="23" t="s">
        <v>119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79</v>
      </c>
      <c r="BK88" s="231">
        <f>ROUND(I88*H88,2)</f>
        <v>0</v>
      </c>
      <c r="BL88" s="23" t="s">
        <v>127</v>
      </c>
      <c r="BM88" s="23" t="s">
        <v>247</v>
      </c>
    </row>
    <row r="89" s="1" customFormat="1">
      <c r="B89" s="45"/>
      <c r="C89" s="73"/>
      <c r="D89" s="232" t="s">
        <v>129</v>
      </c>
      <c r="E89" s="73"/>
      <c r="F89" s="233" t="s">
        <v>248</v>
      </c>
      <c r="G89" s="73"/>
      <c r="H89" s="73"/>
      <c r="I89" s="190"/>
      <c r="J89" s="73"/>
      <c r="K89" s="73"/>
      <c r="L89" s="71"/>
      <c r="M89" s="234"/>
      <c r="N89" s="46"/>
      <c r="O89" s="46"/>
      <c r="P89" s="46"/>
      <c r="Q89" s="46"/>
      <c r="R89" s="46"/>
      <c r="S89" s="46"/>
      <c r="T89" s="94"/>
      <c r="AT89" s="23" t="s">
        <v>129</v>
      </c>
      <c r="AU89" s="23" t="s">
        <v>81</v>
      </c>
    </row>
    <row r="90" s="1" customFormat="1" ht="16.5" customHeight="1">
      <c r="B90" s="45"/>
      <c r="C90" s="220" t="s">
        <v>127</v>
      </c>
      <c r="D90" s="220" t="s">
        <v>122</v>
      </c>
      <c r="E90" s="221" t="s">
        <v>249</v>
      </c>
      <c r="F90" s="222" t="s">
        <v>250</v>
      </c>
      <c r="G90" s="223" t="s">
        <v>231</v>
      </c>
      <c r="H90" s="224">
        <v>1</v>
      </c>
      <c r="I90" s="225"/>
      <c r="J90" s="226">
        <f>ROUND(I90*H90,2)</f>
        <v>0</v>
      </c>
      <c r="K90" s="222" t="s">
        <v>21</v>
      </c>
      <c r="L90" s="71"/>
      <c r="M90" s="227" t="s">
        <v>21</v>
      </c>
      <c r="N90" s="228" t="s">
        <v>42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127</v>
      </c>
      <c r="AT90" s="23" t="s">
        <v>122</v>
      </c>
      <c r="AU90" s="23" t="s">
        <v>81</v>
      </c>
      <c r="AY90" s="23" t="s">
        <v>119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79</v>
      </c>
      <c r="BK90" s="231">
        <f>ROUND(I90*H90,2)</f>
        <v>0</v>
      </c>
      <c r="BL90" s="23" t="s">
        <v>127</v>
      </c>
      <c r="BM90" s="23" t="s">
        <v>251</v>
      </c>
    </row>
    <row r="91" s="1" customFormat="1" ht="16.5" customHeight="1">
      <c r="B91" s="45"/>
      <c r="C91" s="220" t="s">
        <v>192</v>
      </c>
      <c r="D91" s="220" t="s">
        <v>122</v>
      </c>
      <c r="E91" s="221" t="s">
        <v>252</v>
      </c>
      <c r="F91" s="222" t="s">
        <v>253</v>
      </c>
      <c r="G91" s="223" t="s">
        <v>231</v>
      </c>
      <c r="H91" s="224">
        <v>1</v>
      </c>
      <c r="I91" s="225"/>
      <c r="J91" s="226">
        <f>ROUND(I91*H91,2)</f>
        <v>0</v>
      </c>
      <c r="K91" s="222" t="s">
        <v>21</v>
      </c>
      <c r="L91" s="71"/>
      <c r="M91" s="227" t="s">
        <v>21</v>
      </c>
      <c r="N91" s="228" t="s">
        <v>42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127</v>
      </c>
      <c r="AT91" s="23" t="s">
        <v>122</v>
      </c>
      <c r="AU91" s="23" t="s">
        <v>81</v>
      </c>
      <c r="AY91" s="23" t="s">
        <v>119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79</v>
      </c>
      <c r="BK91" s="231">
        <f>ROUND(I91*H91,2)</f>
        <v>0</v>
      </c>
      <c r="BL91" s="23" t="s">
        <v>127</v>
      </c>
      <c r="BM91" s="23" t="s">
        <v>254</v>
      </c>
    </row>
    <row r="92" s="1" customFormat="1">
      <c r="B92" s="45"/>
      <c r="C92" s="73"/>
      <c r="D92" s="232" t="s">
        <v>129</v>
      </c>
      <c r="E92" s="73"/>
      <c r="F92" s="233" t="s">
        <v>255</v>
      </c>
      <c r="G92" s="73"/>
      <c r="H92" s="73"/>
      <c r="I92" s="190"/>
      <c r="J92" s="73"/>
      <c r="K92" s="73"/>
      <c r="L92" s="71"/>
      <c r="M92" s="234"/>
      <c r="N92" s="46"/>
      <c r="O92" s="46"/>
      <c r="P92" s="46"/>
      <c r="Q92" s="46"/>
      <c r="R92" s="46"/>
      <c r="S92" s="46"/>
      <c r="T92" s="94"/>
      <c r="AT92" s="23" t="s">
        <v>129</v>
      </c>
      <c r="AU92" s="23" t="s">
        <v>81</v>
      </c>
    </row>
    <row r="93" s="1" customFormat="1" ht="16.5" customHeight="1">
      <c r="B93" s="45"/>
      <c r="C93" s="220" t="s">
        <v>198</v>
      </c>
      <c r="D93" s="220" t="s">
        <v>122</v>
      </c>
      <c r="E93" s="221" t="s">
        <v>256</v>
      </c>
      <c r="F93" s="222" t="s">
        <v>257</v>
      </c>
      <c r="G93" s="223" t="s">
        <v>231</v>
      </c>
      <c r="H93" s="224">
        <v>1</v>
      </c>
      <c r="I93" s="225"/>
      <c r="J93" s="226">
        <f>ROUND(I93*H93,2)</f>
        <v>0</v>
      </c>
      <c r="K93" s="222" t="s">
        <v>21</v>
      </c>
      <c r="L93" s="71"/>
      <c r="M93" s="227" t="s">
        <v>21</v>
      </c>
      <c r="N93" s="228" t="s">
        <v>42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127</v>
      </c>
      <c r="AT93" s="23" t="s">
        <v>122</v>
      </c>
      <c r="AU93" s="23" t="s">
        <v>81</v>
      </c>
      <c r="AY93" s="23" t="s">
        <v>119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79</v>
      </c>
      <c r="BK93" s="231">
        <f>ROUND(I93*H93,2)</f>
        <v>0</v>
      </c>
      <c r="BL93" s="23" t="s">
        <v>127</v>
      </c>
      <c r="BM93" s="23" t="s">
        <v>258</v>
      </c>
    </row>
    <row r="94" s="1" customFormat="1">
      <c r="B94" s="45"/>
      <c r="C94" s="73"/>
      <c r="D94" s="232" t="s">
        <v>129</v>
      </c>
      <c r="E94" s="73"/>
      <c r="F94" s="233" t="s">
        <v>259</v>
      </c>
      <c r="G94" s="73"/>
      <c r="H94" s="73"/>
      <c r="I94" s="190"/>
      <c r="J94" s="73"/>
      <c r="K94" s="73"/>
      <c r="L94" s="71"/>
      <c r="M94" s="234"/>
      <c r="N94" s="46"/>
      <c r="O94" s="46"/>
      <c r="P94" s="46"/>
      <c r="Q94" s="46"/>
      <c r="R94" s="46"/>
      <c r="S94" s="46"/>
      <c r="T94" s="94"/>
      <c r="AT94" s="23" t="s">
        <v>129</v>
      </c>
      <c r="AU94" s="23" t="s">
        <v>81</v>
      </c>
    </row>
    <row r="95" s="1" customFormat="1" ht="16.5" customHeight="1">
      <c r="B95" s="45"/>
      <c r="C95" s="220" t="s">
        <v>133</v>
      </c>
      <c r="D95" s="220" t="s">
        <v>122</v>
      </c>
      <c r="E95" s="221" t="s">
        <v>260</v>
      </c>
      <c r="F95" s="222" t="s">
        <v>261</v>
      </c>
      <c r="G95" s="223" t="s">
        <v>231</v>
      </c>
      <c r="H95" s="224">
        <v>1</v>
      </c>
      <c r="I95" s="225"/>
      <c r="J95" s="226">
        <f>ROUND(I95*H95,2)</f>
        <v>0</v>
      </c>
      <c r="K95" s="222" t="s">
        <v>21</v>
      </c>
      <c r="L95" s="71"/>
      <c r="M95" s="227" t="s">
        <v>21</v>
      </c>
      <c r="N95" s="228" t="s">
        <v>42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" t="s">
        <v>127</v>
      </c>
      <c r="AT95" s="23" t="s">
        <v>122</v>
      </c>
      <c r="AU95" s="23" t="s">
        <v>81</v>
      </c>
      <c r="AY95" s="23" t="s">
        <v>119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79</v>
      </c>
      <c r="BK95" s="231">
        <f>ROUND(I95*H95,2)</f>
        <v>0</v>
      </c>
      <c r="BL95" s="23" t="s">
        <v>127</v>
      </c>
      <c r="BM95" s="23" t="s">
        <v>262</v>
      </c>
    </row>
    <row r="96" s="1" customFormat="1">
      <c r="B96" s="45"/>
      <c r="C96" s="73"/>
      <c r="D96" s="232" t="s">
        <v>129</v>
      </c>
      <c r="E96" s="73"/>
      <c r="F96" s="233" t="s">
        <v>263</v>
      </c>
      <c r="G96" s="73"/>
      <c r="H96" s="73"/>
      <c r="I96" s="190"/>
      <c r="J96" s="73"/>
      <c r="K96" s="73"/>
      <c r="L96" s="71"/>
      <c r="M96" s="234"/>
      <c r="N96" s="46"/>
      <c r="O96" s="46"/>
      <c r="P96" s="46"/>
      <c r="Q96" s="46"/>
      <c r="R96" s="46"/>
      <c r="S96" s="46"/>
      <c r="T96" s="94"/>
      <c r="AT96" s="23" t="s">
        <v>129</v>
      </c>
      <c r="AU96" s="23" t="s">
        <v>81</v>
      </c>
    </row>
    <row r="97" s="1" customFormat="1" ht="16.5" customHeight="1">
      <c r="B97" s="45"/>
      <c r="C97" s="220" t="s">
        <v>121</v>
      </c>
      <c r="D97" s="220" t="s">
        <v>122</v>
      </c>
      <c r="E97" s="221" t="s">
        <v>264</v>
      </c>
      <c r="F97" s="222" t="s">
        <v>265</v>
      </c>
      <c r="G97" s="223" t="s">
        <v>231</v>
      </c>
      <c r="H97" s="224">
        <v>1</v>
      </c>
      <c r="I97" s="225"/>
      <c r="J97" s="226">
        <f>ROUND(I97*H97,2)</f>
        <v>0</v>
      </c>
      <c r="K97" s="222" t="s">
        <v>21</v>
      </c>
      <c r="L97" s="71"/>
      <c r="M97" s="227" t="s">
        <v>21</v>
      </c>
      <c r="N97" s="228" t="s">
        <v>42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" t="s">
        <v>127</v>
      </c>
      <c r="AT97" s="23" t="s">
        <v>122</v>
      </c>
      <c r="AU97" s="23" t="s">
        <v>81</v>
      </c>
      <c r="AY97" s="23" t="s">
        <v>119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79</v>
      </c>
      <c r="BK97" s="231">
        <f>ROUND(I97*H97,2)</f>
        <v>0</v>
      </c>
      <c r="BL97" s="23" t="s">
        <v>127</v>
      </c>
      <c r="BM97" s="23" t="s">
        <v>266</v>
      </c>
    </row>
    <row r="98" s="1" customFormat="1">
      <c r="B98" s="45"/>
      <c r="C98" s="73"/>
      <c r="D98" s="232" t="s">
        <v>129</v>
      </c>
      <c r="E98" s="73"/>
      <c r="F98" s="233" t="s">
        <v>267</v>
      </c>
      <c r="G98" s="73"/>
      <c r="H98" s="73"/>
      <c r="I98" s="190"/>
      <c r="J98" s="73"/>
      <c r="K98" s="73"/>
      <c r="L98" s="71"/>
      <c r="M98" s="234"/>
      <c r="N98" s="46"/>
      <c r="O98" s="46"/>
      <c r="P98" s="46"/>
      <c r="Q98" s="46"/>
      <c r="R98" s="46"/>
      <c r="S98" s="46"/>
      <c r="T98" s="94"/>
      <c r="AT98" s="23" t="s">
        <v>129</v>
      </c>
      <c r="AU98" s="23" t="s">
        <v>81</v>
      </c>
    </row>
    <row r="99" s="1" customFormat="1" ht="16.5" customHeight="1">
      <c r="B99" s="45"/>
      <c r="C99" s="220" t="s">
        <v>178</v>
      </c>
      <c r="D99" s="220" t="s">
        <v>122</v>
      </c>
      <c r="E99" s="221" t="s">
        <v>268</v>
      </c>
      <c r="F99" s="222" t="s">
        <v>269</v>
      </c>
      <c r="G99" s="223" t="s">
        <v>231</v>
      </c>
      <c r="H99" s="224">
        <v>1</v>
      </c>
      <c r="I99" s="225"/>
      <c r="J99" s="226">
        <f>ROUND(I99*H99,2)</f>
        <v>0</v>
      </c>
      <c r="K99" s="222" t="s">
        <v>21</v>
      </c>
      <c r="L99" s="71"/>
      <c r="M99" s="227" t="s">
        <v>21</v>
      </c>
      <c r="N99" s="228" t="s">
        <v>42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" t="s">
        <v>127</v>
      </c>
      <c r="AT99" s="23" t="s">
        <v>122</v>
      </c>
      <c r="AU99" s="23" t="s">
        <v>81</v>
      </c>
      <c r="AY99" s="23" t="s">
        <v>119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79</v>
      </c>
      <c r="BK99" s="231">
        <f>ROUND(I99*H99,2)</f>
        <v>0</v>
      </c>
      <c r="BL99" s="23" t="s">
        <v>127</v>
      </c>
      <c r="BM99" s="23" t="s">
        <v>270</v>
      </c>
    </row>
    <row r="100" s="1" customFormat="1">
      <c r="B100" s="45"/>
      <c r="C100" s="73"/>
      <c r="D100" s="232" t="s">
        <v>129</v>
      </c>
      <c r="E100" s="73"/>
      <c r="F100" s="233" t="s">
        <v>271</v>
      </c>
      <c r="G100" s="73"/>
      <c r="H100" s="73"/>
      <c r="I100" s="190"/>
      <c r="J100" s="73"/>
      <c r="K100" s="73"/>
      <c r="L100" s="71"/>
      <c r="M100" s="234"/>
      <c r="N100" s="46"/>
      <c r="O100" s="46"/>
      <c r="P100" s="46"/>
      <c r="Q100" s="46"/>
      <c r="R100" s="46"/>
      <c r="S100" s="46"/>
      <c r="T100" s="94"/>
      <c r="AT100" s="23" t="s">
        <v>129</v>
      </c>
      <c r="AU100" s="23" t="s">
        <v>81</v>
      </c>
    </row>
    <row r="101" s="1" customFormat="1" ht="16.5" customHeight="1">
      <c r="B101" s="45"/>
      <c r="C101" s="220" t="s">
        <v>272</v>
      </c>
      <c r="D101" s="220" t="s">
        <v>122</v>
      </c>
      <c r="E101" s="221" t="s">
        <v>273</v>
      </c>
      <c r="F101" s="222" t="s">
        <v>274</v>
      </c>
      <c r="G101" s="223" t="s">
        <v>231</v>
      </c>
      <c r="H101" s="224">
        <v>1</v>
      </c>
      <c r="I101" s="225"/>
      <c r="J101" s="226">
        <f>ROUND(I101*H101,2)</f>
        <v>0</v>
      </c>
      <c r="K101" s="222" t="s">
        <v>21</v>
      </c>
      <c r="L101" s="71"/>
      <c r="M101" s="227" t="s">
        <v>21</v>
      </c>
      <c r="N101" s="228" t="s">
        <v>42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127</v>
      </c>
      <c r="AT101" s="23" t="s">
        <v>122</v>
      </c>
      <c r="AU101" s="23" t="s">
        <v>81</v>
      </c>
      <c r="AY101" s="23" t="s">
        <v>119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79</v>
      </c>
      <c r="BK101" s="231">
        <f>ROUND(I101*H101,2)</f>
        <v>0</v>
      </c>
      <c r="BL101" s="23" t="s">
        <v>127</v>
      </c>
      <c r="BM101" s="23" t="s">
        <v>275</v>
      </c>
    </row>
    <row r="102" s="1" customFormat="1">
      <c r="B102" s="45"/>
      <c r="C102" s="73"/>
      <c r="D102" s="232" t="s">
        <v>129</v>
      </c>
      <c r="E102" s="73"/>
      <c r="F102" s="233" t="s">
        <v>276</v>
      </c>
      <c r="G102" s="73"/>
      <c r="H102" s="73"/>
      <c r="I102" s="190"/>
      <c r="J102" s="73"/>
      <c r="K102" s="73"/>
      <c r="L102" s="71"/>
      <c r="M102" s="234"/>
      <c r="N102" s="46"/>
      <c r="O102" s="46"/>
      <c r="P102" s="46"/>
      <c r="Q102" s="46"/>
      <c r="R102" s="46"/>
      <c r="S102" s="46"/>
      <c r="T102" s="94"/>
      <c r="AT102" s="23" t="s">
        <v>129</v>
      </c>
      <c r="AU102" s="23" t="s">
        <v>81</v>
      </c>
    </row>
    <row r="103" s="1" customFormat="1" ht="25.5" customHeight="1">
      <c r="B103" s="45"/>
      <c r="C103" s="220" t="s">
        <v>277</v>
      </c>
      <c r="D103" s="220" t="s">
        <v>122</v>
      </c>
      <c r="E103" s="221" t="s">
        <v>278</v>
      </c>
      <c r="F103" s="222" t="s">
        <v>279</v>
      </c>
      <c r="G103" s="223" t="s">
        <v>231</v>
      </c>
      <c r="H103" s="224">
        <v>1</v>
      </c>
      <c r="I103" s="225"/>
      <c r="J103" s="226">
        <f>ROUND(I103*H103,2)</f>
        <v>0</v>
      </c>
      <c r="K103" s="222" t="s">
        <v>21</v>
      </c>
      <c r="L103" s="71"/>
      <c r="M103" s="227" t="s">
        <v>21</v>
      </c>
      <c r="N103" s="228" t="s">
        <v>42</v>
      </c>
      <c r="O103" s="4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" t="s">
        <v>127</v>
      </c>
      <c r="AT103" s="23" t="s">
        <v>122</v>
      </c>
      <c r="AU103" s="23" t="s">
        <v>81</v>
      </c>
      <c r="AY103" s="23" t="s">
        <v>119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79</v>
      </c>
      <c r="BK103" s="231">
        <f>ROUND(I103*H103,2)</f>
        <v>0</v>
      </c>
      <c r="BL103" s="23" t="s">
        <v>127</v>
      </c>
      <c r="BM103" s="23" t="s">
        <v>280</v>
      </c>
    </row>
    <row r="104" s="1" customFormat="1" ht="25.5" customHeight="1">
      <c r="B104" s="45"/>
      <c r="C104" s="220" t="s">
        <v>185</v>
      </c>
      <c r="D104" s="220" t="s">
        <v>122</v>
      </c>
      <c r="E104" s="221" t="s">
        <v>281</v>
      </c>
      <c r="F104" s="222" t="s">
        <v>282</v>
      </c>
      <c r="G104" s="223" t="s">
        <v>231</v>
      </c>
      <c r="H104" s="224">
        <v>1</v>
      </c>
      <c r="I104" s="225"/>
      <c r="J104" s="226">
        <f>ROUND(I104*H104,2)</f>
        <v>0</v>
      </c>
      <c r="K104" s="222" t="s">
        <v>21</v>
      </c>
      <c r="L104" s="71"/>
      <c r="M104" s="227" t="s">
        <v>21</v>
      </c>
      <c r="N104" s="228" t="s">
        <v>42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127</v>
      </c>
      <c r="AT104" s="23" t="s">
        <v>122</v>
      </c>
      <c r="AU104" s="23" t="s">
        <v>81</v>
      </c>
      <c r="AY104" s="23" t="s">
        <v>119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79</v>
      </c>
      <c r="BK104" s="231">
        <f>ROUND(I104*H104,2)</f>
        <v>0</v>
      </c>
      <c r="BL104" s="23" t="s">
        <v>127</v>
      </c>
      <c r="BM104" s="23" t="s">
        <v>283</v>
      </c>
    </row>
    <row r="105" s="1" customFormat="1">
      <c r="B105" s="45"/>
      <c r="C105" s="73"/>
      <c r="D105" s="232" t="s">
        <v>129</v>
      </c>
      <c r="E105" s="73"/>
      <c r="F105" s="233" t="s">
        <v>284</v>
      </c>
      <c r="G105" s="73"/>
      <c r="H105" s="73"/>
      <c r="I105" s="190"/>
      <c r="J105" s="73"/>
      <c r="K105" s="73"/>
      <c r="L105" s="71"/>
      <c r="M105" s="234"/>
      <c r="N105" s="46"/>
      <c r="O105" s="46"/>
      <c r="P105" s="46"/>
      <c r="Q105" s="46"/>
      <c r="R105" s="46"/>
      <c r="S105" s="46"/>
      <c r="T105" s="94"/>
      <c r="AT105" s="23" t="s">
        <v>129</v>
      </c>
      <c r="AU105" s="23" t="s">
        <v>81</v>
      </c>
    </row>
    <row r="106" s="1" customFormat="1" ht="25.5" customHeight="1">
      <c r="B106" s="45"/>
      <c r="C106" s="220" t="s">
        <v>216</v>
      </c>
      <c r="D106" s="220" t="s">
        <v>122</v>
      </c>
      <c r="E106" s="221" t="s">
        <v>285</v>
      </c>
      <c r="F106" s="222" t="s">
        <v>286</v>
      </c>
      <c r="G106" s="223" t="s">
        <v>231</v>
      </c>
      <c r="H106" s="224">
        <v>1</v>
      </c>
      <c r="I106" s="225"/>
      <c r="J106" s="226">
        <f>ROUND(I106*H106,2)</f>
        <v>0</v>
      </c>
      <c r="K106" s="222" t="s">
        <v>21</v>
      </c>
      <c r="L106" s="71"/>
      <c r="M106" s="227" t="s">
        <v>21</v>
      </c>
      <c r="N106" s="228" t="s">
        <v>42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127</v>
      </c>
      <c r="AT106" s="23" t="s">
        <v>122</v>
      </c>
      <c r="AU106" s="23" t="s">
        <v>81</v>
      </c>
      <c r="AY106" s="23" t="s">
        <v>119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79</v>
      </c>
      <c r="BK106" s="231">
        <f>ROUND(I106*H106,2)</f>
        <v>0</v>
      </c>
      <c r="BL106" s="23" t="s">
        <v>127</v>
      </c>
      <c r="BM106" s="23" t="s">
        <v>287</v>
      </c>
    </row>
    <row r="107" s="1" customFormat="1">
      <c r="B107" s="45"/>
      <c r="C107" s="73"/>
      <c r="D107" s="232" t="s">
        <v>129</v>
      </c>
      <c r="E107" s="73"/>
      <c r="F107" s="233" t="s">
        <v>288</v>
      </c>
      <c r="G107" s="73"/>
      <c r="H107" s="73"/>
      <c r="I107" s="190"/>
      <c r="J107" s="73"/>
      <c r="K107" s="73"/>
      <c r="L107" s="71"/>
      <c r="M107" s="234"/>
      <c r="N107" s="46"/>
      <c r="O107" s="46"/>
      <c r="P107" s="46"/>
      <c r="Q107" s="46"/>
      <c r="R107" s="46"/>
      <c r="S107" s="46"/>
      <c r="T107" s="94"/>
      <c r="AT107" s="23" t="s">
        <v>129</v>
      </c>
      <c r="AU107" s="23" t="s">
        <v>81</v>
      </c>
    </row>
    <row r="108" s="1" customFormat="1" ht="25.5" customHeight="1">
      <c r="B108" s="45"/>
      <c r="C108" s="220" t="s">
        <v>289</v>
      </c>
      <c r="D108" s="220" t="s">
        <v>122</v>
      </c>
      <c r="E108" s="221" t="s">
        <v>290</v>
      </c>
      <c r="F108" s="222" t="s">
        <v>291</v>
      </c>
      <c r="G108" s="223" t="s">
        <v>231</v>
      </c>
      <c r="H108" s="224">
        <v>1</v>
      </c>
      <c r="I108" s="225"/>
      <c r="J108" s="226">
        <f>ROUND(I108*H108,2)</f>
        <v>0</v>
      </c>
      <c r="K108" s="222" t="s">
        <v>21</v>
      </c>
      <c r="L108" s="71"/>
      <c r="M108" s="227" t="s">
        <v>21</v>
      </c>
      <c r="N108" s="228" t="s">
        <v>42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" t="s">
        <v>127</v>
      </c>
      <c r="AT108" s="23" t="s">
        <v>122</v>
      </c>
      <c r="AU108" s="23" t="s">
        <v>81</v>
      </c>
      <c r="AY108" s="23" t="s">
        <v>119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79</v>
      </c>
      <c r="BK108" s="231">
        <f>ROUND(I108*H108,2)</f>
        <v>0</v>
      </c>
      <c r="BL108" s="23" t="s">
        <v>127</v>
      </c>
      <c r="BM108" s="23" t="s">
        <v>292</v>
      </c>
    </row>
    <row r="109" s="1" customFormat="1" ht="16.5" customHeight="1">
      <c r="B109" s="45"/>
      <c r="C109" s="220" t="s">
        <v>10</v>
      </c>
      <c r="D109" s="220" t="s">
        <v>122</v>
      </c>
      <c r="E109" s="221" t="s">
        <v>293</v>
      </c>
      <c r="F109" s="222" t="s">
        <v>294</v>
      </c>
      <c r="G109" s="223" t="s">
        <v>231</v>
      </c>
      <c r="H109" s="224">
        <v>1</v>
      </c>
      <c r="I109" s="225"/>
      <c r="J109" s="226">
        <f>ROUND(I109*H109,2)</f>
        <v>0</v>
      </c>
      <c r="K109" s="222" t="s">
        <v>21</v>
      </c>
      <c r="L109" s="71"/>
      <c r="M109" s="227" t="s">
        <v>21</v>
      </c>
      <c r="N109" s="228" t="s">
        <v>42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127</v>
      </c>
      <c r="AT109" s="23" t="s">
        <v>122</v>
      </c>
      <c r="AU109" s="23" t="s">
        <v>81</v>
      </c>
      <c r="AY109" s="23" t="s">
        <v>119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79</v>
      </c>
      <c r="BK109" s="231">
        <f>ROUND(I109*H109,2)</f>
        <v>0</v>
      </c>
      <c r="BL109" s="23" t="s">
        <v>127</v>
      </c>
      <c r="BM109" s="23" t="s">
        <v>295</v>
      </c>
    </row>
    <row r="110" s="1" customFormat="1">
      <c r="B110" s="45"/>
      <c r="C110" s="73"/>
      <c r="D110" s="232" t="s">
        <v>129</v>
      </c>
      <c r="E110" s="73"/>
      <c r="F110" s="233" t="s">
        <v>296</v>
      </c>
      <c r="G110" s="73"/>
      <c r="H110" s="73"/>
      <c r="I110" s="190"/>
      <c r="J110" s="73"/>
      <c r="K110" s="73"/>
      <c r="L110" s="71"/>
      <c r="M110" s="234"/>
      <c r="N110" s="46"/>
      <c r="O110" s="46"/>
      <c r="P110" s="46"/>
      <c r="Q110" s="46"/>
      <c r="R110" s="46"/>
      <c r="S110" s="46"/>
      <c r="T110" s="94"/>
      <c r="AT110" s="23" t="s">
        <v>129</v>
      </c>
      <c r="AU110" s="23" t="s">
        <v>81</v>
      </c>
    </row>
    <row r="111" s="1" customFormat="1" ht="16.5" customHeight="1">
      <c r="B111" s="45"/>
      <c r="C111" s="220" t="s">
        <v>208</v>
      </c>
      <c r="D111" s="220" t="s">
        <v>122</v>
      </c>
      <c r="E111" s="221" t="s">
        <v>297</v>
      </c>
      <c r="F111" s="222" t="s">
        <v>298</v>
      </c>
      <c r="G111" s="223" t="s">
        <v>231</v>
      </c>
      <c r="H111" s="224">
        <v>1</v>
      </c>
      <c r="I111" s="225"/>
      <c r="J111" s="226">
        <f>ROUND(I111*H111,2)</f>
        <v>0</v>
      </c>
      <c r="K111" s="222" t="s">
        <v>21</v>
      </c>
      <c r="L111" s="71"/>
      <c r="M111" s="227" t="s">
        <v>21</v>
      </c>
      <c r="N111" s="228" t="s">
        <v>42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" t="s">
        <v>127</v>
      </c>
      <c r="AT111" s="23" t="s">
        <v>122</v>
      </c>
      <c r="AU111" s="23" t="s">
        <v>81</v>
      </c>
      <c r="AY111" s="23" t="s">
        <v>119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79</v>
      </c>
      <c r="BK111" s="231">
        <f>ROUND(I111*H111,2)</f>
        <v>0</v>
      </c>
      <c r="BL111" s="23" t="s">
        <v>127</v>
      </c>
      <c r="BM111" s="23" t="s">
        <v>299</v>
      </c>
    </row>
    <row r="112" s="1" customFormat="1">
      <c r="B112" s="45"/>
      <c r="C112" s="73"/>
      <c r="D112" s="232" t="s">
        <v>129</v>
      </c>
      <c r="E112" s="73"/>
      <c r="F112" s="233" t="s">
        <v>300</v>
      </c>
      <c r="G112" s="73"/>
      <c r="H112" s="73"/>
      <c r="I112" s="190"/>
      <c r="J112" s="73"/>
      <c r="K112" s="73"/>
      <c r="L112" s="71"/>
      <c r="M112" s="234"/>
      <c r="N112" s="46"/>
      <c r="O112" s="46"/>
      <c r="P112" s="46"/>
      <c r="Q112" s="46"/>
      <c r="R112" s="46"/>
      <c r="S112" s="46"/>
      <c r="T112" s="94"/>
      <c r="AT112" s="23" t="s">
        <v>129</v>
      </c>
      <c r="AU112" s="23" t="s">
        <v>81</v>
      </c>
    </row>
    <row r="113" s="1" customFormat="1" ht="16.5" customHeight="1">
      <c r="B113" s="45"/>
      <c r="C113" s="220" t="s">
        <v>173</v>
      </c>
      <c r="D113" s="220" t="s">
        <v>122</v>
      </c>
      <c r="E113" s="221" t="s">
        <v>301</v>
      </c>
      <c r="F113" s="222" t="s">
        <v>302</v>
      </c>
      <c r="G113" s="223" t="s">
        <v>231</v>
      </c>
      <c r="H113" s="224">
        <v>1</v>
      </c>
      <c r="I113" s="225"/>
      <c r="J113" s="226">
        <f>ROUND(I113*H113,2)</f>
        <v>0</v>
      </c>
      <c r="K113" s="222" t="s">
        <v>21</v>
      </c>
      <c r="L113" s="71"/>
      <c r="M113" s="227" t="s">
        <v>21</v>
      </c>
      <c r="N113" s="228" t="s">
        <v>42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" t="s">
        <v>127</v>
      </c>
      <c r="AT113" s="23" t="s">
        <v>122</v>
      </c>
      <c r="AU113" s="23" t="s">
        <v>81</v>
      </c>
      <c r="AY113" s="23" t="s">
        <v>119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79</v>
      </c>
      <c r="BK113" s="231">
        <f>ROUND(I113*H113,2)</f>
        <v>0</v>
      </c>
      <c r="BL113" s="23" t="s">
        <v>127</v>
      </c>
      <c r="BM113" s="23" t="s">
        <v>303</v>
      </c>
    </row>
    <row r="114" s="1" customFormat="1">
      <c r="B114" s="45"/>
      <c r="C114" s="73"/>
      <c r="D114" s="232" t="s">
        <v>129</v>
      </c>
      <c r="E114" s="73"/>
      <c r="F114" s="233" t="s">
        <v>304</v>
      </c>
      <c r="G114" s="73"/>
      <c r="H114" s="73"/>
      <c r="I114" s="190"/>
      <c r="J114" s="73"/>
      <c r="K114" s="73"/>
      <c r="L114" s="71"/>
      <c r="M114" s="234"/>
      <c r="N114" s="46"/>
      <c r="O114" s="46"/>
      <c r="P114" s="46"/>
      <c r="Q114" s="46"/>
      <c r="R114" s="46"/>
      <c r="S114" s="46"/>
      <c r="T114" s="94"/>
      <c r="AT114" s="23" t="s">
        <v>129</v>
      </c>
      <c r="AU114" s="23" t="s">
        <v>81</v>
      </c>
    </row>
    <row r="115" s="1" customFormat="1" ht="16.5" customHeight="1">
      <c r="B115" s="45"/>
      <c r="C115" s="220" t="s">
        <v>152</v>
      </c>
      <c r="D115" s="220" t="s">
        <v>122</v>
      </c>
      <c r="E115" s="221" t="s">
        <v>305</v>
      </c>
      <c r="F115" s="222" t="s">
        <v>306</v>
      </c>
      <c r="G115" s="223" t="s">
        <v>231</v>
      </c>
      <c r="H115" s="224">
        <v>1</v>
      </c>
      <c r="I115" s="225"/>
      <c r="J115" s="226">
        <f>ROUND(I115*H115,2)</f>
        <v>0</v>
      </c>
      <c r="K115" s="222" t="s">
        <v>21</v>
      </c>
      <c r="L115" s="71"/>
      <c r="M115" s="227" t="s">
        <v>21</v>
      </c>
      <c r="N115" s="228" t="s">
        <v>42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" t="s">
        <v>127</v>
      </c>
      <c r="AT115" s="23" t="s">
        <v>122</v>
      </c>
      <c r="AU115" s="23" t="s">
        <v>81</v>
      </c>
      <c r="AY115" s="23" t="s">
        <v>119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79</v>
      </c>
      <c r="BK115" s="231">
        <f>ROUND(I115*H115,2)</f>
        <v>0</v>
      </c>
      <c r="BL115" s="23" t="s">
        <v>127</v>
      </c>
      <c r="BM115" s="23" t="s">
        <v>307</v>
      </c>
    </row>
    <row r="116" s="1" customFormat="1">
      <c r="B116" s="45"/>
      <c r="C116" s="73"/>
      <c r="D116" s="232" t="s">
        <v>129</v>
      </c>
      <c r="E116" s="73"/>
      <c r="F116" s="233" t="s">
        <v>308</v>
      </c>
      <c r="G116" s="73"/>
      <c r="H116" s="73"/>
      <c r="I116" s="190"/>
      <c r="J116" s="73"/>
      <c r="K116" s="73"/>
      <c r="L116" s="71"/>
      <c r="M116" s="234"/>
      <c r="N116" s="46"/>
      <c r="O116" s="46"/>
      <c r="P116" s="46"/>
      <c r="Q116" s="46"/>
      <c r="R116" s="46"/>
      <c r="S116" s="46"/>
      <c r="T116" s="94"/>
      <c r="AT116" s="23" t="s">
        <v>129</v>
      </c>
      <c r="AU116" s="23" t="s">
        <v>81</v>
      </c>
    </row>
    <row r="117" s="1" customFormat="1" ht="16.5" customHeight="1">
      <c r="B117" s="45"/>
      <c r="C117" s="220" t="s">
        <v>159</v>
      </c>
      <c r="D117" s="220" t="s">
        <v>122</v>
      </c>
      <c r="E117" s="221" t="s">
        <v>309</v>
      </c>
      <c r="F117" s="222" t="s">
        <v>310</v>
      </c>
      <c r="G117" s="223" t="s">
        <v>231</v>
      </c>
      <c r="H117" s="224">
        <v>1</v>
      </c>
      <c r="I117" s="225"/>
      <c r="J117" s="226">
        <f>ROUND(I117*H117,2)</f>
        <v>0</v>
      </c>
      <c r="K117" s="222" t="s">
        <v>21</v>
      </c>
      <c r="L117" s="71"/>
      <c r="M117" s="227" t="s">
        <v>21</v>
      </c>
      <c r="N117" s="228" t="s">
        <v>42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" t="s">
        <v>127</v>
      </c>
      <c r="AT117" s="23" t="s">
        <v>122</v>
      </c>
      <c r="AU117" s="23" t="s">
        <v>81</v>
      </c>
      <c r="AY117" s="23" t="s">
        <v>119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79</v>
      </c>
      <c r="BK117" s="231">
        <f>ROUND(I117*H117,2)</f>
        <v>0</v>
      </c>
      <c r="BL117" s="23" t="s">
        <v>127</v>
      </c>
      <c r="BM117" s="23" t="s">
        <v>311</v>
      </c>
    </row>
    <row r="118" s="1" customFormat="1">
      <c r="B118" s="45"/>
      <c r="C118" s="73"/>
      <c r="D118" s="232" t="s">
        <v>129</v>
      </c>
      <c r="E118" s="73"/>
      <c r="F118" s="233" t="s">
        <v>312</v>
      </c>
      <c r="G118" s="73"/>
      <c r="H118" s="73"/>
      <c r="I118" s="190"/>
      <c r="J118" s="73"/>
      <c r="K118" s="73"/>
      <c r="L118" s="71"/>
      <c r="M118" s="234"/>
      <c r="N118" s="46"/>
      <c r="O118" s="46"/>
      <c r="P118" s="46"/>
      <c r="Q118" s="46"/>
      <c r="R118" s="46"/>
      <c r="S118" s="46"/>
      <c r="T118" s="94"/>
      <c r="AT118" s="23" t="s">
        <v>129</v>
      </c>
      <c r="AU118" s="23" t="s">
        <v>81</v>
      </c>
    </row>
    <row r="119" s="1" customFormat="1" ht="25.5" customHeight="1">
      <c r="B119" s="45"/>
      <c r="C119" s="220" t="s">
        <v>167</v>
      </c>
      <c r="D119" s="220" t="s">
        <v>122</v>
      </c>
      <c r="E119" s="221" t="s">
        <v>313</v>
      </c>
      <c r="F119" s="222" t="s">
        <v>314</v>
      </c>
      <c r="G119" s="223" t="s">
        <v>231</v>
      </c>
      <c r="H119" s="224">
        <v>1</v>
      </c>
      <c r="I119" s="225"/>
      <c r="J119" s="226">
        <f>ROUND(I119*H119,2)</f>
        <v>0</v>
      </c>
      <c r="K119" s="222" t="s">
        <v>21</v>
      </c>
      <c r="L119" s="71"/>
      <c r="M119" s="227" t="s">
        <v>21</v>
      </c>
      <c r="N119" s="228" t="s">
        <v>42</v>
      </c>
      <c r="O119" s="4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" t="s">
        <v>127</v>
      </c>
      <c r="AT119" s="23" t="s">
        <v>122</v>
      </c>
      <c r="AU119" s="23" t="s">
        <v>81</v>
      </c>
      <c r="AY119" s="23" t="s">
        <v>119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" t="s">
        <v>79</v>
      </c>
      <c r="BK119" s="231">
        <f>ROUND(I119*H119,2)</f>
        <v>0</v>
      </c>
      <c r="BL119" s="23" t="s">
        <v>127</v>
      </c>
      <c r="BM119" s="23" t="s">
        <v>315</v>
      </c>
    </row>
    <row r="120" s="1" customFormat="1" ht="16.5" customHeight="1">
      <c r="B120" s="45"/>
      <c r="C120" s="220" t="s">
        <v>9</v>
      </c>
      <c r="D120" s="220" t="s">
        <v>122</v>
      </c>
      <c r="E120" s="221" t="s">
        <v>316</v>
      </c>
      <c r="F120" s="222" t="s">
        <v>317</v>
      </c>
      <c r="G120" s="223" t="s">
        <v>231</v>
      </c>
      <c r="H120" s="224">
        <v>1</v>
      </c>
      <c r="I120" s="225"/>
      <c r="J120" s="226">
        <f>ROUND(I120*H120,2)</f>
        <v>0</v>
      </c>
      <c r="K120" s="222" t="s">
        <v>21</v>
      </c>
      <c r="L120" s="71"/>
      <c r="M120" s="227" t="s">
        <v>21</v>
      </c>
      <c r="N120" s="228" t="s">
        <v>42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" t="s">
        <v>127</v>
      </c>
      <c r="AT120" s="23" t="s">
        <v>122</v>
      </c>
      <c r="AU120" s="23" t="s">
        <v>81</v>
      </c>
      <c r="AY120" s="23" t="s">
        <v>119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79</v>
      </c>
      <c r="BK120" s="231">
        <f>ROUND(I120*H120,2)</f>
        <v>0</v>
      </c>
      <c r="BL120" s="23" t="s">
        <v>127</v>
      </c>
      <c r="BM120" s="23" t="s">
        <v>318</v>
      </c>
    </row>
    <row r="121" s="1" customFormat="1" ht="16.5" customHeight="1">
      <c r="B121" s="45"/>
      <c r="C121" s="220" t="s">
        <v>319</v>
      </c>
      <c r="D121" s="220" t="s">
        <v>122</v>
      </c>
      <c r="E121" s="221" t="s">
        <v>320</v>
      </c>
      <c r="F121" s="222" t="s">
        <v>321</v>
      </c>
      <c r="G121" s="223" t="s">
        <v>322</v>
      </c>
      <c r="H121" s="224">
        <v>1</v>
      </c>
      <c r="I121" s="225"/>
      <c r="J121" s="226">
        <f>ROUND(I121*H121,2)</f>
        <v>0</v>
      </c>
      <c r="K121" s="222" t="s">
        <v>21</v>
      </c>
      <c r="L121" s="71"/>
      <c r="M121" s="227" t="s">
        <v>21</v>
      </c>
      <c r="N121" s="228" t="s">
        <v>42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127</v>
      </c>
      <c r="AT121" s="23" t="s">
        <v>122</v>
      </c>
      <c r="AU121" s="23" t="s">
        <v>81</v>
      </c>
      <c r="AY121" s="23" t="s">
        <v>119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79</v>
      </c>
      <c r="BK121" s="231">
        <f>ROUND(I121*H121,2)</f>
        <v>0</v>
      </c>
      <c r="BL121" s="23" t="s">
        <v>127</v>
      </c>
      <c r="BM121" s="23" t="s">
        <v>323</v>
      </c>
    </row>
    <row r="122" s="1" customFormat="1">
      <c r="B122" s="45"/>
      <c r="C122" s="73"/>
      <c r="D122" s="232" t="s">
        <v>129</v>
      </c>
      <c r="E122" s="73"/>
      <c r="F122" s="233" t="s">
        <v>324</v>
      </c>
      <c r="G122" s="73"/>
      <c r="H122" s="73"/>
      <c r="I122" s="190"/>
      <c r="J122" s="73"/>
      <c r="K122" s="73"/>
      <c r="L122" s="71"/>
      <c r="M122" s="234"/>
      <c r="N122" s="46"/>
      <c r="O122" s="46"/>
      <c r="P122" s="46"/>
      <c r="Q122" s="46"/>
      <c r="R122" s="46"/>
      <c r="S122" s="46"/>
      <c r="T122" s="94"/>
      <c r="AT122" s="23" t="s">
        <v>129</v>
      </c>
      <c r="AU122" s="23" t="s">
        <v>81</v>
      </c>
    </row>
    <row r="123" s="1" customFormat="1" ht="16.5" customHeight="1">
      <c r="B123" s="45"/>
      <c r="C123" s="220" t="s">
        <v>325</v>
      </c>
      <c r="D123" s="220" t="s">
        <v>122</v>
      </c>
      <c r="E123" s="221" t="s">
        <v>326</v>
      </c>
      <c r="F123" s="222" t="s">
        <v>327</v>
      </c>
      <c r="G123" s="223" t="s">
        <v>231</v>
      </c>
      <c r="H123" s="224">
        <v>1</v>
      </c>
      <c r="I123" s="225"/>
      <c r="J123" s="226">
        <f>ROUND(I123*H123,2)</f>
        <v>0</v>
      </c>
      <c r="K123" s="222" t="s">
        <v>21</v>
      </c>
      <c r="L123" s="71"/>
      <c r="M123" s="227" t="s">
        <v>21</v>
      </c>
      <c r="N123" s="228" t="s">
        <v>42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" t="s">
        <v>127</v>
      </c>
      <c r="AT123" s="23" t="s">
        <v>122</v>
      </c>
      <c r="AU123" s="23" t="s">
        <v>81</v>
      </c>
      <c r="AY123" s="23" t="s">
        <v>119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79</v>
      </c>
      <c r="BK123" s="231">
        <f>ROUND(I123*H123,2)</f>
        <v>0</v>
      </c>
      <c r="BL123" s="23" t="s">
        <v>127</v>
      </c>
      <c r="BM123" s="23" t="s">
        <v>328</v>
      </c>
    </row>
    <row r="124" s="1" customFormat="1" ht="16.5" customHeight="1">
      <c r="B124" s="45"/>
      <c r="C124" s="220" t="s">
        <v>329</v>
      </c>
      <c r="D124" s="220" t="s">
        <v>122</v>
      </c>
      <c r="E124" s="221" t="s">
        <v>330</v>
      </c>
      <c r="F124" s="222" t="s">
        <v>331</v>
      </c>
      <c r="G124" s="223" t="s">
        <v>231</v>
      </c>
      <c r="H124" s="224">
        <v>1</v>
      </c>
      <c r="I124" s="225"/>
      <c r="J124" s="226">
        <f>ROUND(I124*H124,2)</f>
        <v>0</v>
      </c>
      <c r="K124" s="222" t="s">
        <v>21</v>
      </c>
      <c r="L124" s="71"/>
      <c r="M124" s="227" t="s">
        <v>21</v>
      </c>
      <c r="N124" s="228" t="s">
        <v>42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" t="s">
        <v>127</v>
      </c>
      <c r="AT124" s="23" t="s">
        <v>122</v>
      </c>
      <c r="AU124" s="23" t="s">
        <v>81</v>
      </c>
      <c r="AY124" s="23" t="s">
        <v>119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79</v>
      </c>
      <c r="BK124" s="231">
        <f>ROUND(I124*H124,2)</f>
        <v>0</v>
      </c>
      <c r="BL124" s="23" t="s">
        <v>127</v>
      </c>
      <c r="BM124" s="23" t="s">
        <v>332</v>
      </c>
    </row>
    <row r="125" s="1" customFormat="1">
      <c r="B125" s="45"/>
      <c r="C125" s="73"/>
      <c r="D125" s="232" t="s">
        <v>129</v>
      </c>
      <c r="E125" s="73"/>
      <c r="F125" s="233" t="s">
        <v>333</v>
      </c>
      <c r="G125" s="73"/>
      <c r="H125" s="73"/>
      <c r="I125" s="190"/>
      <c r="J125" s="73"/>
      <c r="K125" s="73"/>
      <c r="L125" s="71"/>
      <c r="M125" s="234"/>
      <c r="N125" s="46"/>
      <c r="O125" s="46"/>
      <c r="P125" s="46"/>
      <c r="Q125" s="46"/>
      <c r="R125" s="46"/>
      <c r="S125" s="46"/>
      <c r="T125" s="94"/>
      <c r="AT125" s="23" t="s">
        <v>129</v>
      </c>
      <c r="AU125" s="23" t="s">
        <v>81</v>
      </c>
    </row>
    <row r="126" s="1" customFormat="1" ht="16.5" customHeight="1">
      <c r="B126" s="45"/>
      <c r="C126" s="220" t="s">
        <v>334</v>
      </c>
      <c r="D126" s="220" t="s">
        <v>122</v>
      </c>
      <c r="E126" s="221" t="s">
        <v>335</v>
      </c>
      <c r="F126" s="222" t="s">
        <v>336</v>
      </c>
      <c r="G126" s="223" t="s">
        <v>231</v>
      </c>
      <c r="H126" s="224">
        <v>1</v>
      </c>
      <c r="I126" s="225"/>
      <c r="J126" s="226">
        <f>ROUND(I126*H126,2)</f>
        <v>0</v>
      </c>
      <c r="K126" s="222" t="s">
        <v>21</v>
      </c>
      <c r="L126" s="71"/>
      <c r="M126" s="227" t="s">
        <v>21</v>
      </c>
      <c r="N126" s="228" t="s">
        <v>42</v>
      </c>
      <c r="O126" s="4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" t="s">
        <v>127</v>
      </c>
      <c r="AT126" s="23" t="s">
        <v>122</v>
      </c>
      <c r="AU126" s="23" t="s">
        <v>81</v>
      </c>
      <c r="AY126" s="23" t="s">
        <v>119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79</v>
      </c>
      <c r="BK126" s="231">
        <f>ROUND(I126*H126,2)</f>
        <v>0</v>
      </c>
      <c r="BL126" s="23" t="s">
        <v>127</v>
      </c>
      <c r="BM126" s="23" t="s">
        <v>337</v>
      </c>
    </row>
    <row r="127" s="1" customFormat="1">
      <c r="B127" s="45"/>
      <c r="C127" s="73"/>
      <c r="D127" s="232" t="s">
        <v>129</v>
      </c>
      <c r="E127" s="73"/>
      <c r="F127" s="233" t="s">
        <v>338</v>
      </c>
      <c r="G127" s="73"/>
      <c r="H127" s="73"/>
      <c r="I127" s="190"/>
      <c r="J127" s="73"/>
      <c r="K127" s="73"/>
      <c r="L127" s="71"/>
      <c r="M127" s="234"/>
      <c r="N127" s="46"/>
      <c r="O127" s="46"/>
      <c r="P127" s="46"/>
      <c r="Q127" s="46"/>
      <c r="R127" s="46"/>
      <c r="S127" s="46"/>
      <c r="T127" s="94"/>
      <c r="AT127" s="23" t="s">
        <v>129</v>
      </c>
      <c r="AU127" s="23" t="s">
        <v>81</v>
      </c>
    </row>
    <row r="128" s="1" customFormat="1" ht="16.5" customHeight="1">
      <c r="B128" s="45"/>
      <c r="C128" s="220" t="s">
        <v>339</v>
      </c>
      <c r="D128" s="220" t="s">
        <v>122</v>
      </c>
      <c r="E128" s="221" t="s">
        <v>340</v>
      </c>
      <c r="F128" s="222" t="s">
        <v>341</v>
      </c>
      <c r="G128" s="223" t="s">
        <v>231</v>
      </c>
      <c r="H128" s="224">
        <v>1</v>
      </c>
      <c r="I128" s="225"/>
      <c r="J128" s="226">
        <f>ROUND(I128*H128,2)</f>
        <v>0</v>
      </c>
      <c r="K128" s="222" t="s">
        <v>21</v>
      </c>
      <c r="L128" s="71"/>
      <c r="M128" s="227" t="s">
        <v>21</v>
      </c>
      <c r="N128" s="228" t="s">
        <v>42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" t="s">
        <v>127</v>
      </c>
      <c r="AT128" s="23" t="s">
        <v>122</v>
      </c>
      <c r="AU128" s="23" t="s">
        <v>81</v>
      </c>
      <c r="AY128" s="23" t="s">
        <v>119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79</v>
      </c>
      <c r="BK128" s="231">
        <f>ROUND(I128*H128,2)</f>
        <v>0</v>
      </c>
      <c r="BL128" s="23" t="s">
        <v>127</v>
      </c>
      <c r="BM128" s="23" t="s">
        <v>342</v>
      </c>
    </row>
    <row r="129" s="1" customFormat="1">
      <c r="B129" s="45"/>
      <c r="C129" s="73"/>
      <c r="D129" s="232" t="s">
        <v>129</v>
      </c>
      <c r="E129" s="73"/>
      <c r="F129" s="233" t="s">
        <v>343</v>
      </c>
      <c r="G129" s="73"/>
      <c r="H129" s="73"/>
      <c r="I129" s="190"/>
      <c r="J129" s="73"/>
      <c r="K129" s="73"/>
      <c r="L129" s="71"/>
      <c r="M129" s="234"/>
      <c r="N129" s="46"/>
      <c r="O129" s="46"/>
      <c r="P129" s="46"/>
      <c r="Q129" s="46"/>
      <c r="R129" s="46"/>
      <c r="S129" s="46"/>
      <c r="T129" s="94"/>
      <c r="AT129" s="23" t="s">
        <v>129</v>
      </c>
      <c r="AU129" s="23" t="s">
        <v>81</v>
      </c>
    </row>
    <row r="130" s="1" customFormat="1" ht="16.5" customHeight="1">
      <c r="B130" s="45"/>
      <c r="C130" s="220" t="s">
        <v>344</v>
      </c>
      <c r="D130" s="220" t="s">
        <v>122</v>
      </c>
      <c r="E130" s="221" t="s">
        <v>345</v>
      </c>
      <c r="F130" s="222" t="s">
        <v>346</v>
      </c>
      <c r="G130" s="223" t="s">
        <v>322</v>
      </c>
      <c r="H130" s="224">
        <v>1</v>
      </c>
      <c r="I130" s="225"/>
      <c r="J130" s="226">
        <f>ROUND(I130*H130,2)</f>
        <v>0</v>
      </c>
      <c r="K130" s="222" t="s">
        <v>21</v>
      </c>
      <c r="L130" s="71"/>
      <c r="M130" s="227" t="s">
        <v>21</v>
      </c>
      <c r="N130" s="228" t="s">
        <v>42</v>
      </c>
      <c r="O130" s="4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" t="s">
        <v>127</v>
      </c>
      <c r="AT130" s="23" t="s">
        <v>122</v>
      </c>
      <c r="AU130" s="23" t="s">
        <v>81</v>
      </c>
      <c r="AY130" s="23" t="s">
        <v>119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79</v>
      </c>
      <c r="BK130" s="231">
        <f>ROUND(I130*H130,2)</f>
        <v>0</v>
      </c>
      <c r="BL130" s="23" t="s">
        <v>127</v>
      </c>
      <c r="BM130" s="23" t="s">
        <v>347</v>
      </c>
    </row>
    <row r="131" s="1" customFormat="1">
      <c r="B131" s="45"/>
      <c r="C131" s="73"/>
      <c r="D131" s="232" t="s">
        <v>129</v>
      </c>
      <c r="E131" s="73"/>
      <c r="F131" s="233" t="s">
        <v>348</v>
      </c>
      <c r="G131" s="73"/>
      <c r="H131" s="73"/>
      <c r="I131" s="190"/>
      <c r="J131" s="73"/>
      <c r="K131" s="73"/>
      <c r="L131" s="71"/>
      <c r="M131" s="234"/>
      <c r="N131" s="46"/>
      <c r="O131" s="46"/>
      <c r="P131" s="46"/>
      <c r="Q131" s="46"/>
      <c r="R131" s="46"/>
      <c r="S131" s="46"/>
      <c r="T131" s="94"/>
      <c r="AT131" s="23" t="s">
        <v>129</v>
      </c>
      <c r="AU131" s="23" t="s">
        <v>81</v>
      </c>
    </row>
    <row r="132" s="1" customFormat="1" ht="16.5" customHeight="1">
      <c r="B132" s="45"/>
      <c r="C132" s="220" t="s">
        <v>349</v>
      </c>
      <c r="D132" s="220" t="s">
        <v>122</v>
      </c>
      <c r="E132" s="221" t="s">
        <v>350</v>
      </c>
      <c r="F132" s="222" t="s">
        <v>351</v>
      </c>
      <c r="G132" s="223" t="s">
        <v>231</v>
      </c>
      <c r="H132" s="224">
        <v>1</v>
      </c>
      <c r="I132" s="225"/>
      <c r="J132" s="226">
        <f>ROUND(I132*H132,2)</f>
        <v>0</v>
      </c>
      <c r="K132" s="222" t="s">
        <v>21</v>
      </c>
      <c r="L132" s="71"/>
      <c r="M132" s="227" t="s">
        <v>21</v>
      </c>
      <c r="N132" s="228" t="s">
        <v>42</v>
      </c>
      <c r="O132" s="4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" t="s">
        <v>127</v>
      </c>
      <c r="AT132" s="23" t="s">
        <v>122</v>
      </c>
      <c r="AU132" s="23" t="s">
        <v>81</v>
      </c>
      <c r="AY132" s="23" t="s">
        <v>119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3" t="s">
        <v>79</v>
      </c>
      <c r="BK132" s="231">
        <f>ROUND(I132*H132,2)</f>
        <v>0</v>
      </c>
      <c r="BL132" s="23" t="s">
        <v>127</v>
      </c>
      <c r="BM132" s="23" t="s">
        <v>352</v>
      </c>
    </row>
    <row r="133" s="1" customFormat="1">
      <c r="B133" s="45"/>
      <c r="C133" s="73"/>
      <c r="D133" s="232" t="s">
        <v>129</v>
      </c>
      <c r="E133" s="73"/>
      <c r="F133" s="233" t="s">
        <v>353</v>
      </c>
      <c r="G133" s="73"/>
      <c r="H133" s="73"/>
      <c r="I133" s="190"/>
      <c r="J133" s="73"/>
      <c r="K133" s="73"/>
      <c r="L133" s="71"/>
      <c r="M133" s="234"/>
      <c r="N133" s="46"/>
      <c r="O133" s="46"/>
      <c r="P133" s="46"/>
      <c r="Q133" s="46"/>
      <c r="R133" s="46"/>
      <c r="S133" s="46"/>
      <c r="T133" s="94"/>
      <c r="AT133" s="23" t="s">
        <v>129</v>
      </c>
      <c r="AU133" s="23" t="s">
        <v>81</v>
      </c>
    </row>
    <row r="134" s="1" customFormat="1" ht="16.5" customHeight="1">
      <c r="B134" s="45"/>
      <c r="C134" s="220" t="s">
        <v>354</v>
      </c>
      <c r="D134" s="220" t="s">
        <v>122</v>
      </c>
      <c r="E134" s="221" t="s">
        <v>355</v>
      </c>
      <c r="F134" s="222" t="s">
        <v>356</v>
      </c>
      <c r="G134" s="223" t="s">
        <v>231</v>
      </c>
      <c r="H134" s="224">
        <v>1</v>
      </c>
      <c r="I134" s="225"/>
      <c r="J134" s="226">
        <f>ROUND(I134*H134,2)</f>
        <v>0</v>
      </c>
      <c r="K134" s="222" t="s">
        <v>21</v>
      </c>
      <c r="L134" s="71"/>
      <c r="M134" s="227" t="s">
        <v>21</v>
      </c>
      <c r="N134" s="228" t="s">
        <v>42</v>
      </c>
      <c r="O134" s="46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" t="s">
        <v>127</v>
      </c>
      <c r="AT134" s="23" t="s">
        <v>122</v>
      </c>
      <c r="AU134" s="23" t="s">
        <v>81</v>
      </c>
      <c r="AY134" s="23" t="s">
        <v>119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3" t="s">
        <v>79</v>
      </c>
      <c r="BK134" s="231">
        <f>ROUND(I134*H134,2)</f>
        <v>0</v>
      </c>
      <c r="BL134" s="23" t="s">
        <v>127</v>
      </c>
      <c r="BM134" s="23" t="s">
        <v>357</v>
      </c>
    </row>
    <row r="135" s="1" customFormat="1">
      <c r="B135" s="45"/>
      <c r="C135" s="73"/>
      <c r="D135" s="232" t="s">
        <v>129</v>
      </c>
      <c r="E135" s="73"/>
      <c r="F135" s="233" t="s">
        <v>358</v>
      </c>
      <c r="G135" s="73"/>
      <c r="H135" s="73"/>
      <c r="I135" s="190"/>
      <c r="J135" s="73"/>
      <c r="K135" s="73"/>
      <c r="L135" s="71"/>
      <c r="M135" s="234"/>
      <c r="N135" s="46"/>
      <c r="O135" s="46"/>
      <c r="P135" s="46"/>
      <c r="Q135" s="46"/>
      <c r="R135" s="46"/>
      <c r="S135" s="46"/>
      <c r="T135" s="94"/>
      <c r="AT135" s="23" t="s">
        <v>129</v>
      </c>
      <c r="AU135" s="23" t="s">
        <v>81</v>
      </c>
    </row>
    <row r="136" s="1" customFormat="1" ht="16.5" customHeight="1">
      <c r="B136" s="45"/>
      <c r="C136" s="220" t="s">
        <v>359</v>
      </c>
      <c r="D136" s="220" t="s">
        <v>122</v>
      </c>
      <c r="E136" s="221" t="s">
        <v>360</v>
      </c>
      <c r="F136" s="222" t="s">
        <v>361</v>
      </c>
      <c r="G136" s="223" t="s">
        <v>231</v>
      </c>
      <c r="H136" s="224">
        <v>1</v>
      </c>
      <c r="I136" s="225"/>
      <c r="J136" s="226">
        <f>ROUND(I136*H136,2)</f>
        <v>0</v>
      </c>
      <c r="K136" s="222" t="s">
        <v>21</v>
      </c>
      <c r="L136" s="71"/>
      <c r="M136" s="227" t="s">
        <v>21</v>
      </c>
      <c r="N136" s="228" t="s">
        <v>42</v>
      </c>
      <c r="O136" s="4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" t="s">
        <v>127</v>
      </c>
      <c r="AT136" s="23" t="s">
        <v>122</v>
      </c>
      <c r="AU136" s="23" t="s">
        <v>81</v>
      </c>
      <c r="AY136" s="23" t="s">
        <v>119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3" t="s">
        <v>79</v>
      </c>
      <c r="BK136" s="231">
        <f>ROUND(I136*H136,2)</f>
        <v>0</v>
      </c>
      <c r="BL136" s="23" t="s">
        <v>127</v>
      </c>
      <c r="BM136" s="23" t="s">
        <v>362</v>
      </c>
    </row>
    <row r="137" s="1" customFormat="1" ht="16.5" customHeight="1">
      <c r="B137" s="45"/>
      <c r="C137" s="220" t="s">
        <v>363</v>
      </c>
      <c r="D137" s="220" t="s">
        <v>122</v>
      </c>
      <c r="E137" s="221" t="s">
        <v>364</v>
      </c>
      <c r="F137" s="222" t="s">
        <v>365</v>
      </c>
      <c r="G137" s="223" t="s">
        <v>322</v>
      </c>
      <c r="H137" s="224">
        <v>1</v>
      </c>
      <c r="I137" s="225"/>
      <c r="J137" s="226">
        <f>ROUND(I137*H137,2)</f>
        <v>0</v>
      </c>
      <c r="K137" s="222" t="s">
        <v>21</v>
      </c>
      <c r="L137" s="71"/>
      <c r="M137" s="227" t="s">
        <v>21</v>
      </c>
      <c r="N137" s="228" t="s">
        <v>42</v>
      </c>
      <c r="O137" s="4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" t="s">
        <v>127</v>
      </c>
      <c r="AT137" s="23" t="s">
        <v>122</v>
      </c>
      <c r="AU137" s="23" t="s">
        <v>81</v>
      </c>
      <c r="AY137" s="23" t="s">
        <v>119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79</v>
      </c>
      <c r="BK137" s="231">
        <f>ROUND(I137*H137,2)</f>
        <v>0</v>
      </c>
      <c r="BL137" s="23" t="s">
        <v>127</v>
      </c>
      <c r="BM137" s="23" t="s">
        <v>366</v>
      </c>
    </row>
    <row r="138" s="1" customFormat="1">
      <c r="B138" s="45"/>
      <c r="C138" s="73"/>
      <c r="D138" s="232" t="s">
        <v>129</v>
      </c>
      <c r="E138" s="73"/>
      <c r="F138" s="233" t="s">
        <v>367</v>
      </c>
      <c r="G138" s="73"/>
      <c r="H138" s="73"/>
      <c r="I138" s="190"/>
      <c r="J138" s="73"/>
      <c r="K138" s="73"/>
      <c r="L138" s="71"/>
      <c r="M138" s="234"/>
      <c r="N138" s="46"/>
      <c r="O138" s="46"/>
      <c r="P138" s="46"/>
      <c r="Q138" s="46"/>
      <c r="R138" s="46"/>
      <c r="S138" s="46"/>
      <c r="T138" s="94"/>
      <c r="AT138" s="23" t="s">
        <v>129</v>
      </c>
      <c r="AU138" s="23" t="s">
        <v>81</v>
      </c>
    </row>
    <row r="139" s="1" customFormat="1" ht="16.5" customHeight="1">
      <c r="B139" s="45"/>
      <c r="C139" s="220" t="s">
        <v>368</v>
      </c>
      <c r="D139" s="220" t="s">
        <v>122</v>
      </c>
      <c r="E139" s="221" t="s">
        <v>369</v>
      </c>
      <c r="F139" s="222" t="s">
        <v>370</v>
      </c>
      <c r="G139" s="223" t="s">
        <v>231</v>
      </c>
      <c r="H139" s="224">
        <v>1</v>
      </c>
      <c r="I139" s="225"/>
      <c r="J139" s="226">
        <f>ROUND(I139*H139,2)</f>
        <v>0</v>
      </c>
      <c r="K139" s="222" t="s">
        <v>21</v>
      </c>
      <c r="L139" s="71"/>
      <c r="M139" s="227" t="s">
        <v>21</v>
      </c>
      <c r="N139" s="228" t="s">
        <v>42</v>
      </c>
      <c r="O139" s="4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" t="s">
        <v>127</v>
      </c>
      <c r="AT139" s="23" t="s">
        <v>122</v>
      </c>
      <c r="AU139" s="23" t="s">
        <v>81</v>
      </c>
      <c r="AY139" s="23" t="s">
        <v>119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3" t="s">
        <v>79</v>
      </c>
      <c r="BK139" s="231">
        <f>ROUND(I139*H139,2)</f>
        <v>0</v>
      </c>
      <c r="BL139" s="23" t="s">
        <v>127</v>
      </c>
      <c r="BM139" s="23" t="s">
        <v>371</v>
      </c>
    </row>
    <row r="140" s="1" customFormat="1">
      <c r="B140" s="45"/>
      <c r="C140" s="73"/>
      <c r="D140" s="232" t="s">
        <v>129</v>
      </c>
      <c r="E140" s="73"/>
      <c r="F140" s="233" t="s">
        <v>372</v>
      </c>
      <c r="G140" s="73"/>
      <c r="H140" s="73"/>
      <c r="I140" s="190"/>
      <c r="J140" s="73"/>
      <c r="K140" s="73"/>
      <c r="L140" s="71"/>
      <c r="M140" s="234"/>
      <c r="N140" s="46"/>
      <c r="O140" s="46"/>
      <c r="P140" s="46"/>
      <c r="Q140" s="46"/>
      <c r="R140" s="46"/>
      <c r="S140" s="46"/>
      <c r="T140" s="94"/>
      <c r="AT140" s="23" t="s">
        <v>129</v>
      </c>
      <c r="AU140" s="23" t="s">
        <v>81</v>
      </c>
    </row>
    <row r="141" s="1" customFormat="1" ht="16.5" customHeight="1">
      <c r="B141" s="45"/>
      <c r="C141" s="220" t="s">
        <v>373</v>
      </c>
      <c r="D141" s="220" t="s">
        <v>122</v>
      </c>
      <c r="E141" s="221" t="s">
        <v>374</v>
      </c>
      <c r="F141" s="222" t="s">
        <v>375</v>
      </c>
      <c r="G141" s="223" t="s">
        <v>231</v>
      </c>
      <c r="H141" s="224">
        <v>1</v>
      </c>
      <c r="I141" s="225"/>
      <c r="J141" s="226">
        <f>ROUND(I141*H141,2)</f>
        <v>0</v>
      </c>
      <c r="K141" s="222" t="s">
        <v>21</v>
      </c>
      <c r="L141" s="71"/>
      <c r="M141" s="227" t="s">
        <v>21</v>
      </c>
      <c r="N141" s="228" t="s">
        <v>42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" t="s">
        <v>127</v>
      </c>
      <c r="AT141" s="23" t="s">
        <v>122</v>
      </c>
      <c r="AU141" s="23" t="s">
        <v>81</v>
      </c>
      <c r="AY141" s="23" t="s">
        <v>119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79</v>
      </c>
      <c r="BK141" s="231">
        <f>ROUND(I141*H141,2)</f>
        <v>0</v>
      </c>
      <c r="BL141" s="23" t="s">
        <v>127</v>
      </c>
      <c r="BM141" s="23" t="s">
        <v>376</v>
      </c>
    </row>
    <row r="142" s="1" customFormat="1" ht="16.5" customHeight="1">
      <c r="B142" s="45"/>
      <c r="C142" s="220" t="s">
        <v>377</v>
      </c>
      <c r="D142" s="220" t="s">
        <v>122</v>
      </c>
      <c r="E142" s="221" t="s">
        <v>378</v>
      </c>
      <c r="F142" s="222" t="s">
        <v>379</v>
      </c>
      <c r="G142" s="223" t="s">
        <v>322</v>
      </c>
      <c r="H142" s="224">
        <v>1</v>
      </c>
      <c r="I142" s="225"/>
      <c r="J142" s="226">
        <f>ROUND(I142*H142,2)</f>
        <v>0</v>
      </c>
      <c r="K142" s="222" t="s">
        <v>21</v>
      </c>
      <c r="L142" s="71"/>
      <c r="M142" s="227" t="s">
        <v>21</v>
      </c>
      <c r="N142" s="228" t="s">
        <v>42</v>
      </c>
      <c r="O142" s="4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" t="s">
        <v>232</v>
      </c>
      <c r="AT142" s="23" t="s">
        <v>122</v>
      </c>
      <c r="AU142" s="23" t="s">
        <v>81</v>
      </c>
      <c r="AY142" s="23" t="s">
        <v>119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3" t="s">
        <v>79</v>
      </c>
      <c r="BK142" s="231">
        <f>ROUND(I142*H142,2)</f>
        <v>0</v>
      </c>
      <c r="BL142" s="23" t="s">
        <v>232</v>
      </c>
      <c r="BM142" s="23" t="s">
        <v>380</v>
      </c>
    </row>
    <row r="143" s="12" customFormat="1">
      <c r="B143" s="256"/>
      <c r="C143" s="257"/>
      <c r="D143" s="232" t="s">
        <v>131</v>
      </c>
      <c r="E143" s="258" t="s">
        <v>21</v>
      </c>
      <c r="F143" s="259" t="s">
        <v>381</v>
      </c>
      <c r="G143" s="257"/>
      <c r="H143" s="258" t="s">
        <v>21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AT143" s="265" t="s">
        <v>131</v>
      </c>
      <c r="AU143" s="265" t="s">
        <v>81</v>
      </c>
      <c r="AV143" s="12" t="s">
        <v>79</v>
      </c>
      <c r="AW143" s="12" t="s">
        <v>35</v>
      </c>
      <c r="AX143" s="12" t="s">
        <v>71</v>
      </c>
      <c r="AY143" s="265" t="s">
        <v>119</v>
      </c>
    </row>
    <row r="144" s="12" customFormat="1">
      <c r="B144" s="256"/>
      <c r="C144" s="257"/>
      <c r="D144" s="232" t="s">
        <v>131</v>
      </c>
      <c r="E144" s="258" t="s">
        <v>21</v>
      </c>
      <c r="F144" s="259" t="s">
        <v>382</v>
      </c>
      <c r="G144" s="257"/>
      <c r="H144" s="258" t="s">
        <v>21</v>
      </c>
      <c r="I144" s="260"/>
      <c r="J144" s="257"/>
      <c r="K144" s="257"/>
      <c r="L144" s="261"/>
      <c r="M144" s="262"/>
      <c r="N144" s="263"/>
      <c r="O144" s="263"/>
      <c r="P144" s="263"/>
      <c r="Q144" s="263"/>
      <c r="R144" s="263"/>
      <c r="S144" s="263"/>
      <c r="T144" s="264"/>
      <c r="AT144" s="265" t="s">
        <v>131</v>
      </c>
      <c r="AU144" s="265" t="s">
        <v>81</v>
      </c>
      <c r="AV144" s="12" t="s">
        <v>79</v>
      </c>
      <c r="AW144" s="12" t="s">
        <v>35</v>
      </c>
      <c r="AX144" s="12" t="s">
        <v>71</v>
      </c>
      <c r="AY144" s="265" t="s">
        <v>119</v>
      </c>
    </row>
    <row r="145" s="12" customFormat="1">
      <c r="B145" s="256"/>
      <c r="C145" s="257"/>
      <c r="D145" s="232" t="s">
        <v>131</v>
      </c>
      <c r="E145" s="258" t="s">
        <v>21</v>
      </c>
      <c r="F145" s="259" t="s">
        <v>383</v>
      </c>
      <c r="G145" s="257"/>
      <c r="H145" s="258" t="s">
        <v>21</v>
      </c>
      <c r="I145" s="260"/>
      <c r="J145" s="257"/>
      <c r="K145" s="257"/>
      <c r="L145" s="261"/>
      <c r="M145" s="262"/>
      <c r="N145" s="263"/>
      <c r="O145" s="263"/>
      <c r="P145" s="263"/>
      <c r="Q145" s="263"/>
      <c r="R145" s="263"/>
      <c r="S145" s="263"/>
      <c r="T145" s="264"/>
      <c r="AT145" s="265" t="s">
        <v>131</v>
      </c>
      <c r="AU145" s="265" t="s">
        <v>81</v>
      </c>
      <c r="AV145" s="12" t="s">
        <v>79</v>
      </c>
      <c r="AW145" s="12" t="s">
        <v>35</v>
      </c>
      <c r="AX145" s="12" t="s">
        <v>71</v>
      </c>
      <c r="AY145" s="265" t="s">
        <v>119</v>
      </c>
    </row>
    <row r="146" s="12" customFormat="1">
      <c r="B146" s="256"/>
      <c r="C146" s="257"/>
      <c r="D146" s="232" t="s">
        <v>131</v>
      </c>
      <c r="E146" s="258" t="s">
        <v>21</v>
      </c>
      <c r="F146" s="259" t="s">
        <v>384</v>
      </c>
      <c r="G146" s="257"/>
      <c r="H146" s="258" t="s">
        <v>21</v>
      </c>
      <c r="I146" s="260"/>
      <c r="J146" s="257"/>
      <c r="K146" s="257"/>
      <c r="L146" s="261"/>
      <c r="M146" s="262"/>
      <c r="N146" s="263"/>
      <c r="O146" s="263"/>
      <c r="P146" s="263"/>
      <c r="Q146" s="263"/>
      <c r="R146" s="263"/>
      <c r="S146" s="263"/>
      <c r="T146" s="264"/>
      <c r="AT146" s="265" t="s">
        <v>131</v>
      </c>
      <c r="AU146" s="265" t="s">
        <v>81</v>
      </c>
      <c r="AV146" s="12" t="s">
        <v>79</v>
      </c>
      <c r="AW146" s="12" t="s">
        <v>35</v>
      </c>
      <c r="AX146" s="12" t="s">
        <v>71</v>
      </c>
      <c r="AY146" s="265" t="s">
        <v>119</v>
      </c>
    </row>
    <row r="147" s="12" customFormat="1">
      <c r="B147" s="256"/>
      <c r="C147" s="257"/>
      <c r="D147" s="232" t="s">
        <v>131</v>
      </c>
      <c r="E147" s="258" t="s">
        <v>21</v>
      </c>
      <c r="F147" s="259" t="s">
        <v>385</v>
      </c>
      <c r="G147" s="257"/>
      <c r="H147" s="258" t="s">
        <v>21</v>
      </c>
      <c r="I147" s="260"/>
      <c r="J147" s="257"/>
      <c r="K147" s="257"/>
      <c r="L147" s="261"/>
      <c r="M147" s="262"/>
      <c r="N147" s="263"/>
      <c r="O147" s="263"/>
      <c r="P147" s="263"/>
      <c r="Q147" s="263"/>
      <c r="R147" s="263"/>
      <c r="S147" s="263"/>
      <c r="T147" s="264"/>
      <c r="AT147" s="265" t="s">
        <v>131</v>
      </c>
      <c r="AU147" s="265" t="s">
        <v>81</v>
      </c>
      <c r="AV147" s="12" t="s">
        <v>79</v>
      </c>
      <c r="AW147" s="12" t="s">
        <v>35</v>
      </c>
      <c r="AX147" s="12" t="s">
        <v>71</v>
      </c>
      <c r="AY147" s="265" t="s">
        <v>119</v>
      </c>
    </row>
    <row r="148" s="12" customFormat="1">
      <c r="B148" s="256"/>
      <c r="C148" s="257"/>
      <c r="D148" s="232" t="s">
        <v>131</v>
      </c>
      <c r="E148" s="258" t="s">
        <v>21</v>
      </c>
      <c r="F148" s="259" t="s">
        <v>386</v>
      </c>
      <c r="G148" s="257"/>
      <c r="H148" s="258" t="s">
        <v>21</v>
      </c>
      <c r="I148" s="260"/>
      <c r="J148" s="257"/>
      <c r="K148" s="257"/>
      <c r="L148" s="261"/>
      <c r="M148" s="262"/>
      <c r="N148" s="263"/>
      <c r="O148" s="263"/>
      <c r="P148" s="263"/>
      <c r="Q148" s="263"/>
      <c r="R148" s="263"/>
      <c r="S148" s="263"/>
      <c r="T148" s="264"/>
      <c r="AT148" s="265" t="s">
        <v>131</v>
      </c>
      <c r="AU148" s="265" t="s">
        <v>81</v>
      </c>
      <c r="AV148" s="12" t="s">
        <v>79</v>
      </c>
      <c r="AW148" s="12" t="s">
        <v>35</v>
      </c>
      <c r="AX148" s="12" t="s">
        <v>71</v>
      </c>
      <c r="AY148" s="265" t="s">
        <v>119</v>
      </c>
    </row>
    <row r="149" s="12" customFormat="1">
      <c r="B149" s="256"/>
      <c r="C149" s="257"/>
      <c r="D149" s="232" t="s">
        <v>131</v>
      </c>
      <c r="E149" s="258" t="s">
        <v>21</v>
      </c>
      <c r="F149" s="259" t="s">
        <v>387</v>
      </c>
      <c r="G149" s="257"/>
      <c r="H149" s="258" t="s">
        <v>21</v>
      </c>
      <c r="I149" s="260"/>
      <c r="J149" s="257"/>
      <c r="K149" s="257"/>
      <c r="L149" s="261"/>
      <c r="M149" s="262"/>
      <c r="N149" s="263"/>
      <c r="O149" s="263"/>
      <c r="P149" s="263"/>
      <c r="Q149" s="263"/>
      <c r="R149" s="263"/>
      <c r="S149" s="263"/>
      <c r="T149" s="264"/>
      <c r="AT149" s="265" t="s">
        <v>131</v>
      </c>
      <c r="AU149" s="265" t="s">
        <v>81</v>
      </c>
      <c r="AV149" s="12" t="s">
        <v>79</v>
      </c>
      <c r="AW149" s="12" t="s">
        <v>35</v>
      </c>
      <c r="AX149" s="12" t="s">
        <v>71</v>
      </c>
      <c r="AY149" s="265" t="s">
        <v>119</v>
      </c>
    </row>
    <row r="150" s="12" customFormat="1">
      <c r="B150" s="256"/>
      <c r="C150" s="257"/>
      <c r="D150" s="232" t="s">
        <v>131</v>
      </c>
      <c r="E150" s="258" t="s">
        <v>21</v>
      </c>
      <c r="F150" s="259" t="s">
        <v>388</v>
      </c>
      <c r="G150" s="257"/>
      <c r="H150" s="258" t="s">
        <v>21</v>
      </c>
      <c r="I150" s="260"/>
      <c r="J150" s="257"/>
      <c r="K150" s="257"/>
      <c r="L150" s="261"/>
      <c r="M150" s="262"/>
      <c r="N150" s="263"/>
      <c r="O150" s="263"/>
      <c r="P150" s="263"/>
      <c r="Q150" s="263"/>
      <c r="R150" s="263"/>
      <c r="S150" s="263"/>
      <c r="T150" s="264"/>
      <c r="AT150" s="265" t="s">
        <v>131</v>
      </c>
      <c r="AU150" s="265" t="s">
        <v>81</v>
      </c>
      <c r="AV150" s="12" t="s">
        <v>79</v>
      </c>
      <c r="AW150" s="12" t="s">
        <v>35</v>
      </c>
      <c r="AX150" s="12" t="s">
        <v>71</v>
      </c>
      <c r="AY150" s="265" t="s">
        <v>119</v>
      </c>
    </row>
    <row r="151" s="12" customFormat="1">
      <c r="B151" s="256"/>
      <c r="C151" s="257"/>
      <c r="D151" s="232" t="s">
        <v>131</v>
      </c>
      <c r="E151" s="258" t="s">
        <v>21</v>
      </c>
      <c r="F151" s="259" t="s">
        <v>389</v>
      </c>
      <c r="G151" s="257"/>
      <c r="H151" s="258" t="s">
        <v>21</v>
      </c>
      <c r="I151" s="260"/>
      <c r="J151" s="257"/>
      <c r="K151" s="257"/>
      <c r="L151" s="261"/>
      <c r="M151" s="262"/>
      <c r="N151" s="263"/>
      <c r="O151" s="263"/>
      <c r="P151" s="263"/>
      <c r="Q151" s="263"/>
      <c r="R151" s="263"/>
      <c r="S151" s="263"/>
      <c r="T151" s="264"/>
      <c r="AT151" s="265" t="s">
        <v>131</v>
      </c>
      <c r="AU151" s="265" t="s">
        <v>81</v>
      </c>
      <c r="AV151" s="12" t="s">
        <v>79</v>
      </c>
      <c r="AW151" s="12" t="s">
        <v>35</v>
      </c>
      <c r="AX151" s="12" t="s">
        <v>71</v>
      </c>
      <c r="AY151" s="265" t="s">
        <v>119</v>
      </c>
    </row>
    <row r="152" s="12" customFormat="1">
      <c r="B152" s="256"/>
      <c r="C152" s="257"/>
      <c r="D152" s="232" t="s">
        <v>131</v>
      </c>
      <c r="E152" s="258" t="s">
        <v>21</v>
      </c>
      <c r="F152" s="259" t="s">
        <v>384</v>
      </c>
      <c r="G152" s="257"/>
      <c r="H152" s="258" t="s">
        <v>21</v>
      </c>
      <c r="I152" s="260"/>
      <c r="J152" s="257"/>
      <c r="K152" s="257"/>
      <c r="L152" s="261"/>
      <c r="M152" s="262"/>
      <c r="N152" s="263"/>
      <c r="O152" s="263"/>
      <c r="P152" s="263"/>
      <c r="Q152" s="263"/>
      <c r="R152" s="263"/>
      <c r="S152" s="263"/>
      <c r="T152" s="264"/>
      <c r="AT152" s="265" t="s">
        <v>131</v>
      </c>
      <c r="AU152" s="265" t="s">
        <v>81</v>
      </c>
      <c r="AV152" s="12" t="s">
        <v>79</v>
      </c>
      <c r="AW152" s="12" t="s">
        <v>35</v>
      </c>
      <c r="AX152" s="12" t="s">
        <v>71</v>
      </c>
      <c r="AY152" s="265" t="s">
        <v>119</v>
      </c>
    </row>
    <row r="153" s="11" customFormat="1">
      <c r="B153" s="235"/>
      <c r="C153" s="236"/>
      <c r="D153" s="232" t="s">
        <v>131</v>
      </c>
      <c r="E153" s="237" t="s">
        <v>21</v>
      </c>
      <c r="F153" s="238" t="s">
        <v>79</v>
      </c>
      <c r="G153" s="236"/>
      <c r="H153" s="239">
        <v>1</v>
      </c>
      <c r="I153" s="240"/>
      <c r="J153" s="236"/>
      <c r="K153" s="236"/>
      <c r="L153" s="241"/>
      <c r="M153" s="281"/>
      <c r="N153" s="282"/>
      <c r="O153" s="282"/>
      <c r="P153" s="282"/>
      <c r="Q153" s="282"/>
      <c r="R153" s="282"/>
      <c r="S153" s="282"/>
      <c r="T153" s="283"/>
      <c r="AT153" s="245" t="s">
        <v>131</v>
      </c>
      <c r="AU153" s="245" t="s">
        <v>81</v>
      </c>
      <c r="AV153" s="11" t="s">
        <v>81</v>
      </c>
      <c r="AW153" s="11" t="s">
        <v>35</v>
      </c>
      <c r="AX153" s="11" t="s">
        <v>79</v>
      </c>
      <c r="AY153" s="245" t="s">
        <v>119</v>
      </c>
    </row>
    <row r="154" s="1" customFormat="1" ht="6.96" customHeight="1">
      <c r="B154" s="66"/>
      <c r="C154" s="67"/>
      <c r="D154" s="67"/>
      <c r="E154" s="67"/>
      <c r="F154" s="67"/>
      <c r="G154" s="67"/>
      <c r="H154" s="67"/>
      <c r="I154" s="165"/>
      <c r="J154" s="67"/>
      <c r="K154" s="67"/>
      <c r="L154" s="71"/>
    </row>
  </sheetData>
  <sheetProtection sheet="1" autoFilter="0" formatColumns="0" formatRows="0" objects="1" scenarios="1" spinCount="100000" saltValue="FUGgpz2OLxD1YB6IC14M51Xjm+BMseS3ZGL/+R8so5aYt9lJUoJqQ0fLnqoz/bqf6QhbqhhE54D/g2XIVStvPw==" hashValue="8f/G9qzRH48p3VkwKvcoC0VMlyKCoeXkGlQja9c2LIXxEpZPQRwORYDyZhKv8z2SyDi1YmFIeQ970WgrTZFBfA==" algorithmName="SHA-512" password="CC35"/>
  <autoFilter ref="C78:K153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390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391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392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393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394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395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396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397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398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399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78</v>
      </c>
      <c r="F16" s="295" t="s">
        <v>400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401</v>
      </c>
      <c r="F17" s="295" t="s">
        <v>402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403</v>
      </c>
      <c r="F18" s="295" t="s">
        <v>404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82</v>
      </c>
      <c r="F19" s="295" t="s">
        <v>405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406</v>
      </c>
      <c r="F20" s="295" t="s">
        <v>407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408</v>
      </c>
      <c r="F21" s="295" t="s">
        <v>409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410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411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412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413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414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415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416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417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418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104</v>
      </c>
      <c r="F34" s="295"/>
      <c r="G34" s="295" t="s">
        <v>419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420</v>
      </c>
      <c r="F35" s="295"/>
      <c r="G35" s="295" t="s">
        <v>421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52</v>
      </c>
      <c r="F36" s="295"/>
      <c r="G36" s="295" t="s">
        <v>422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105</v>
      </c>
      <c r="F37" s="295"/>
      <c r="G37" s="295" t="s">
        <v>423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106</v>
      </c>
      <c r="F38" s="295"/>
      <c r="G38" s="295" t="s">
        <v>424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107</v>
      </c>
      <c r="F39" s="295"/>
      <c r="G39" s="295" t="s">
        <v>425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426</v>
      </c>
      <c r="F40" s="295"/>
      <c r="G40" s="295" t="s">
        <v>427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428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429</v>
      </c>
      <c r="F42" s="295"/>
      <c r="G42" s="295" t="s">
        <v>430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109</v>
      </c>
      <c r="F43" s="295"/>
      <c r="G43" s="295" t="s">
        <v>431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432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433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434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435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436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437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438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439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440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441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442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443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444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445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446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447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448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449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450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451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452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89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453</v>
      </c>
      <c r="D74" s="313"/>
      <c r="E74" s="313"/>
      <c r="F74" s="313" t="s">
        <v>454</v>
      </c>
      <c r="G74" s="314"/>
      <c r="H74" s="313" t="s">
        <v>105</v>
      </c>
      <c r="I74" s="313" t="s">
        <v>56</v>
      </c>
      <c r="J74" s="313" t="s">
        <v>455</v>
      </c>
      <c r="K74" s="312"/>
    </row>
    <row r="75" ht="17.25" customHeight="1">
      <c r="B75" s="310"/>
      <c r="C75" s="315" t="s">
        <v>456</v>
      </c>
      <c r="D75" s="315"/>
      <c r="E75" s="315"/>
      <c r="F75" s="316" t="s">
        <v>457</v>
      </c>
      <c r="G75" s="317"/>
      <c r="H75" s="315"/>
      <c r="I75" s="315"/>
      <c r="J75" s="315" t="s">
        <v>458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52</v>
      </c>
      <c r="D77" s="318"/>
      <c r="E77" s="318"/>
      <c r="F77" s="320" t="s">
        <v>459</v>
      </c>
      <c r="G77" s="319"/>
      <c r="H77" s="299" t="s">
        <v>460</v>
      </c>
      <c r="I77" s="299" t="s">
        <v>461</v>
      </c>
      <c r="J77" s="299">
        <v>20</v>
      </c>
      <c r="K77" s="312"/>
    </row>
    <row r="78" ht="15" customHeight="1">
      <c r="B78" s="310"/>
      <c r="C78" s="299" t="s">
        <v>462</v>
      </c>
      <c r="D78" s="299"/>
      <c r="E78" s="299"/>
      <c r="F78" s="320" t="s">
        <v>459</v>
      </c>
      <c r="G78" s="319"/>
      <c r="H78" s="299" t="s">
        <v>463</v>
      </c>
      <c r="I78" s="299" t="s">
        <v>461</v>
      </c>
      <c r="J78" s="299">
        <v>120</v>
      </c>
      <c r="K78" s="312"/>
    </row>
    <row r="79" ht="15" customHeight="1">
      <c r="B79" s="321"/>
      <c r="C79" s="299" t="s">
        <v>464</v>
      </c>
      <c r="D79" s="299"/>
      <c r="E79" s="299"/>
      <c r="F79" s="320" t="s">
        <v>465</v>
      </c>
      <c r="G79" s="319"/>
      <c r="H79" s="299" t="s">
        <v>466</v>
      </c>
      <c r="I79" s="299" t="s">
        <v>461</v>
      </c>
      <c r="J79" s="299">
        <v>50</v>
      </c>
      <c r="K79" s="312"/>
    </row>
    <row r="80" ht="15" customHeight="1">
      <c r="B80" s="321"/>
      <c r="C80" s="299" t="s">
        <v>467</v>
      </c>
      <c r="D80" s="299"/>
      <c r="E80" s="299"/>
      <c r="F80" s="320" t="s">
        <v>459</v>
      </c>
      <c r="G80" s="319"/>
      <c r="H80" s="299" t="s">
        <v>468</v>
      </c>
      <c r="I80" s="299" t="s">
        <v>469</v>
      </c>
      <c r="J80" s="299"/>
      <c r="K80" s="312"/>
    </row>
    <row r="81" ht="15" customHeight="1">
      <c r="B81" s="321"/>
      <c r="C81" s="322" t="s">
        <v>470</v>
      </c>
      <c r="D81" s="322"/>
      <c r="E81" s="322"/>
      <c r="F81" s="323" t="s">
        <v>465</v>
      </c>
      <c r="G81" s="322"/>
      <c r="H81" s="322" t="s">
        <v>471</v>
      </c>
      <c r="I81" s="322" t="s">
        <v>461</v>
      </c>
      <c r="J81" s="322">
        <v>15</v>
      </c>
      <c r="K81" s="312"/>
    </row>
    <row r="82" ht="15" customHeight="1">
      <c r="B82" s="321"/>
      <c r="C82" s="322" t="s">
        <v>472</v>
      </c>
      <c r="D82" s="322"/>
      <c r="E82" s="322"/>
      <c r="F82" s="323" t="s">
        <v>465</v>
      </c>
      <c r="G82" s="322"/>
      <c r="H82" s="322" t="s">
        <v>473</v>
      </c>
      <c r="I82" s="322" t="s">
        <v>461</v>
      </c>
      <c r="J82" s="322">
        <v>15</v>
      </c>
      <c r="K82" s="312"/>
    </row>
    <row r="83" ht="15" customHeight="1">
      <c r="B83" s="321"/>
      <c r="C83" s="322" t="s">
        <v>474</v>
      </c>
      <c r="D83" s="322"/>
      <c r="E83" s="322"/>
      <c r="F83" s="323" t="s">
        <v>465</v>
      </c>
      <c r="G83" s="322"/>
      <c r="H83" s="322" t="s">
        <v>475</v>
      </c>
      <c r="I83" s="322" t="s">
        <v>461</v>
      </c>
      <c r="J83" s="322">
        <v>20</v>
      </c>
      <c r="K83" s="312"/>
    </row>
    <row r="84" ht="15" customHeight="1">
      <c r="B84" s="321"/>
      <c r="C84" s="322" t="s">
        <v>476</v>
      </c>
      <c r="D84" s="322"/>
      <c r="E84" s="322"/>
      <c r="F84" s="323" t="s">
        <v>465</v>
      </c>
      <c r="G84" s="322"/>
      <c r="H84" s="322" t="s">
        <v>477</v>
      </c>
      <c r="I84" s="322" t="s">
        <v>461</v>
      </c>
      <c r="J84" s="322">
        <v>20</v>
      </c>
      <c r="K84" s="312"/>
    </row>
    <row r="85" ht="15" customHeight="1">
      <c r="B85" s="321"/>
      <c r="C85" s="299" t="s">
        <v>478</v>
      </c>
      <c r="D85" s="299"/>
      <c r="E85" s="299"/>
      <c r="F85" s="320" t="s">
        <v>465</v>
      </c>
      <c r="G85" s="319"/>
      <c r="H85" s="299" t="s">
        <v>479</v>
      </c>
      <c r="I85" s="299" t="s">
        <v>461</v>
      </c>
      <c r="J85" s="299">
        <v>50</v>
      </c>
      <c r="K85" s="312"/>
    </row>
    <row r="86" ht="15" customHeight="1">
      <c r="B86" s="321"/>
      <c r="C86" s="299" t="s">
        <v>480</v>
      </c>
      <c r="D86" s="299"/>
      <c r="E86" s="299"/>
      <c r="F86" s="320" t="s">
        <v>465</v>
      </c>
      <c r="G86" s="319"/>
      <c r="H86" s="299" t="s">
        <v>481</v>
      </c>
      <c r="I86" s="299" t="s">
        <v>461</v>
      </c>
      <c r="J86" s="299">
        <v>20</v>
      </c>
      <c r="K86" s="312"/>
    </row>
    <row r="87" ht="15" customHeight="1">
      <c r="B87" s="321"/>
      <c r="C87" s="299" t="s">
        <v>482</v>
      </c>
      <c r="D87" s="299"/>
      <c r="E87" s="299"/>
      <c r="F87" s="320" t="s">
        <v>465</v>
      </c>
      <c r="G87" s="319"/>
      <c r="H87" s="299" t="s">
        <v>483</v>
      </c>
      <c r="I87" s="299" t="s">
        <v>461</v>
      </c>
      <c r="J87" s="299">
        <v>20</v>
      </c>
      <c r="K87" s="312"/>
    </row>
    <row r="88" ht="15" customHeight="1">
      <c r="B88" s="321"/>
      <c r="C88" s="299" t="s">
        <v>484</v>
      </c>
      <c r="D88" s="299"/>
      <c r="E88" s="299"/>
      <c r="F88" s="320" t="s">
        <v>465</v>
      </c>
      <c r="G88" s="319"/>
      <c r="H88" s="299" t="s">
        <v>485</v>
      </c>
      <c r="I88" s="299" t="s">
        <v>461</v>
      </c>
      <c r="J88" s="299">
        <v>50</v>
      </c>
      <c r="K88" s="312"/>
    </row>
    <row r="89" ht="15" customHeight="1">
      <c r="B89" s="321"/>
      <c r="C89" s="299" t="s">
        <v>486</v>
      </c>
      <c r="D89" s="299"/>
      <c r="E89" s="299"/>
      <c r="F89" s="320" t="s">
        <v>465</v>
      </c>
      <c r="G89" s="319"/>
      <c r="H89" s="299" t="s">
        <v>486</v>
      </c>
      <c r="I89" s="299" t="s">
        <v>461</v>
      </c>
      <c r="J89" s="299">
        <v>50</v>
      </c>
      <c r="K89" s="312"/>
    </row>
    <row r="90" ht="15" customHeight="1">
      <c r="B90" s="321"/>
      <c r="C90" s="299" t="s">
        <v>110</v>
      </c>
      <c r="D90" s="299"/>
      <c r="E90" s="299"/>
      <c r="F90" s="320" t="s">
        <v>465</v>
      </c>
      <c r="G90" s="319"/>
      <c r="H90" s="299" t="s">
        <v>487</v>
      </c>
      <c r="I90" s="299" t="s">
        <v>461</v>
      </c>
      <c r="J90" s="299">
        <v>255</v>
      </c>
      <c r="K90" s="312"/>
    </row>
    <row r="91" ht="15" customHeight="1">
      <c r="B91" s="321"/>
      <c r="C91" s="299" t="s">
        <v>488</v>
      </c>
      <c r="D91" s="299"/>
      <c r="E91" s="299"/>
      <c r="F91" s="320" t="s">
        <v>459</v>
      </c>
      <c r="G91" s="319"/>
      <c r="H91" s="299" t="s">
        <v>489</v>
      </c>
      <c r="I91" s="299" t="s">
        <v>490</v>
      </c>
      <c r="J91" s="299"/>
      <c r="K91" s="312"/>
    </row>
    <row r="92" ht="15" customHeight="1">
      <c r="B92" s="321"/>
      <c r="C92" s="299" t="s">
        <v>491</v>
      </c>
      <c r="D92" s="299"/>
      <c r="E92" s="299"/>
      <c r="F92" s="320" t="s">
        <v>459</v>
      </c>
      <c r="G92" s="319"/>
      <c r="H92" s="299" t="s">
        <v>492</v>
      </c>
      <c r="I92" s="299" t="s">
        <v>493</v>
      </c>
      <c r="J92" s="299"/>
      <c r="K92" s="312"/>
    </row>
    <row r="93" ht="15" customHeight="1">
      <c r="B93" s="321"/>
      <c r="C93" s="299" t="s">
        <v>494</v>
      </c>
      <c r="D93" s="299"/>
      <c r="E93" s="299"/>
      <c r="F93" s="320" t="s">
        <v>459</v>
      </c>
      <c r="G93" s="319"/>
      <c r="H93" s="299" t="s">
        <v>494</v>
      </c>
      <c r="I93" s="299" t="s">
        <v>493</v>
      </c>
      <c r="J93" s="299"/>
      <c r="K93" s="312"/>
    </row>
    <row r="94" ht="15" customHeight="1">
      <c r="B94" s="321"/>
      <c r="C94" s="299" t="s">
        <v>37</v>
      </c>
      <c r="D94" s="299"/>
      <c r="E94" s="299"/>
      <c r="F94" s="320" t="s">
        <v>459</v>
      </c>
      <c r="G94" s="319"/>
      <c r="H94" s="299" t="s">
        <v>495</v>
      </c>
      <c r="I94" s="299" t="s">
        <v>493</v>
      </c>
      <c r="J94" s="299"/>
      <c r="K94" s="312"/>
    </row>
    <row r="95" ht="15" customHeight="1">
      <c r="B95" s="321"/>
      <c r="C95" s="299" t="s">
        <v>47</v>
      </c>
      <c r="D95" s="299"/>
      <c r="E95" s="299"/>
      <c r="F95" s="320" t="s">
        <v>459</v>
      </c>
      <c r="G95" s="319"/>
      <c r="H95" s="299" t="s">
        <v>496</v>
      </c>
      <c r="I95" s="299" t="s">
        <v>493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497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453</v>
      </c>
      <c r="D101" s="313"/>
      <c r="E101" s="313"/>
      <c r="F101" s="313" t="s">
        <v>454</v>
      </c>
      <c r="G101" s="314"/>
      <c r="H101" s="313" t="s">
        <v>105</v>
      </c>
      <c r="I101" s="313" t="s">
        <v>56</v>
      </c>
      <c r="J101" s="313" t="s">
        <v>455</v>
      </c>
      <c r="K101" s="312"/>
    </row>
    <row r="102" ht="17.25" customHeight="1">
      <c r="B102" s="310"/>
      <c r="C102" s="315" t="s">
        <v>456</v>
      </c>
      <c r="D102" s="315"/>
      <c r="E102" s="315"/>
      <c r="F102" s="316" t="s">
        <v>457</v>
      </c>
      <c r="G102" s="317"/>
      <c r="H102" s="315"/>
      <c r="I102" s="315"/>
      <c r="J102" s="315" t="s">
        <v>458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52</v>
      </c>
      <c r="D104" s="318"/>
      <c r="E104" s="318"/>
      <c r="F104" s="320" t="s">
        <v>459</v>
      </c>
      <c r="G104" s="329"/>
      <c r="H104" s="299" t="s">
        <v>498</v>
      </c>
      <c r="I104" s="299" t="s">
        <v>461</v>
      </c>
      <c r="J104" s="299">
        <v>20</v>
      </c>
      <c r="K104" s="312"/>
    </row>
    <row r="105" ht="15" customHeight="1">
      <c r="B105" s="310"/>
      <c r="C105" s="299" t="s">
        <v>462</v>
      </c>
      <c r="D105" s="299"/>
      <c r="E105" s="299"/>
      <c r="F105" s="320" t="s">
        <v>459</v>
      </c>
      <c r="G105" s="299"/>
      <c r="H105" s="299" t="s">
        <v>498</v>
      </c>
      <c r="I105" s="299" t="s">
        <v>461</v>
      </c>
      <c r="J105" s="299">
        <v>120</v>
      </c>
      <c r="K105" s="312"/>
    </row>
    <row r="106" ht="15" customHeight="1">
      <c r="B106" s="321"/>
      <c r="C106" s="299" t="s">
        <v>464</v>
      </c>
      <c r="D106" s="299"/>
      <c r="E106" s="299"/>
      <c r="F106" s="320" t="s">
        <v>465</v>
      </c>
      <c r="G106" s="299"/>
      <c r="H106" s="299" t="s">
        <v>498</v>
      </c>
      <c r="I106" s="299" t="s">
        <v>461</v>
      </c>
      <c r="J106" s="299">
        <v>50</v>
      </c>
      <c r="K106" s="312"/>
    </row>
    <row r="107" ht="15" customHeight="1">
      <c r="B107" s="321"/>
      <c r="C107" s="299" t="s">
        <v>467</v>
      </c>
      <c r="D107" s="299"/>
      <c r="E107" s="299"/>
      <c r="F107" s="320" t="s">
        <v>459</v>
      </c>
      <c r="G107" s="299"/>
      <c r="H107" s="299" t="s">
        <v>498</v>
      </c>
      <c r="I107" s="299" t="s">
        <v>469</v>
      </c>
      <c r="J107" s="299"/>
      <c r="K107" s="312"/>
    </row>
    <row r="108" ht="15" customHeight="1">
      <c r="B108" s="321"/>
      <c r="C108" s="299" t="s">
        <v>478</v>
      </c>
      <c r="D108" s="299"/>
      <c r="E108" s="299"/>
      <c r="F108" s="320" t="s">
        <v>465</v>
      </c>
      <c r="G108" s="299"/>
      <c r="H108" s="299" t="s">
        <v>498</v>
      </c>
      <c r="I108" s="299" t="s">
        <v>461</v>
      </c>
      <c r="J108" s="299">
        <v>50</v>
      </c>
      <c r="K108" s="312"/>
    </row>
    <row r="109" ht="15" customHeight="1">
      <c r="B109" s="321"/>
      <c r="C109" s="299" t="s">
        <v>486</v>
      </c>
      <c r="D109" s="299"/>
      <c r="E109" s="299"/>
      <c r="F109" s="320" t="s">
        <v>465</v>
      </c>
      <c r="G109" s="299"/>
      <c r="H109" s="299" t="s">
        <v>498</v>
      </c>
      <c r="I109" s="299" t="s">
        <v>461</v>
      </c>
      <c r="J109" s="299">
        <v>50</v>
      </c>
      <c r="K109" s="312"/>
    </row>
    <row r="110" ht="15" customHeight="1">
      <c r="B110" s="321"/>
      <c r="C110" s="299" t="s">
        <v>484</v>
      </c>
      <c r="D110" s="299"/>
      <c r="E110" s="299"/>
      <c r="F110" s="320" t="s">
        <v>465</v>
      </c>
      <c r="G110" s="299"/>
      <c r="H110" s="299" t="s">
        <v>498</v>
      </c>
      <c r="I110" s="299" t="s">
        <v>461</v>
      </c>
      <c r="J110" s="299">
        <v>50</v>
      </c>
      <c r="K110" s="312"/>
    </row>
    <row r="111" ht="15" customHeight="1">
      <c r="B111" s="321"/>
      <c r="C111" s="299" t="s">
        <v>52</v>
      </c>
      <c r="D111" s="299"/>
      <c r="E111" s="299"/>
      <c r="F111" s="320" t="s">
        <v>459</v>
      </c>
      <c r="G111" s="299"/>
      <c r="H111" s="299" t="s">
        <v>499</v>
      </c>
      <c r="I111" s="299" t="s">
        <v>461</v>
      </c>
      <c r="J111" s="299">
        <v>20</v>
      </c>
      <c r="K111" s="312"/>
    </row>
    <row r="112" ht="15" customHeight="1">
      <c r="B112" s="321"/>
      <c r="C112" s="299" t="s">
        <v>500</v>
      </c>
      <c r="D112" s="299"/>
      <c r="E112" s="299"/>
      <c r="F112" s="320" t="s">
        <v>459</v>
      </c>
      <c r="G112" s="299"/>
      <c r="H112" s="299" t="s">
        <v>501</v>
      </c>
      <c r="I112" s="299" t="s">
        <v>461</v>
      </c>
      <c r="J112" s="299">
        <v>120</v>
      </c>
      <c r="K112" s="312"/>
    </row>
    <row r="113" ht="15" customHeight="1">
      <c r="B113" s="321"/>
      <c r="C113" s="299" t="s">
        <v>37</v>
      </c>
      <c r="D113" s="299"/>
      <c r="E113" s="299"/>
      <c r="F113" s="320" t="s">
        <v>459</v>
      </c>
      <c r="G113" s="299"/>
      <c r="H113" s="299" t="s">
        <v>502</v>
      </c>
      <c r="I113" s="299" t="s">
        <v>493</v>
      </c>
      <c r="J113" s="299"/>
      <c r="K113" s="312"/>
    </row>
    <row r="114" ht="15" customHeight="1">
      <c r="B114" s="321"/>
      <c r="C114" s="299" t="s">
        <v>47</v>
      </c>
      <c r="D114" s="299"/>
      <c r="E114" s="299"/>
      <c r="F114" s="320" t="s">
        <v>459</v>
      </c>
      <c r="G114" s="299"/>
      <c r="H114" s="299" t="s">
        <v>503</v>
      </c>
      <c r="I114" s="299" t="s">
        <v>493</v>
      </c>
      <c r="J114" s="299"/>
      <c r="K114" s="312"/>
    </row>
    <row r="115" ht="15" customHeight="1">
      <c r="B115" s="321"/>
      <c r="C115" s="299" t="s">
        <v>56</v>
      </c>
      <c r="D115" s="299"/>
      <c r="E115" s="299"/>
      <c r="F115" s="320" t="s">
        <v>459</v>
      </c>
      <c r="G115" s="299"/>
      <c r="H115" s="299" t="s">
        <v>504</v>
      </c>
      <c r="I115" s="299" t="s">
        <v>505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506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453</v>
      </c>
      <c r="D121" s="313"/>
      <c r="E121" s="313"/>
      <c r="F121" s="313" t="s">
        <v>454</v>
      </c>
      <c r="G121" s="314"/>
      <c r="H121" s="313" t="s">
        <v>105</v>
      </c>
      <c r="I121" s="313" t="s">
        <v>56</v>
      </c>
      <c r="J121" s="313" t="s">
        <v>455</v>
      </c>
      <c r="K121" s="339"/>
    </row>
    <row r="122" ht="17.25" customHeight="1">
      <c r="B122" s="338"/>
      <c r="C122" s="315" t="s">
        <v>456</v>
      </c>
      <c r="D122" s="315"/>
      <c r="E122" s="315"/>
      <c r="F122" s="316" t="s">
        <v>457</v>
      </c>
      <c r="G122" s="317"/>
      <c r="H122" s="315"/>
      <c r="I122" s="315"/>
      <c r="J122" s="315" t="s">
        <v>458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462</v>
      </c>
      <c r="D124" s="318"/>
      <c r="E124" s="318"/>
      <c r="F124" s="320" t="s">
        <v>459</v>
      </c>
      <c r="G124" s="299"/>
      <c r="H124" s="299" t="s">
        <v>498</v>
      </c>
      <c r="I124" s="299" t="s">
        <v>461</v>
      </c>
      <c r="J124" s="299">
        <v>120</v>
      </c>
      <c r="K124" s="342"/>
    </row>
    <row r="125" ht="15" customHeight="1">
      <c r="B125" s="340"/>
      <c r="C125" s="299" t="s">
        <v>507</v>
      </c>
      <c r="D125" s="299"/>
      <c r="E125" s="299"/>
      <c r="F125" s="320" t="s">
        <v>459</v>
      </c>
      <c r="G125" s="299"/>
      <c r="H125" s="299" t="s">
        <v>508</v>
      </c>
      <c r="I125" s="299" t="s">
        <v>461</v>
      </c>
      <c r="J125" s="299" t="s">
        <v>509</v>
      </c>
      <c r="K125" s="342"/>
    </row>
    <row r="126" ht="15" customHeight="1">
      <c r="B126" s="340"/>
      <c r="C126" s="299" t="s">
        <v>408</v>
      </c>
      <c r="D126" s="299"/>
      <c r="E126" s="299"/>
      <c r="F126" s="320" t="s">
        <v>459</v>
      </c>
      <c r="G126" s="299"/>
      <c r="H126" s="299" t="s">
        <v>510</v>
      </c>
      <c r="I126" s="299" t="s">
        <v>461</v>
      </c>
      <c r="J126" s="299" t="s">
        <v>509</v>
      </c>
      <c r="K126" s="342"/>
    </row>
    <row r="127" ht="15" customHeight="1">
      <c r="B127" s="340"/>
      <c r="C127" s="299" t="s">
        <v>470</v>
      </c>
      <c r="D127" s="299"/>
      <c r="E127" s="299"/>
      <c r="F127" s="320" t="s">
        <v>465</v>
      </c>
      <c r="G127" s="299"/>
      <c r="H127" s="299" t="s">
        <v>471</v>
      </c>
      <c r="I127" s="299" t="s">
        <v>461</v>
      </c>
      <c r="J127" s="299">
        <v>15</v>
      </c>
      <c r="K127" s="342"/>
    </row>
    <row r="128" ht="15" customHeight="1">
      <c r="B128" s="340"/>
      <c r="C128" s="322" t="s">
        <v>472</v>
      </c>
      <c r="D128" s="322"/>
      <c r="E128" s="322"/>
      <c r="F128" s="323" t="s">
        <v>465</v>
      </c>
      <c r="G128" s="322"/>
      <c r="H128" s="322" t="s">
        <v>473</v>
      </c>
      <c r="I128" s="322" t="s">
        <v>461</v>
      </c>
      <c r="J128" s="322">
        <v>15</v>
      </c>
      <c r="K128" s="342"/>
    </row>
    <row r="129" ht="15" customHeight="1">
      <c r="B129" s="340"/>
      <c r="C129" s="322" t="s">
        <v>474</v>
      </c>
      <c r="D129" s="322"/>
      <c r="E129" s="322"/>
      <c r="F129" s="323" t="s">
        <v>465</v>
      </c>
      <c r="G129" s="322"/>
      <c r="H129" s="322" t="s">
        <v>475</v>
      </c>
      <c r="I129" s="322" t="s">
        <v>461</v>
      </c>
      <c r="J129" s="322">
        <v>20</v>
      </c>
      <c r="K129" s="342"/>
    </row>
    <row r="130" ht="15" customHeight="1">
      <c r="B130" s="340"/>
      <c r="C130" s="322" t="s">
        <v>476</v>
      </c>
      <c r="D130" s="322"/>
      <c r="E130" s="322"/>
      <c r="F130" s="323" t="s">
        <v>465</v>
      </c>
      <c r="G130" s="322"/>
      <c r="H130" s="322" t="s">
        <v>477</v>
      </c>
      <c r="I130" s="322" t="s">
        <v>461</v>
      </c>
      <c r="J130" s="322">
        <v>20</v>
      </c>
      <c r="K130" s="342"/>
    </row>
    <row r="131" ht="15" customHeight="1">
      <c r="B131" s="340"/>
      <c r="C131" s="299" t="s">
        <v>464</v>
      </c>
      <c r="D131" s="299"/>
      <c r="E131" s="299"/>
      <c r="F131" s="320" t="s">
        <v>465</v>
      </c>
      <c r="G131" s="299"/>
      <c r="H131" s="299" t="s">
        <v>498</v>
      </c>
      <c r="I131" s="299" t="s">
        <v>461</v>
      </c>
      <c r="J131" s="299">
        <v>50</v>
      </c>
      <c r="K131" s="342"/>
    </row>
    <row r="132" ht="15" customHeight="1">
      <c r="B132" s="340"/>
      <c r="C132" s="299" t="s">
        <v>478</v>
      </c>
      <c r="D132" s="299"/>
      <c r="E132" s="299"/>
      <c r="F132" s="320" t="s">
        <v>465</v>
      </c>
      <c r="G132" s="299"/>
      <c r="H132" s="299" t="s">
        <v>498</v>
      </c>
      <c r="I132" s="299" t="s">
        <v>461</v>
      </c>
      <c r="J132" s="299">
        <v>50</v>
      </c>
      <c r="K132" s="342"/>
    </row>
    <row r="133" ht="15" customHeight="1">
      <c r="B133" s="340"/>
      <c r="C133" s="299" t="s">
        <v>484</v>
      </c>
      <c r="D133" s="299"/>
      <c r="E133" s="299"/>
      <c r="F133" s="320" t="s">
        <v>465</v>
      </c>
      <c r="G133" s="299"/>
      <c r="H133" s="299" t="s">
        <v>498</v>
      </c>
      <c r="I133" s="299" t="s">
        <v>461</v>
      </c>
      <c r="J133" s="299">
        <v>50</v>
      </c>
      <c r="K133" s="342"/>
    </row>
    <row r="134" ht="15" customHeight="1">
      <c r="B134" s="340"/>
      <c r="C134" s="299" t="s">
        <v>486</v>
      </c>
      <c r="D134" s="299"/>
      <c r="E134" s="299"/>
      <c r="F134" s="320" t="s">
        <v>465</v>
      </c>
      <c r="G134" s="299"/>
      <c r="H134" s="299" t="s">
        <v>498</v>
      </c>
      <c r="I134" s="299" t="s">
        <v>461</v>
      </c>
      <c r="J134" s="299">
        <v>50</v>
      </c>
      <c r="K134" s="342"/>
    </row>
    <row r="135" ht="15" customHeight="1">
      <c r="B135" s="340"/>
      <c r="C135" s="299" t="s">
        <v>110</v>
      </c>
      <c r="D135" s="299"/>
      <c r="E135" s="299"/>
      <c r="F135" s="320" t="s">
        <v>465</v>
      </c>
      <c r="G135" s="299"/>
      <c r="H135" s="299" t="s">
        <v>511</v>
      </c>
      <c r="I135" s="299" t="s">
        <v>461</v>
      </c>
      <c r="J135" s="299">
        <v>255</v>
      </c>
      <c r="K135" s="342"/>
    </row>
    <row r="136" ht="15" customHeight="1">
      <c r="B136" s="340"/>
      <c r="C136" s="299" t="s">
        <v>488</v>
      </c>
      <c r="D136" s="299"/>
      <c r="E136" s="299"/>
      <c r="F136" s="320" t="s">
        <v>459</v>
      </c>
      <c r="G136" s="299"/>
      <c r="H136" s="299" t="s">
        <v>512</v>
      </c>
      <c r="I136" s="299" t="s">
        <v>490</v>
      </c>
      <c r="J136" s="299"/>
      <c r="K136" s="342"/>
    </row>
    <row r="137" ht="15" customHeight="1">
      <c r="B137" s="340"/>
      <c r="C137" s="299" t="s">
        <v>491</v>
      </c>
      <c r="D137" s="299"/>
      <c r="E137" s="299"/>
      <c r="F137" s="320" t="s">
        <v>459</v>
      </c>
      <c r="G137" s="299"/>
      <c r="H137" s="299" t="s">
        <v>513</v>
      </c>
      <c r="I137" s="299" t="s">
        <v>493</v>
      </c>
      <c r="J137" s="299"/>
      <c r="K137" s="342"/>
    </row>
    <row r="138" ht="15" customHeight="1">
      <c r="B138" s="340"/>
      <c r="C138" s="299" t="s">
        <v>494</v>
      </c>
      <c r="D138" s="299"/>
      <c r="E138" s="299"/>
      <c r="F138" s="320" t="s">
        <v>459</v>
      </c>
      <c r="G138" s="299"/>
      <c r="H138" s="299" t="s">
        <v>494</v>
      </c>
      <c r="I138" s="299" t="s">
        <v>493</v>
      </c>
      <c r="J138" s="299"/>
      <c r="K138" s="342"/>
    </row>
    <row r="139" ht="15" customHeight="1">
      <c r="B139" s="340"/>
      <c r="C139" s="299" t="s">
        <v>37</v>
      </c>
      <c r="D139" s="299"/>
      <c r="E139" s="299"/>
      <c r="F139" s="320" t="s">
        <v>459</v>
      </c>
      <c r="G139" s="299"/>
      <c r="H139" s="299" t="s">
        <v>514</v>
      </c>
      <c r="I139" s="299" t="s">
        <v>493</v>
      </c>
      <c r="J139" s="299"/>
      <c r="K139" s="342"/>
    </row>
    <row r="140" ht="15" customHeight="1">
      <c r="B140" s="340"/>
      <c r="C140" s="299" t="s">
        <v>515</v>
      </c>
      <c r="D140" s="299"/>
      <c r="E140" s="299"/>
      <c r="F140" s="320" t="s">
        <v>459</v>
      </c>
      <c r="G140" s="299"/>
      <c r="H140" s="299" t="s">
        <v>516</v>
      </c>
      <c r="I140" s="299" t="s">
        <v>493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517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453</v>
      </c>
      <c r="D146" s="313"/>
      <c r="E146" s="313"/>
      <c r="F146" s="313" t="s">
        <v>454</v>
      </c>
      <c r="G146" s="314"/>
      <c r="H146" s="313" t="s">
        <v>105</v>
      </c>
      <c r="I146" s="313" t="s">
        <v>56</v>
      </c>
      <c r="J146" s="313" t="s">
        <v>455</v>
      </c>
      <c r="K146" s="312"/>
    </row>
    <row r="147" ht="17.25" customHeight="1">
      <c r="B147" s="310"/>
      <c r="C147" s="315" t="s">
        <v>456</v>
      </c>
      <c r="D147" s="315"/>
      <c r="E147" s="315"/>
      <c r="F147" s="316" t="s">
        <v>457</v>
      </c>
      <c r="G147" s="317"/>
      <c r="H147" s="315"/>
      <c r="I147" s="315"/>
      <c r="J147" s="315" t="s">
        <v>458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462</v>
      </c>
      <c r="D149" s="299"/>
      <c r="E149" s="299"/>
      <c r="F149" s="347" t="s">
        <v>459</v>
      </c>
      <c r="G149" s="299"/>
      <c r="H149" s="346" t="s">
        <v>498</v>
      </c>
      <c r="I149" s="346" t="s">
        <v>461</v>
      </c>
      <c r="J149" s="346">
        <v>120</v>
      </c>
      <c r="K149" s="342"/>
    </row>
    <row r="150" ht="15" customHeight="1">
      <c r="B150" s="321"/>
      <c r="C150" s="346" t="s">
        <v>507</v>
      </c>
      <c r="D150" s="299"/>
      <c r="E150" s="299"/>
      <c r="F150" s="347" t="s">
        <v>459</v>
      </c>
      <c r="G150" s="299"/>
      <c r="H150" s="346" t="s">
        <v>518</v>
      </c>
      <c r="I150" s="346" t="s">
        <v>461</v>
      </c>
      <c r="J150" s="346" t="s">
        <v>509</v>
      </c>
      <c r="K150" s="342"/>
    </row>
    <row r="151" ht="15" customHeight="1">
      <c r="B151" s="321"/>
      <c r="C151" s="346" t="s">
        <v>408</v>
      </c>
      <c r="D151" s="299"/>
      <c r="E151" s="299"/>
      <c r="F151" s="347" t="s">
        <v>459</v>
      </c>
      <c r="G151" s="299"/>
      <c r="H151" s="346" t="s">
        <v>519</v>
      </c>
      <c r="I151" s="346" t="s">
        <v>461</v>
      </c>
      <c r="J151" s="346" t="s">
        <v>509</v>
      </c>
      <c r="K151" s="342"/>
    </row>
    <row r="152" ht="15" customHeight="1">
      <c r="B152" s="321"/>
      <c r="C152" s="346" t="s">
        <v>464</v>
      </c>
      <c r="D152" s="299"/>
      <c r="E152" s="299"/>
      <c r="F152" s="347" t="s">
        <v>465</v>
      </c>
      <c r="G152" s="299"/>
      <c r="H152" s="346" t="s">
        <v>498</v>
      </c>
      <c r="I152" s="346" t="s">
        <v>461</v>
      </c>
      <c r="J152" s="346">
        <v>50</v>
      </c>
      <c r="K152" s="342"/>
    </row>
    <row r="153" ht="15" customHeight="1">
      <c r="B153" s="321"/>
      <c r="C153" s="346" t="s">
        <v>467</v>
      </c>
      <c r="D153" s="299"/>
      <c r="E153" s="299"/>
      <c r="F153" s="347" t="s">
        <v>459</v>
      </c>
      <c r="G153" s="299"/>
      <c r="H153" s="346" t="s">
        <v>498</v>
      </c>
      <c r="I153" s="346" t="s">
        <v>469</v>
      </c>
      <c r="J153" s="346"/>
      <c r="K153" s="342"/>
    </row>
    <row r="154" ht="15" customHeight="1">
      <c r="B154" s="321"/>
      <c r="C154" s="346" t="s">
        <v>478</v>
      </c>
      <c r="D154" s="299"/>
      <c r="E154" s="299"/>
      <c r="F154" s="347" t="s">
        <v>465</v>
      </c>
      <c r="G154" s="299"/>
      <c r="H154" s="346" t="s">
        <v>498</v>
      </c>
      <c r="I154" s="346" t="s">
        <v>461</v>
      </c>
      <c r="J154" s="346">
        <v>50</v>
      </c>
      <c r="K154" s="342"/>
    </row>
    <row r="155" ht="15" customHeight="1">
      <c r="B155" s="321"/>
      <c r="C155" s="346" t="s">
        <v>486</v>
      </c>
      <c r="D155" s="299"/>
      <c r="E155" s="299"/>
      <c r="F155" s="347" t="s">
        <v>465</v>
      </c>
      <c r="G155" s="299"/>
      <c r="H155" s="346" t="s">
        <v>498</v>
      </c>
      <c r="I155" s="346" t="s">
        <v>461</v>
      </c>
      <c r="J155" s="346">
        <v>50</v>
      </c>
      <c r="K155" s="342"/>
    </row>
    <row r="156" ht="15" customHeight="1">
      <c r="B156" s="321"/>
      <c r="C156" s="346" t="s">
        <v>484</v>
      </c>
      <c r="D156" s="299"/>
      <c r="E156" s="299"/>
      <c r="F156" s="347" t="s">
        <v>465</v>
      </c>
      <c r="G156" s="299"/>
      <c r="H156" s="346" t="s">
        <v>498</v>
      </c>
      <c r="I156" s="346" t="s">
        <v>461</v>
      </c>
      <c r="J156" s="346">
        <v>50</v>
      </c>
      <c r="K156" s="342"/>
    </row>
    <row r="157" ht="15" customHeight="1">
      <c r="B157" s="321"/>
      <c r="C157" s="346" t="s">
        <v>94</v>
      </c>
      <c r="D157" s="299"/>
      <c r="E157" s="299"/>
      <c r="F157" s="347" t="s">
        <v>459</v>
      </c>
      <c r="G157" s="299"/>
      <c r="H157" s="346" t="s">
        <v>520</v>
      </c>
      <c r="I157" s="346" t="s">
        <v>461</v>
      </c>
      <c r="J157" s="346" t="s">
        <v>521</v>
      </c>
      <c r="K157" s="342"/>
    </row>
    <row r="158" ht="15" customHeight="1">
      <c r="B158" s="321"/>
      <c r="C158" s="346" t="s">
        <v>522</v>
      </c>
      <c r="D158" s="299"/>
      <c r="E158" s="299"/>
      <c r="F158" s="347" t="s">
        <v>459</v>
      </c>
      <c r="G158" s="299"/>
      <c r="H158" s="346" t="s">
        <v>523</v>
      </c>
      <c r="I158" s="346" t="s">
        <v>493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524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453</v>
      </c>
      <c r="D164" s="313"/>
      <c r="E164" s="313"/>
      <c r="F164" s="313" t="s">
        <v>454</v>
      </c>
      <c r="G164" s="350"/>
      <c r="H164" s="351" t="s">
        <v>105</v>
      </c>
      <c r="I164" s="351" t="s">
        <v>56</v>
      </c>
      <c r="J164" s="313" t="s">
        <v>455</v>
      </c>
      <c r="K164" s="290"/>
    </row>
    <row r="165" ht="17.25" customHeight="1">
      <c r="B165" s="291"/>
      <c r="C165" s="315" t="s">
        <v>456</v>
      </c>
      <c r="D165" s="315"/>
      <c r="E165" s="315"/>
      <c r="F165" s="316" t="s">
        <v>457</v>
      </c>
      <c r="G165" s="352"/>
      <c r="H165" s="353"/>
      <c r="I165" s="353"/>
      <c r="J165" s="315" t="s">
        <v>458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462</v>
      </c>
      <c r="D167" s="299"/>
      <c r="E167" s="299"/>
      <c r="F167" s="320" t="s">
        <v>459</v>
      </c>
      <c r="G167" s="299"/>
      <c r="H167" s="299" t="s">
        <v>498</v>
      </c>
      <c r="I167" s="299" t="s">
        <v>461</v>
      </c>
      <c r="J167" s="299">
        <v>120</v>
      </c>
      <c r="K167" s="342"/>
    </row>
    <row r="168" ht="15" customHeight="1">
      <c r="B168" s="321"/>
      <c r="C168" s="299" t="s">
        <v>507</v>
      </c>
      <c r="D168" s="299"/>
      <c r="E168" s="299"/>
      <c r="F168" s="320" t="s">
        <v>459</v>
      </c>
      <c r="G168" s="299"/>
      <c r="H168" s="299" t="s">
        <v>508</v>
      </c>
      <c r="I168" s="299" t="s">
        <v>461</v>
      </c>
      <c r="J168" s="299" t="s">
        <v>509</v>
      </c>
      <c r="K168" s="342"/>
    </row>
    <row r="169" ht="15" customHeight="1">
      <c r="B169" s="321"/>
      <c r="C169" s="299" t="s">
        <v>408</v>
      </c>
      <c r="D169" s="299"/>
      <c r="E169" s="299"/>
      <c r="F169" s="320" t="s">
        <v>459</v>
      </c>
      <c r="G169" s="299"/>
      <c r="H169" s="299" t="s">
        <v>525</v>
      </c>
      <c r="I169" s="299" t="s">
        <v>461</v>
      </c>
      <c r="J169" s="299" t="s">
        <v>509</v>
      </c>
      <c r="K169" s="342"/>
    </row>
    <row r="170" ht="15" customHeight="1">
      <c r="B170" s="321"/>
      <c r="C170" s="299" t="s">
        <v>464</v>
      </c>
      <c r="D170" s="299"/>
      <c r="E170" s="299"/>
      <c r="F170" s="320" t="s">
        <v>465</v>
      </c>
      <c r="G170" s="299"/>
      <c r="H170" s="299" t="s">
        <v>525</v>
      </c>
      <c r="I170" s="299" t="s">
        <v>461</v>
      </c>
      <c r="J170" s="299">
        <v>50</v>
      </c>
      <c r="K170" s="342"/>
    </row>
    <row r="171" ht="15" customHeight="1">
      <c r="B171" s="321"/>
      <c r="C171" s="299" t="s">
        <v>467</v>
      </c>
      <c r="D171" s="299"/>
      <c r="E171" s="299"/>
      <c r="F171" s="320" t="s">
        <v>459</v>
      </c>
      <c r="G171" s="299"/>
      <c r="H171" s="299" t="s">
        <v>525</v>
      </c>
      <c r="I171" s="299" t="s">
        <v>469</v>
      </c>
      <c r="J171" s="299"/>
      <c r="K171" s="342"/>
    </row>
    <row r="172" ht="15" customHeight="1">
      <c r="B172" s="321"/>
      <c r="C172" s="299" t="s">
        <v>478</v>
      </c>
      <c r="D172" s="299"/>
      <c r="E172" s="299"/>
      <c r="F172" s="320" t="s">
        <v>465</v>
      </c>
      <c r="G172" s="299"/>
      <c r="H172" s="299" t="s">
        <v>525</v>
      </c>
      <c r="I172" s="299" t="s">
        <v>461</v>
      </c>
      <c r="J172" s="299">
        <v>50</v>
      </c>
      <c r="K172" s="342"/>
    </row>
    <row r="173" ht="15" customHeight="1">
      <c r="B173" s="321"/>
      <c r="C173" s="299" t="s">
        <v>486</v>
      </c>
      <c r="D173" s="299"/>
      <c r="E173" s="299"/>
      <c r="F173" s="320" t="s">
        <v>465</v>
      </c>
      <c r="G173" s="299"/>
      <c r="H173" s="299" t="s">
        <v>525</v>
      </c>
      <c r="I173" s="299" t="s">
        <v>461</v>
      </c>
      <c r="J173" s="299">
        <v>50</v>
      </c>
      <c r="K173" s="342"/>
    </row>
    <row r="174" ht="15" customHeight="1">
      <c r="B174" s="321"/>
      <c r="C174" s="299" t="s">
        <v>484</v>
      </c>
      <c r="D174" s="299"/>
      <c r="E174" s="299"/>
      <c r="F174" s="320" t="s">
        <v>465</v>
      </c>
      <c r="G174" s="299"/>
      <c r="H174" s="299" t="s">
        <v>525</v>
      </c>
      <c r="I174" s="299" t="s">
        <v>461</v>
      </c>
      <c r="J174" s="299">
        <v>50</v>
      </c>
      <c r="K174" s="342"/>
    </row>
    <row r="175" ht="15" customHeight="1">
      <c r="B175" s="321"/>
      <c r="C175" s="299" t="s">
        <v>104</v>
      </c>
      <c r="D175" s="299"/>
      <c r="E175" s="299"/>
      <c r="F175" s="320" t="s">
        <v>459</v>
      </c>
      <c r="G175" s="299"/>
      <c r="H175" s="299" t="s">
        <v>526</v>
      </c>
      <c r="I175" s="299" t="s">
        <v>527</v>
      </c>
      <c r="J175" s="299"/>
      <c r="K175" s="342"/>
    </row>
    <row r="176" ht="15" customHeight="1">
      <c r="B176" s="321"/>
      <c r="C176" s="299" t="s">
        <v>56</v>
      </c>
      <c r="D176" s="299"/>
      <c r="E176" s="299"/>
      <c r="F176" s="320" t="s">
        <v>459</v>
      </c>
      <c r="G176" s="299"/>
      <c r="H176" s="299" t="s">
        <v>528</v>
      </c>
      <c r="I176" s="299" t="s">
        <v>529</v>
      </c>
      <c r="J176" s="299">
        <v>1</v>
      </c>
      <c r="K176" s="342"/>
    </row>
    <row r="177" ht="15" customHeight="1">
      <c r="B177" s="321"/>
      <c r="C177" s="299" t="s">
        <v>52</v>
      </c>
      <c r="D177" s="299"/>
      <c r="E177" s="299"/>
      <c r="F177" s="320" t="s">
        <v>459</v>
      </c>
      <c r="G177" s="299"/>
      <c r="H177" s="299" t="s">
        <v>530</v>
      </c>
      <c r="I177" s="299" t="s">
        <v>461</v>
      </c>
      <c r="J177" s="299">
        <v>20</v>
      </c>
      <c r="K177" s="342"/>
    </row>
    <row r="178" ht="15" customHeight="1">
      <c r="B178" s="321"/>
      <c r="C178" s="299" t="s">
        <v>105</v>
      </c>
      <c r="D178" s="299"/>
      <c r="E178" s="299"/>
      <c r="F178" s="320" t="s">
        <v>459</v>
      </c>
      <c r="G178" s="299"/>
      <c r="H178" s="299" t="s">
        <v>531</v>
      </c>
      <c r="I178" s="299" t="s">
        <v>461</v>
      </c>
      <c r="J178" s="299">
        <v>255</v>
      </c>
      <c r="K178" s="342"/>
    </row>
    <row r="179" ht="15" customHeight="1">
      <c r="B179" s="321"/>
      <c r="C179" s="299" t="s">
        <v>106</v>
      </c>
      <c r="D179" s="299"/>
      <c r="E179" s="299"/>
      <c r="F179" s="320" t="s">
        <v>459</v>
      </c>
      <c r="G179" s="299"/>
      <c r="H179" s="299" t="s">
        <v>424</v>
      </c>
      <c r="I179" s="299" t="s">
        <v>461</v>
      </c>
      <c r="J179" s="299">
        <v>10</v>
      </c>
      <c r="K179" s="342"/>
    </row>
    <row r="180" ht="15" customHeight="1">
      <c r="B180" s="321"/>
      <c r="C180" s="299" t="s">
        <v>107</v>
      </c>
      <c r="D180" s="299"/>
      <c r="E180" s="299"/>
      <c r="F180" s="320" t="s">
        <v>459</v>
      </c>
      <c r="G180" s="299"/>
      <c r="H180" s="299" t="s">
        <v>532</v>
      </c>
      <c r="I180" s="299" t="s">
        <v>493</v>
      </c>
      <c r="J180" s="299"/>
      <c r="K180" s="342"/>
    </row>
    <row r="181" ht="15" customHeight="1">
      <c r="B181" s="321"/>
      <c r="C181" s="299" t="s">
        <v>533</v>
      </c>
      <c r="D181" s="299"/>
      <c r="E181" s="299"/>
      <c r="F181" s="320" t="s">
        <v>459</v>
      </c>
      <c r="G181" s="299"/>
      <c r="H181" s="299" t="s">
        <v>534</v>
      </c>
      <c r="I181" s="299" t="s">
        <v>493</v>
      </c>
      <c r="J181" s="299"/>
      <c r="K181" s="342"/>
    </row>
    <row r="182" ht="15" customHeight="1">
      <c r="B182" s="321"/>
      <c r="C182" s="299" t="s">
        <v>522</v>
      </c>
      <c r="D182" s="299"/>
      <c r="E182" s="299"/>
      <c r="F182" s="320" t="s">
        <v>459</v>
      </c>
      <c r="G182" s="299"/>
      <c r="H182" s="299" t="s">
        <v>535</v>
      </c>
      <c r="I182" s="299" t="s">
        <v>493</v>
      </c>
      <c r="J182" s="299"/>
      <c r="K182" s="342"/>
    </row>
    <row r="183" ht="15" customHeight="1">
      <c r="B183" s="321"/>
      <c r="C183" s="299" t="s">
        <v>109</v>
      </c>
      <c r="D183" s="299"/>
      <c r="E183" s="299"/>
      <c r="F183" s="320" t="s">
        <v>465</v>
      </c>
      <c r="G183" s="299"/>
      <c r="H183" s="299" t="s">
        <v>536</v>
      </c>
      <c r="I183" s="299" t="s">
        <v>461</v>
      </c>
      <c r="J183" s="299">
        <v>50</v>
      </c>
      <c r="K183" s="342"/>
    </row>
    <row r="184" ht="15" customHeight="1">
      <c r="B184" s="321"/>
      <c r="C184" s="299" t="s">
        <v>537</v>
      </c>
      <c r="D184" s="299"/>
      <c r="E184" s="299"/>
      <c r="F184" s="320" t="s">
        <v>465</v>
      </c>
      <c r="G184" s="299"/>
      <c r="H184" s="299" t="s">
        <v>538</v>
      </c>
      <c r="I184" s="299" t="s">
        <v>539</v>
      </c>
      <c r="J184" s="299"/>
      <c r="K184" s="342"/>
    </row>
    <row r="185" ht="15" customHeight="1">
      <c r="B185" s="321"/>
      <c r="C185" s="299" t="s">
        <v>540</v>
      </c>
      <c r="D185" s="299"/>
      <c r="E185" s="299"/>
      <c r="F185" s="320" t="s">
        <v>465</v>
      </c>
      <c r="G185" s="299"/>
      <c r="H185" s="299" t="s">
        <v>541</v>
      </c>
      <c r="I185" s="299" t="s">
        <v>539</v>
      </c>
      <c r="J185" s="299"/>
      <c r="K185" s="342"/>
    </row>
    <row r="186" ht="15" customHeight="1">
      <c r="B186" s="321"/>
      <c r="C186" s="299" t="s">
        <v>542</v>
      </c>
      <c r="D186" s="299"/>
      <c r="E186" s="299"/>
      <c r="F186" s="320" t="s">
        <v>465</v>
      </c>
      <c r="G186" s="299"/>
      <c r="H186" s="299" t="s">
        <v>543</v>
      </c>
      <c r="I186" s="299" t="s">
        <v>539</v>
      </c>
      <c r="J186" s="299"/>
      <c r="K186" s="342"/>
    </row>
    <row r="187" ht="15" customHeight="1">
      <c r="B187" s="321"/>
      <c r="C187" s="354" t="s">
        <v>544</v>
      </c>
      <c r="D187" s="299"/>
      <c r="E187" s="299"/>
      <c r="F187" s="320" t="s">
        <v>465</v>
      </c>
      <c r="G187" s="299"/>
      <c r="H187" s="299" t="s">
        <v>545</v>
      </c>
      <c r="I187" s="299" t="s">
        <v>546</v>
      </c>
      <c r="J187" s="355" t="s">
        <v>547</v>
      </c>
      <c r="K187" s="342"/>
    </row>
    <row r="188" ht="15" customHeight="1">
      <c r="B188" s="321"/>
      <c r="C188" s="305" t="s">
        <v>41</v>
      </c>
      <c r="D188" s="299"/>
      <c r="E188" s="299"/>
      <c r="F188" s="320" t="s">
        <v>459</v>
      </c>
      <c r="G188" s="299"/>
      <c r="H188" s="295" t="s">
        <v>548</v>
      </c>
      <c r="I188" s="299" t="s">
        <v>549</v>
      </c>
      <c r="J188" s="299"/>
      <c r="K188" s="342"/>
    </row>
    <row r="189" ht="15" customHeight="1">
      <c r="B189" s="321"/>
      <c r="C189" s="305" t="s">
        <v>550</v>
      </c>
      <c r="D189" s="299"/>
      <c r="E189" s="299"/>
      <c r="F189" s="320" t="s">
        <v>459</v>
      </c>
      <c r="G189" s="299"/>
      <c r="H189" s="299" t="s">
        <v>551</v>
      </c>
      <c r="I189" s="299" t="s">
        <v>493</v>
      </c>
      <c r="J189" s="299"/>
      <c r="K189" s="342"/>
    </row>
    <row r="190" ht="15" customHeight="1">
      <c r="B190" s="321"/>
      <c r="C190" s="305" t="s">
        <v>552</v>
      </c>
      <c r="D190" s="299"/>
      <c r="E190" s="299"/>
      <c r="F190" s="320" t="s">
        <v>459</v>
      </c>
      <c r="G190" s="299"/>
      <c r="H190" s="299" t="s">
        <v>553</v>
      </c>
      <c r="I190" s="299" t="s">
        <v>493</v>
      </c>
      <c r="J190" s="299"/>
      <c r="K190" s="342"/>
    </row>
    <row r="191" ht="15" customHeight="1">
      <c r="B191" s="321"/>
      <c r="C191" s="305" t="s">
        <v>554</v>
      </c>
      <c r="D191" s="299"/>
      <c r="E191" s="299"/>
      <c r="F191" s="320" t="s">
        <v>465</v>
      </c>
      <c r="G191" s="299"/>
      <c r="H191" s="299" t="s">
        <v>555</v>
      </c>
      <c r="I191" s="299" t="s">
        <v>493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556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557</v>
      </c>
      <c r="D198" s="357"/>
      <c r="E198" s="357"/>
      <c r="F198" s="357" t="s">
        <v>558</v>
      </c>
      <c r="G198" s="358"/>
      <c r="H198" s="357" t="s">
        <v>559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549</v>
      </c>
      <c r="D200" s="299"/>
      <c r="E200" s="299"/>
      <c r="F200" s="320" t="s">
        <v>42</v>
      </c>
      <c r="G200" s="299"/>
      <c r="H200" s="299" t="s">
        <v>560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43</v>
      </c>
      <c r="G201" s="299"/>
      <c r="H201" s="299" t="s">
        <v>561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46</v>
      </c>
      <c r="G202" s="299"/>
      <c r="H202" s="299" t="s">
        <v>562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44</v>
      </c>
      <c r="G203" s="299"/>
      <c r="H203" s="299" t="s">
        <v>563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45</v>
      </c>
      <c r="G204" s="299"/>
      <c r="H204" s="299" t="s">
        <v>564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505</v>
      </c>
      <c r="D206" s="299"/>
      <c r="E206" s="299"/>
      <c r="F206" s="320" t="s">
        <v>78</v>
      </c>
      <c r="G206" s="299"/>
      <c r="H206" s="299" t="s">
        <v>565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403</v>
      </c>
      <c r="G207" s="299"/>
      <c r="H207" s="299" t="s">
        <v>404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401</v>
      </c>
      <c r="G208" s="299"/>
      <c r="H208" s="299" t="s">
        <v>566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82</v>
      </c>
      <c r="G209" s="305"/>
      <c r="H209" s="346" t="s">
        <v>405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406</v>
      </c>
      <c r="G210" s="305"/>
      <c r="H210" s="346" t="s">
        <v>235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529</v>
      </c>
      <c r="D212" s="327"/>
      <c r="E212" s="327"/>
      <c r="F212" s="320">
        <v>1</v>
      </c>
      <c r="G212" s="305"/>
      <c r="H212" s="346" t="s">
        <v>567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568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569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570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Rajnoch</dc:creator>
  <cp:lastModifiedBy>Rajnoch</cp:lastModifiedBy>
  <dcterms:created xsi:type="dcterms:W3CDTF">2018-09-13T10:05:34Z</dcterms:created>
  <dcterms:modified xsi:type="dcterms:W3CDTF">2018-09-13T10:05:37Z</dcterms:modified>
</cp:coreProperties>
</file>