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816 - Váhanka, Golčův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'180816 - Váhanka, Golčův ...'!$C$77:$K$149</definedName>
    <definedName name="_xlnm.Print_Area" localSheetId="1">'180816 - Váhanka, Golčův ...'!$C$4:$J$34,'180816 - Váhanka, Golčův ...'!$C$40:$J$61,'180816 - Váhanka, Golčův ...'!$C$67:$K$149</definedName>
    <definedName name="_xlnm.Print_Titles" localSheetId="1">'180816 - Váhanka, Golčův ...'!$77:$77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0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59"/>
  <c r="BI125"/>
  <c r="BH125"/>
  <c r="BG125"/>
  <c r="BF125"/>
  <c r="T125"/>
  <c r="R125"/>
  <c r="P125"/>
  <c r="BK125"/>
  <c r="J125"/>
  <c r="BE125"/>
  <c r="BI110"/>
  <c r="BH110"/>
  <c r="BG110"/>
  <c r="BF110"/>
  <c r="T110"/>
  <c r="T109"/>
  <c r="T108"/>
  <c r="R110"/>
  <c r="R109"/>
  <c r="R108"/>
  <c r="P110"/>
  <c r="P109"/>
  <c r="P108"/>
  <c r="BK110"/>
  <c r="BK109"/>
  <c r="J109"/>
  <c r="BK108"/>
  <c r="J108"/>
  <c r="J110"/>
  <c r="BE110"/>
  <c r="J58"/>
  <c r="J57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56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55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2"/>
  <c i="1" r="BD52"/>
  <c i="2" r="BH81"/>
  <c r="F31"/>
  <c i="1" r="BC52"/>
  <c i="2" r="BG81"/>
  <c r="F30"/>
  <c i="1" r="BB52"/>
  <c i="2" r="BF81"/>
  <c r="J29"/>
  <c i="1" r="AW52"/>
  <c i="2" r="F29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2"/>
  <c r="J25"/>
  <c i="1" r="AG52"/>
  <c i="2" r="J81"/>
  <c r="BE81"/>
  <c r="J28"/>
  <c i="1" r="AV52"/>
  <c i="2" r="F28"/>
  <c i="1" r="AZ52"/>
  <c i="2" r="J54"/>
  <c r="J53"/>
  <c r="F74"/>
  <c r="F72"/>
  <c r="E70"/>
  <c r="F47"/>
  <c r="F45"/>
  <c r="E43"/>
  <c r="J34"/>
  <c r="J19"/>
  <c r="E19"/>
  <c r="J74"/>
  <c r="J47"/>
  <c r="J18"/>
  <c r="J16"/>
  <c r="E16"/>
  <c r="F75"/>
  <c r="F48"/>
  <c r="J15"/>
  <c r="J10"/>
  <c r="J72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<sst xmlns="http://schemas.openxmlformats.org/spreadsheetml/2006/main">
  <si>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</si>
  <si>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</si>
  <si>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</si>
  <si>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</si>
  <si>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</si>
  <si>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</si>
  <si>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</si>
  <si>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{b473a496-6403-4f6a-8950-2441aa68af74}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</si>
  <si>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</si>
  <si>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</si>
  <si>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</si>
  <si>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</si>
  <si>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</si>
  <si>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</si>
  <si>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</si>
  <si>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</si>
  <si>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</si>
  <si>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180816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</si>
  <si>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</si>
  <si>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</si>
  <si>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Váhanka, Golčův Jeníkov - těžení nánosů přes obec, ř.km 5,650 - 5,963</t>
  </si>
  <si>
    <t>KSO:</t>
  </si>
  <si>
    <t>CC-CZ:</t>
  </si>
  <si>
    <t>Místo:</t>
  </si>
  <si>
    <t xml:space="preserve"> </t>
  </si>
  <si>
    <t>Datum:</t>
  </si>
  <si>
    <t>16. 8. 2018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</si>
  <si>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</si>
  <si>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</si>
  <si>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</si>
  <si>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</si>
  <si>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</si>
  <si>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</si>
  <si>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</si>
  <si>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</si>
  <si>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</si>
  <si>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</si>
  <si>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</si>
  <si>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</si>
  <si>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</si>
  <si>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</si>
  <si>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</si>
  <si>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</si>
  <si>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</si>
  <si>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</si>
  <si>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</si>
  <si>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</si>
  <si>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</si>
  <si>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</si>
  <si>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</si>
  <si>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</si>
  <si>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</si>
  <si>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</si>
  <si>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</si>
  <si>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</si>
  <si>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</si>
  <si>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</si>
  <si>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</si>
  <si>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</si>
  <si>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</si>
  <si>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</si>
  <si>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</si>
  <si>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</si>
  <si>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</si>
  <si>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</si>
  <si>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</si>
  <si>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</si>
  <si>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</si>
  <si>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</si>
  <si>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</si>
  <si>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</si>
  <si>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</si>
  <si>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</si>
  <si>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</si>
  <si>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</si>
  <si>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</si>
  <si>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</si>
  <si>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</si>
  <si>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</si>
  <si>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</si>
  <si>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</si>
  <si>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</si>
  <si>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</si>
  <si>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</si>
  <si>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</si>
  <si>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</si>
  <si>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</si>
  <si>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</si>
  <si>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</si>
  <si>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</si>
  <si>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</si>
  <si>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</si>
  <si>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</si>
  <si>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</si>
  <si>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</si>
  <si>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</si>
  <si>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</si>
  <si>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</si>
  <si>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</si>
  <si>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</si>
  <si>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</si>
  <si>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</si>
  <si>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</si>
  <si>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</si>
  <si>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</si>
  <si>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</si>
  <si>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</si>
  <si>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</si>
  <si>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</si>
  <si>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</si>
  <si>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</si>
  <si>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</si>
  <si>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</si>
  <si>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</si>
  <si>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</si>
  <si>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</si>
  <si>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</si>
  <si>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</si>
  <si>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111101101</t>
  </si>
  <si>
    <t xml:space="preserve">Odstranění travin a rákosu  travin, při celkové ploše do 0,1 ha</t>
  </si>
  <si>
    <t>ha</t>
  </si>
  <si>
    <t>CS ÚRS 2018 01</t>
  </si>
  <si>
    <t>4</t>
  </si>
  <si>
    <t>-1085728955</t>
  </si>
  <si>
    <t>111101104</t>
  </si>
  <si>
    <t xml:space="preserve">Odstranění travin a rákosu  rákos ve vodě pro jakoukoliv plochu</t>
  </si>
  <si>
    <t>496078184</t>
  </si>
  <si>
    <t>3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</si>
  <si>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</si>
  <si>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</si>
  <si>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</si>
  <si>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-1097614675</t>
  </si>
  <si>
    <t>111251111</t>
  </si>
  <si>
    <t>Drcení ořezaných větví strojně - (štěpkování) o průměru větví do 100 mm</t>
  </si>
  <si>
    <t>m3</t>
  </si>
  <si>
    <t>-1125059157</t>
  </si>
  <si>
    <t>VV</t>
  </si>
  <si>
    <t>150*0,1</t>
  </si>
  <si>
    <t>5</t>
  </si>
  <si>
    <t>129203101</t>
  </si>
  <si>
    <t xml:space="preserve">Čištění otevřených koryt vodotečí  s přehozením rozpojeného nánosu do 3 m nebo s naložením na dopravní prostředek při šířce původního dna do 5m a hloubce koryta do 2,5 m v hornině tř. 3</t>
  </si>
  <si>
    <t>-1667380555</t>
  </si>
  <si>
    <t>6</t>
  </si>
  <si>
    <t>129203109</t>
  </si>
  <si>
    <t xml:space="preserve">Čištění otevřených koryt vodotečí  Příplatek k cenám za lepivost horniny v hornině tř. 3</t>
  </si>
  <si>
    <t>1025462581</t>
  </si>
  <si>
    <t>260*0,5</t>
  </si>
  <si>
    <t>7</t>
  </si>
  <si>
    <t>130001101</t>
  </si>
  <si>
    <t xml:space="preserve">Příplatek k cenám hloubených vykopávek za ztížení vykopávky  v blízkosti podzemního vedení nebo výbušnin pro jakoukoliv třídu horniny</t>
  </si>
  <si>
    <t>1893034700</t>
  </si>
  <si>
    <t>P</t>
  </si>
  <si>
    <t>Poznámka k položce:
Práce pod a v blízkosti mostu a propustku</t>
  </si>
  <si>
    <t>260*0,1</t>
  </si>
  <si>
    <t>8</t>
  </si>
  <si>
    <t>161101102</t>
  </si>
  <si>
    <t xml:space="preserve">Svislé přemístění výkopku  bez naložení do dopravní nádoby avšak s vyprázdněním dopravní nádoby na hromadu nebo do dopravního prostředku z horniny tř. 1 až 4, při hloubce výkopu přes 2,5 do 4 m</t>
  </si>
  <si>
    <t>1657091757</t>
  </si>
  <si>
    <t>9</t>
  </si>
  <si>
    <t>162301501</t>
  </si>
  <si>
    <t xml:space="preserve">Vodorovné přemístění smýcených křovin  do průměru kmene 100 mm na vzdálenost do 5 000 m</t>
  </si>
  <si>
    <t>243414960</t>
  </si>
  <si>
    <t>10</t>
  </si>
  <si>
    <t>162601102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</si>
  <si>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</si>
  <si>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-1126256287</t>
  </si>
  <si>
    <t>11</t>
  </si>
  <si>
    <t>167101103</t>
  </si>
  <si>
    <t xml:space="preserve">Nakládání, skládání a překládání neulehlého výkopku nebo sypaniny  skládání nebo překládání, z hornin tř. 1 až 4</t>
  </si>
  <si>
    <t>-758984604</t>
  </si>
  <si>
    <t>12</t>
  </si>
  <si>
    <t>171201201</t>
  </si>
  <si>
    <t xml:space="preserve">Uložení sypaniny  na skládky</t>
  </si>
  <si>
    <t>-465426351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</si>
  <si>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</si>
  <si>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</si>
  <si>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</si>
  <si>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</si>
  <si>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-1105779786</t>
  </si>
  <si>
    <t>260*1,6</t>
  </si>
  <si>
    <t>14</t>
  </si>
  <si>
    <t>182101101</t>
  </si>
  <si>
    <t xml:space="preserve">Svahování trvalých svahů do projektovaných profilů  s potřebným přemístěním výkopku při svahování v zářezech v hornině tř. 1 až 4</t>
  </si>
  <si>
    <t>-270464461</t>
  </si>
  <si>
    <t>Ostatní konstrukce a práce, bourání</t>
  </si>
  <si>
    <t>938909321</t>
  </si>
  <si>
    <t>Čištění vozovek metením bláta, prachu nebo hlinitého nánosu s odklizením na hromady na vzdálenost do 20 m nebo naložením na dopravní prostředek ručně povrchu podkladu nebo krytu štěrkového</t>
  </si>
  <si>
    <t>593597083</t>
  </si>
  <si>
    <t>16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</si>
  <si>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</si>
  <si>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</si>
  <si>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1545522756</t>
  </si>
  <si>
    <t>997</t>
  </si>
  <si>
    <t>Přesun sutě</t>
  </si>
  <si>
    <t>17</t>
  </si>
  <si>
    <t>997002511</t>
  </si>
  <si>
    <t xml:space="preserve">Vodorovné přemístění suti a vybouraných hmot  bez naložení, se složením a hrubým urovnáním na vzdálenost do 1 km</t>
  </si>
  <si>
    <t>1432762357</t>
  </si>
  <si>
    <t>18</t>
  </si>
  <si>
    <t>997002519</t>
  </si>
  <si>
    <t xml:space="preserve">Vodorovné přemístění suti a vybouraných hmot  bez naložení, se složením a hrubým urovnáním Příplatek k ceně za každý další i započatý 1 km přes 1 km</t>
  </si>
  <si>
    <t>-1250235154</t>
  </si>
  <si>
    <t>5*4 'Přepočtené koeficientem množství</t>
  </si>
  <si>
    <t>19</t>
  </si>
  <si>
    <t>997223855</t>
  </si>
  <si>
    <t>1776631545</t>
  </si>
  <si>
    <t>OST</t>
  </si>
  <si>
    <t>Vedlejší a ostatní rozpočtové náklady</t>
  </si>
  <si>
    <t>01</t>
  </si>
  <si>
    <t>Vedlejší rozpočtové náklady</t>
  </si>
  <si>
    <t>20</t>
  </si>
  <si>
    <t>011</t>
  </si>
  <si>
    <t>Zajištění kompletního zařízení staveniště a jeho připojení na sítě</t>
  </si>
  <si>
    <t>soubor</t>
  </si>
  <si>
    <t>-1365161126</t>
  </si>
  <si>
    <t>- zajištění prostoru a vybavení ZS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</si>
  <si>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</si>
  <si>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</si>
  <si>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</si>
  <si>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</si>
  <si>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</si>
  <si>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</si>
  <si>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</si>
  <si>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</si>
  <si>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</si>
  <si>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</si>
  <si>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</si>
  <si>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Součet</t>
  </si>
  <si>
    <t>01132</t>
  </si>
  <si>
    <t>Zajištění obnovy zpevněných a nezpevněných komunikací</t>
  </si>
  <si>
    <t>-1208971948</t>
  </si>
  <si>
    <t>"obnova stávajících zpevněných i nezpevněných komunikací při jejich případném porušení"</t>
  </si>
  <si>
    <t>02</t>
  </si>
  <si>
    <t>Projektová dokumentace - ostatní náklady</t>
  </si>
  <si>
    <t>22</t>
  </si>
  <si>
    <t>0210</t>
  </si>
  <si>
    <t>Zhotovitelem vypracovaný Plán opatření pro případ havárie, pro případ úniku závadných látek (např. ropné produkty, cementové výluhy, odpadní vody z těsnících clon, atd.)</t>
  </si>
  <si>
    <t>kus</t>
  </si>
  <si>
    <t>-105198133</t>
  </si>
  <si>
    <t>23</t>
  </si>
  <si>
    <t>0221</t>
  </si>
  <si>
    <t>Zpracování povodňového plánu stavby dle §71 zákona č. 254/2001 Sb. včetně zajištění schválení příslušnými orgány správy a Povodím Labe, státní podnik</t>
  </si>
  <si>
    <t>1022368316</t>
  </si>
  <si>
    <t>09</t>
  </si>
  <si>
    <t>Ostatní náklady</t>
  </si>
  <si>
    <t>24</t>
  </si>
  <si>
    <t>037</t>
  </si>
  <si>
    <t>Zajištění písemných souhlasných vyjádření všech dotčených vlastníků a případných uživatelů všech pozemků dotčených stavbou s jejich konečnou úpravou po dokončení prací._x000d_
Zhotovitel bude respektovat podmínky uvedené v souhlasech vlastníků pozemků. Zajištění těchto podmínek je součástí ceny.</t>
  </si>
  <si>
    <t>432427528</t>
  </si>
  <si>
    <t>25</t>
  </si>
  <si>
    <t>0931</t>
  </si>
  <si>
    <t>Provedení pasportizace stávajících nemovitostí (vč. pozemků) a jejich příslušenství, zajištění fotodokumentace stávajícího stavu přístupových komunikací</t>
  </si>
  <si>
    <t>1999060880</t>
  </si>
  <si>
    <t>26</t>
  </si>
  <si>
    <t>094</t>
  </si>
  <si>
    <t>Zajištění vytýčení veškerých podzemních zařízení</t>
  </si>
  <si>
    <t>1734094244</t>
  </si>
  <si>
    <t>27</t>
  </si>
  <si>
    <t>095</t>
  </si>
  <si>
    <t>Zajištění šetření o podzemních sítích vč. zajištění nových vyjádření v případě, že před realizací pozbyly platnosti</t>
  </si>
  <si>
    <t>1549374823</t>
  </si>
  <si>
    <t>28</t>
  </si>
  <si>
    <t>0993</t>
  </si>
  <si>
    <t>Zajištění dopravně inženýrských opatření</t>
  </si>
  <si>
    <t>-843641677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</si>
  <si>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</si>
  <si>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</si>
  <si>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</si>
  <si>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29</t>
  </si>
  <si>
    <t>09961</t>
  </si>
  <si>
    <t>Dočasné odstranění stávajícího plotu</t>
  </si>
  <si>
    <t>1417901780</t>
  </si>
  <si>
    <t>"stávající plot (pletivo vččetně sloupků) z důvodu možnosti provádění stavby"</t>
  </si>
  <si>
    <t>30</t>
  </si>
  <si>
    <t>099911</t>
  </si>
  <si>
    <t>Zajištění vedení průběžné evidence odpadů</t>
  </si>
  <si>
    <t>1427688519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</si>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</sst>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1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ht="14.4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5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18</v>
      </c>
      <c r="BS5" s="24" t="s">
        <v>9</v>
      </c>
    </row>
    <row r="6" ht="36.96" customHeight="1">
      <c r="B6" s="28"/>
      <c r="C6" s="29"/>
      <c r="D6" s="37" t="s">
        <v>19</v>
      </c>
      <c r="E6" s="29"/>
      <c r="F6" s="29"/>
      <c r="G6" s="29"/>
      <c r="H6" s="29"/>
      <c r="I6" s="29"/>
      <c r="J6" s="29"/>
      <c r="K6" s="38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9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5</v>
      </c>
      <c r="AO7" s="29"/>
      <c r="AP7" s="29"/>
      <c r="AQ7" s="31"/>
      <c r="BE7" s="39"/>
      <c r="BS7" s="24" t="s">
        <v>9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9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9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9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9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9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9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5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5</v>
      </c>
      <c r="AO17" s="29"/>
      <c r="AP17" s="29"/>
      <c r="AQ17" s="31"/>
      <c r="BE17" s="39"/>
      <c r="BS17" s="24" t="s">
        <v>36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9</v>
      </c>
    </row>
    <row r="19" ht="14.4" customHeight="1">
      <c r="B19" s="28"/>
      <c r="C19" s="29"/>
      <c r="D19" s="40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9</v>
      </c>
    </row>
    <row r="20" ht="16.5" customHeight="1">
      <c r="B20" s="28"/>
      <c r="C20" s="29"/>
      <c r="D20" s="29"/>
      <c r="E20" s="44" t="s">
        <v>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46"/>
    </row>
    <row r="39" s="1" customFormat="1" ht="36.96" customHeight="1">
      <c r="B39" s="46"/>
      <c r="C39" s="72" t="s">
        <v>51</v>
      </c>
      <c r="AR39" s="46"/>
    </row>
    <row r="40" s="1" customFormat="1" ht="6.96" customHeight="1">
      <c r="B40" s="46"/>
      <c r="AR40" s="46"/>
    </row>
    <row r="41" s="3" customFormat="1" ht="14.4" customHeight="1">
      <c r="B41" s="73"/>
      <c r="C41" s="74" t="s">
        <v>16</v>
      </c>
      <c r="L41" s="3" t="str">
        <f>K5</f>
        <v>180816</v>
      </c>
      <c r="AR41" s="73"/>
    </row>
    <row r="42" s="4" customFormat="1" ht="36.96" customHeight="1">
      <c r="B42" s="75"/>
      <c r="C42" s="76" t="s">
        <v>19</v>
      </c>
      <c r="L42" s="77" t="str">
        <f>K6</f>
        <v>Váhanka, Golčův Jeníkov - těžení nánosů přes obec, ř.km 5,650 - 5,963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5"/>
    </row>
    <row r="43" s="1" customFormat="1" ht="6.96" customHeight="1">
      <c r="B43" s="46"/>
      <c r="AR43" s="46"/>
    </row>
    <row r="44" s="1" customFormat="1">
      <c r="B44" s="46"/>
      <c r="C44" s="74" t="s">
        <v>23</v>
      </c>
      <c r="L44" s="78" t="str">
        <f>IF(K8="","",K8)</f>
        <v xml:space="preserve"> </v>
      </c>
      <c r="AI44" s="74" t="s">
        <v>25</v>
      </c>
      <c r="AM44" s="79" t="str">
        <f>IF(AN8= "","",AN8)</f>
        <v>16. 8. 2018</v>
      </c>
      <c r="AN44" s="79"/>
      <c r="AR44" s="46"/>
    </row>
    <row r="45" s="1" customFormat="1" ht="6.96" customHeight="1">
      <c r="B45" s="46"/>
      <c r="AR45" s="46"/>
    </row>
    <row r="46" s="1" customFormat="1">
      <c r="B46" s="46"/>
      <c r="C46" s="74" t="s">
        <v>27</v>
      </c>
      <c r="L46" s="3" t="str">
        <f>IF(E11= "","",E11)</f>
        <v>Povodí Labe, státní podnik</v>
      </c>
      <c r="AI46" s="74" t="s">
        <v>35</v>
      </c>
      <c r="AM46" s="3" t="str">
        <f>IF(E17="","",E17)</f>
        <v xml:space="preserve"> </v>
      </c>
      <c r="AN46" s="3"/>
      <c r="AO46" s="3"/>
      <c r="AP46" s="3"/>
      <c r="AR46" s="46"/>
      <c r="AS46" s="80" t="s">
        <v>52</v>
      </c>
      <c r="AT46" s="81"/>
      <c r="AU46" s="82"/>
      <c r="AV46" s="82"/>
      <c r="AW46" s="82"/>
      <c r="AX46" s="82"/>
      <c r="AY46" s="82"/>
      <c r="AZ46" s="82"/>
      <c r="BA46" s="82"/>
      <c r="BB46" s="82"/>
      <c r="BC46" s="82"/>
      <c r="BD46" s="83"/>
    </row>
    <row r="47" s="1" customFormat="1">
      <c r="B47" s="46"/>
      <c r="C47" s="74" t="s">
        <v>33</v>
      </c>
      <c r="L47" s="3" t="str">
        <f>IF(E14= "Vyplň údaj","",E14)</f>
        <v/>
      </c>
      <c r="AR47" s="46"/>
      <c r="AS47" s="84"/>
      <c r="AT47" s="55"/>
      <c r="AU47" s="47"/>
      <c r="AV47" s="47"/>
      <c r="AW47" s="47"/>
      <c r="AX47" s="47"/>
      <c r="AY47" s="47"/>
      <c r="AZ47" s="47"/>
      <c r="BA47" s="47"/>
      <c r="BB47" s="47"/>
      <c r="BC47" s="47"/>
      <c r="BD47" s="85"/>
    </row>
    <row r="48" s="1" customFormat="1" ht="10.8" customHeight="1">
      <c r="B48" s="46"/>
      <c r="AR48" s="46"/>
      <c r="AS48" s="8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85"/>
    </row>
    <row r="49" s="1" customFormat="1" ht="29.28" customHeight="1">
      <c r="B49" s="46"/>
      <c r="C49" s="86" t="s">
        <v>53</v>
      </c>
      <c r="D49" s="87"/>
      <c r="E49" s="87"/>
      <c r="F49" s="87"/>
      <c r="G49" s="87"/>
      <c r="H49" s="88"/>
      <c r="I49" s="89" t="s">
        <v>54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90" t="s">
        <v>55</v>
      </c>
      <c r="AH49" s="87"/>
      <c r="AI49" s="87"/>
      <c r="AJ49" s="87"/>
      <c r="AK49" s="87"/>
      <c r="AL49" s="87"/>
      <c r="AM49" s="87"/>
      <c r="AN49" s="89" t="s">
        <v>56</v>
      </c>
      <c r="AO49" s="87"/>
      <c r="AP49" s="87"/>
      <c r="AQ49" s="91" t="s">
        <v>57</v>
      </c>
      <c r="AR49" s="46"/>
      <c r="AS49" s="92" t="s">
        <v>58</v>
      </c>
      <c r="AT49" s="93" t="s">
        <v>59</v>
      </c>
      <c r="AU49" s="93" t="s">
        <v>60</v>
      </c>
      <c r="AV49" s="93" t="s">
        <v>61</v>
      </c>
      <c r="AW49" s="93" t="s">
        <v>62</v>
      </c>
      <c r="AX49" s="93" t="s">
        <v>63</v>
      </c>
      <c r="AY49" s="93" t="s">
        <v>64</v>
      </c>
      <c r="AZ49" s="93" t="s">
        <v>65</v>
      </c>
      <c r="BA49" s="93" t="s">
        <v>66</v>
      </c>
      <c r="BB49" s="93" t="s">
        <v>67</v>
      </c>
      <c r="BC49" s="93" t="s">
        <v>68</v>
      </c>
      <c r="BD49" s="94" t="s">
        <v>69</v>
      </c>
    </row>
    <row r="50" s="1" customFormat="1" ht="10.8" customHeight="1">
      <c r="B50" s="46"/>
      <c r="AR50" s="46"/>
      <c r="AS50" s="95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="4" customFormat="1" ht="32.4" customHeight="1">
      <c r="B51" s="75"/>
      <c r="C51" s="96" t="s">
        <v>70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8">
        <f>ROUND(AG52,2)</f>
        <v>0</v>
      </c>
      <c r="AH51" s="98"/>
      <c r="AI51" s="98"/>
      <c r="AJ51" s="98"/>
      <c r="AK51" s="98"/>
      <c r="AL51" s="98"/>
      <c r="AM51" s="98"/>
      <c r="AN51" s="99">
        <f>SUM(AG51,AT51)</f>
        <v>0</v>
      </c>
      <c r="AO51" s="99"/>
      <c r="AP51" s="99"/>
      <c r="AQ51" s="100" t="s">
        <v>5</v>
      </c>
      <c r="AR51" s="75"/>
      <c r="AS51" s="101">
        <f>ROUND(AS52,2)</f>
        <v>0</v>
      </c>
      <c r="AT51" s="102">
        <f>ROUND(SUM(AV51:AW51),2)</f>
        <v>0</v>
      </c>
      <c r="AU51" s="103">
        <f>ROUND(AU52,5)</f>
        <v>0</v>
      </c>
      <c r="AV51" s="102">
        <f>ROUND(AZ51*L26,2)</f>
        <v>0</v>
      </c>
      <c r="AW51" s="102">
        <f>ROUND(BA51*L27,2)</f>
        <v>0</v>
      </c>
      <c r="AX51" s="102">
        <f>ROUND(BB51*L26,2)</f>
        <v>0</v>
      </c>
      <c r="AY51" s="102">
        <f>ROUND(BC51*L27,2)</f>
        <v>0</v>
      </c>
      <c r="AZ51" s="102">
        <f>ROUND(AZ52,2)</f>
        <v>0</v>
      </c>
      <c r="BA51" s="102">
        <f>ROUND(BA52,2)</f>
        <v>0</v>
      </c>
      <c r="BB51" s="102">
        <f>ROUND(BB52,2)</f>
        <v>0</v>
      </c>
      <c r="BC51" s="102">
        <f>ROUND(BC52,2)</f>
        <v>0</v>
      </c>
      <c r="BD51" s="104">
        <f>ROUND(BD52,2)</f>
        <v>0</v>
      </c>
      <c r="BS51" s="76" t="s">
        <v>71</v>
      </c>
      <c r="BT51" s="76" t="s">
        <v>72</v>
      </c>
      <c r="BV51" s="76" t="s">
        <v>73</v>
      </c>
      <c r="BW51" s="76" t="s">
        <v>7</v>
      </c>
      <c r="BX51" s="76" t="s">
        <v>74</v>
      </c>
      <c r="CL51" s="76" t="s">
        <v>5</v>
      </c>
    </row>
    <row r="52" s="5" customFormat="1" ht="47.25" customHeight="1">
      <c r="A52" s="105" t="s">
        <v>75</v>
      </c>
      <c r="B52" s="106"/>
      <c r="C52" s="107"/>
      <c r="D52" s="108" t="s">
        <v>17</v>
      </c>
      <c r="E52" s="108"/>
      <c r="F52" s="108"/>
      <c r="G52" s="108"/>
      <c r="H52" s="108"/>
      <c r="I52" s="109"/>
      <c r="J52" s="108" t="s">
        <v>20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0">
        <f>'180816 - Váhanka, Golčův ...'!J25</f>
        <v>0</v>
      </c>
      <c r="AH52" s="109"/>
      <c r="AI52" s="109"/>
      <c r="AJ52" s="109"/>
      <c r="AK52" s="109"/>
      <c r="AL52" s="109"/>
      <c r="AM52" s="109"/>
      <c r="AN52" s="110">
        <f>SUM(AG52,AT52)</f>
        <v>0</v>
      </c>
      <c r="AO52" s="109"/>
      <c r="AP52" s="109"/>
      <c r="AQ52" s="111" t="s">
        <v>76</v>
      </c>
      <c r="AR52" s="106"/>
      <c r="AS52" s="112">
        <v>0</v>
      </c>
      <c r="AT52" s="113">
        <f>ROUND(SUM(AV52:AW52),2)</f>
        <v>0</v>
      </c>
      <c r="AU52" s="114">
        <f>'180816 - Váhanka, Golčův ...'!P78</f>
        <v>0</v>
      </c>
      <c r="AV52" s="113">
        <f>'180816 - Váhanka, Golčův ...'!J28</f>
        <v>0</v>
      </c>
      <c r="AW52" s="113">
        <f>'180816 - Váhanka, Golčův ...'!J29</f>
        <v>0</v>
      </c>
      <c r="AX52" s="113">
        <f>'180816 - Váhanka, Golčův ...'!J30</f>
        <v>0</v>
      </c>
      <c r="AY52" s="113">
        <f>'180816 - Váhanka, Golčův ...'!J31</f>
        <v>0</v>
      </c>
      <c r="AZ52" s="113">
        <f>'180816 - Váhanka, Golčův ...'!F28</f>
        <v>0</v>
      </c>
      <c r="BA52" s="113">
        <f>'180816 - Váhanka, Golčův ...'!F29</f>
        <v>0</v>
      </c>
      <c r="BB52" s="113">
        <f>'180816 - Váhanka, Golčův ...'!F30</f>
        <v>0</v>
      </c>
      <c r="BC52" s="113">
        <f>'180816 - Váhanka, Golčův ...'!F31</f>
        <v>0</v>
      </c>
      <c r="BD52" s="115">
        <f>'180816 - Váhanka, Golčův ...'!F32</f>
        <v>0</v>
      </c>
      <c r="BT52" s="116" t="s">
        <v>77</v>
      </c>
      <c r="BU52" s="116" t="s">
        <v>78</v>
      </c>
      <c r="BV52" s="116" t="s">
        <v>73</v>
      </c>
      <c r="BW52" s="116" t="s">
        <v>7</v>
      </c>
      <c r="BX52" s="116" t="s">
        <v>74</v>
      </c>
      <c r="CL52" s="116" t="s">
        <v>5</v>
      </c>
    </row>
    <row r="53" s="1" customFormat="1" ht="30" customHeight="1">
      <c r="B53" s="46"/>
      <c r="AR53" s="46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46"/>
    </row>
  </sheetData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0816 - Váhanka, Golčův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1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18"/>
      <c r="C1" s="118"/>
      <c r="D1" s="119" t="s">
        <v>1</v>
      </c>
      <c r="E1" s="118"/>
      <c r="F1" s="120" t="s">
        <v>79</v>
      </c>
      <c r="G1" s="120" t="s">
        <v>80</v>
      </c>
      <c r="H1" s="120"/>
      <c r="I1" s="121"/>
      <c r="J1" s="120" t="s">
        <v>81</v>
      </c>
      <c r="K1" s="119" t="s">
        <v>82</v>
      </c>
      <c r="L1" s="120" t="s">
        <v>83</v>
      </c>
      <c r="M1" s="120"/>
      <c r="N1" s="120"/>
      <c r="O1" s="120"/>
      <c r="P1" s="120"/>
      <c r="Q1" s="120"/>
      <c r="R1" s="120"/>
      <c r="S1" s="120"/>
      <c r="T1" s="12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7</v>
      </c>
    </row>
    <row r="3" ht="6.96" customHeight="1">
      <c r="B3" s="25"/>
      <c r="C3" s="26"/>
      <c r="D3" s="26"/>
      <c r="E3" s="26"/>
      <c r="F3" s="26"/>
      <c r="G3" s="26"/>
      <c r="H3" s="26"/>
      <c r="I3" s="122"/>
      <c r="J3" s="26"/>
      <c r="K3" s="27"/>
      <c r="AT3" s="24" t="s">
        <v>84</v>
      </c>
    </row>
    <row r="4" ht="36.96" customHeight="1">
      <c r="B4" s="28"/>
      <c r="C4" s="29"/>
      <c r="D4" s="30" t="s">
        <v>85</v>
      </c>
      <c r="E4" s="29"/>
      <c r="F4" s="29"/>
      <c r="G4" s="29"/>
      <c r="H4" s="29"/>
      <c r="I4" s="123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23"/>
      <c r="J5" s="29"/>
      <c r="K5" s="31"/>
    </row>
    <row r="6" s="1" customFormat="1">
      <c r="B6" s="46"/>
      <c r="C6" s="47"/>
      <c r="D6" s="40" t="s">
        <v>19</v>
      </c>
      <c r="E6" s="47"/>
      <c r="F6" s="47"/>
      <c r="G6" s="47"/>
      <c r="H6" s="47"/>
      <c r="I6" s="124"/>
      <c r="J6" s="47"/>
      <c r="K6" s="51"/>
    </row>
    <row r="7" s="1" customFormat="1" ht="36.96" customHeight="1">
      <c r="B7" s="46"/>
      <c r="C7" s="47"/>
      <c r="D7" s="47"/>
      <c r="E7" s="125" t="s">
        <v>20</v>
      </c>
      <c r="F7" s="47"/>
      <c r="G7" s="47"/>
      <c r="H7" s="47"/>
      <c r="I7" s="124"/>
      <c r="J7" s="47"/>
      <c r="K7" s="51"/>
    </row>
    <row r="8" s="1" customFormat="1">
      <c r="B8" s="46"/>
      <c r="C8" s="47"/>
      <c r="D8" s="47"/>
      <c r="E8" s="47"/>
      <c r="F8" s="47"/>
      <c r="G8" s="47"/>
      <c r="H8" s="47"/>
      <c r="I8" s="124"/>
      <c r="J8" s="47"/>
      <c r="K8" s="51"/>
    </row>
    <row r="9" s="1" customFormat="1" ht="14.4" customHeight="1">
      <c r="B9" s="46"/>
      <c r="C9" s="47"/>
      <c r="D9" s="40" t="s">
        <v>21</v>
      </c>
      <c r="E9" s="47"/>
      <c r="F9" s="35" t="s">
        <v>5</v>
      </c>
      <c r="G9" s="47"/>
      <c r="H9" s="47"/>
      <c r="I9" s="126" t="s">
        <v>22</v>
      </c>
      <c r="J9" s="35" t="s">
        <v>5</v>
      </c>
      <c r="K9" s="51"/>
    </row>
    <row r="10" s="1" customFormat="1" ht="14.4" customHeight="1">
      <c r="B10" s="46"/>
      <c r="C10" s="47"/>
      <c r="D10" s="40" t="s">
        <v>23</v>
      </c>
      <c r="E10" s="47"/>
      <c r="F10" s="35" t="s">
        <v>24</v>
      </c>
      <c r="G10" s="47"/>
      <c r="H10" s="47"/>
      <c r="I10" s="126" t="s">
        <v>25</v>
      </c>
      <c r="J10" s="127" t="str">
        <f>'Rekapitulace stavby'!AN8</f>
        <v>16. 8. 2018</v>
      </c>
      <c r="K10" s="51"/>
    </row>
    <row r="11" s="1" customFormat="1" ht="10.8" customHeight="1">
      <c r="B11" s="46"/>
      <c r="C11" s="47"/>
      <c r="D11" s="47"/>
      <c r="E11" s="47"/>
      <c r="F11" s="47"/>
      <c r="G11" s="47"/>
      <c r="H11" s="47"/>
      <c r="I11" s="124"/>
      <c r="J11" s="47"/>
      <c r="K11" s="51"/>
    </row>
    <row r="12" s="1" customFormat="1" ht="14.4" customHeight="1">
      <c r="B12" s="46"/>
      <c r="C12" s="47"/>
      <c r="D12" s="40" t="s">
        <v>27</v>
      </c>
      <c r="E12" s="47"/>
      <c r="F12" s="47"/>
      <c r="G12" s="47"/>
      <c r="H12" s="47"/>
      <c r="I12" s="126" t="s">
        <v>28</v>
      </c>
      <c r="J12" s="35" t="s">
        <v>29</v>
      </c>
      <c r="K12" s="51"/>
    </row>
    <row r="13" s="1" customFormat="1" ht="18" customHeight="1">
      <c r="B13" s="46"/>
      <c r="C13" s="47"/>
      <c r="D13" s="47"/>
      <c r="E13" s="35" t="s">
        <v>30</v>
      </c>
      <c r="F13" s="47"/>
      <c r="G13" s="47"/>
      <c r="H13" s="47"/>
      <c r="I13" s="126" t="s">
        <v>31</v>
      </c>
      <c r="J13" s="35" t="s">
        <v>32</v>
      </c>
      <c r="K13" s="51"/>
    </row>
    <row r="14" s="1" customFormat="1" ht="6.96" customHeight="1">
      <c r="B14" s="46"/>
      <c r="C14" s="47"/>
      <c r="D14" s="47"/>
      <c r="E14" s="47"/>
      <c r="F14" s="47"/>
      <c r="G14" s="47"/>
      <c r="H14" s="47"/>
      <c r="I14" s="124"/>
      <c r="J14" s="47"/>
      <c r="K14" s="51"/>
    </row>
    <row r="15" s="1" customFormat="1" ht="14.4" customHeight="1">
      <c r="B15" s="46"/>
      <c r="C15" s="47"/>
      <c r="D15" s="40" t="s">
        <v>33</v>
      </c>
      <c r="E15" s="47"/>
      <c r="F15" s="47"/>
      <c r="G15" s="47"/>
      <c r="H15" s="47"/>
      <c r="I15" s="126" t="s">
        <v>28</v>
      </c>
      <c r="J15" s="35" t="str">
        <f>IF('Rekapitulace stavby'!AN13="Vyplň údaj","",IF('Rekapitulace stavby'!AN13="","",'Rekapitulace stavby'!AN13))</f>
        <v/>
      </c>
      <c r="K15" s="51"/>
    </row>
    <row r="16" s="1" customFormat="1" ht="18" customHeight="1">
      <c r="B16" s="46"/>
      <c r="C16" s="47"/>
      <c r="D16" s="47"/>
      <c r="E16" s="35" t="str">
        <f>IF('Rekapitulace stavby'!E14="Vyplň údaj","",IF('Rekapitulace stavby'!E14="","",'Rekapitulace stavby'!E14))</f>
        <v/>
      </c>
      <c r="F16" s="47"/>
      <c r="G16" s="47"/>
      <c r="H16" s="47"/>
      <c r="I16" s="126" t="s">
        <v>31</v>
      </c>
      <c r="J16" s="35" t="str">
        <f>IF('Rekapitulace stavby'!AN14="Vyplň údaj","",IF('Rekapitulace stavby'!AN14="","",'Rekapitulace stavby'!AN14))</f>
        <v/>
      </c>
      <c r="K16" s="51"/>
    </row>
    <row r="17" s="1" customFormat="1" ht="6.96" customHeight="1">
      <c r="B17" s="46"/>
      <c r="C17" s="47"/>
      <c r="D17" s="47"/>
      <c r="E17" s="47"/>
      <c r="F17" s="47"/>
      <c r="G17" s="47"/>
      <c r="H17" s="47"/>
      <c r="I17" s="124"/>
      <c r="J17" s="47"/>
      <c r="K17" s="51"/>
    </row>
    <row r="18" s="1" customFormat="1" ht="14.4" customHeight="1">
      <c r="B18" s="46"/>
      <c r="C18" s="47"/>
      <c r="D18" s="40" t="s">
        <v>35</v>
      </c>
      <c r="E18" s="47"/>
      <c r="F18" s="47"/>
      <c r="G18" s="47"/>
      <c r="H18" s="47"/>
      <c r="I18" s="126" t="s">
        <v>28</v>
      </c>
      <c r="J18" s="35" t="str">
        <f>IF('Rekapitulace stavby'!AN16="","",'Rekapitulace stavby'!AN16)</f>
        <v/>
      </c>
      <c r="K18" s="51"/>
    </row>
    <row r="19" s="1" customFormat="1" ht="18" customHeight="1">
      <c r="B19" s="46"/>
      <c r="C19" s="47"/>
      <c r="D19" s="47"/>
      <c r="E19" s="35" t="str">
        <f>IF('Rekapitulace stavby'!E17="","",'Rekapitulace stavby'!E17)</f>
        <v xml:space="preserve"> </v>
      </c>
      <c r="F19" s="47"/>
      <c r="G19" s="47"/>
      <c r="H19" s="47"/>
      <c r="I19" s="126" t="s">
        <v>31</v>
      </c>
      <c r="J19" s="35" t="str">
        <f>IF('Rekapitulace stavby'!AN17="","",'Rekapitulace stavby'!AN17)</f>
        <v/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24"/>
      <c r="J20" s="47"/>
      <c r="K20" s="51"/>
    </row>
    <row r="21" s="1" customFormat="1" ht="14.4" customHeight="1">
      <c r="B21" s="46"/>
      <c r="C21" s="47"/>
      <c r="D21" s="40" t="s">
        <v>37</v>
      </c>
      <c r="E21" s="47"/>
      <c r="F21" s="47"/>
      <c r="G21" s="47"/>
      <c r="H21" s="47"/>
      <c r="I21" s="124"/>
      <c r="J21" s="47"/>
      <c r="K21" s="51"/>
    </row>
    <row r="22" s="6" customFormat="1" ht="16.5" customHeight="1">
      <c r="B22" s="128"/>
      <c r="C22" s="129"/>
      <c r="D22" s="129"/>
      <c r="E22" s="44" t="s">
        <v>5</v>
      </c>
      <c r="F22" s="44"/>
      <c r="G22" s="44"/>
      <c r="H22" s="44"/>
      <c r="I22" s="130"/>
      <c r="J22" s="129"/>
      <c r="K22" s="13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24"/>
      <c r="J23" s="47"/>
      <c r="K23" s="51"/>
    </row>
    <row r="24" s="1" customFormat="1" ht="6.96" customHeight="1">
      <c r="B24" s="46"/>
      <c r="C24" s="47"/>
      <c r="D24" s="82"/>
      <c r="E24" s="82"/>
      <c r="F24" s="82"/>
      <c r="G24" s="82"/>
      <c r="H24" s="82"/>
      <c r="I24" s="132"/>
      <c r="J24" s="82"/>
      <c r="K24" s="133"/>
    </row>
    <row r="25" s="1" customFormat="1" ht="25.44" customHeight="1">
      <c r="B25" s="46"/>
      <c r="C25" s="47"/>
      <c r="D25" s="134" t="s">
        <v>38</v>
      </c>
      <c r="E25" s="47"/>
      <c r="F25" s="47"/>
      <c r="G25" s="47"/>
      <c r="H25" s="47"/>
      <c r="I25" s="124"/>
      <c r="J25" s="135">
        <f>ROUND(J78,2)</f>
        <v>0</v>
      </c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32"/>
      <c r="J26" s="82"/>
      <c r="K26" s="133"/>
    </row>
    <row r="27" s="1" customFormat="1" ht="14.4" customHeight="1">
      <c r="B27" s="46"/>
      <c r="C27" s="47"/>
      <c r="D27" s="47"/>
      <c r="E27" s="47"/>
      <c r="F27" s="52" t="s">
        <v>40</v>
      </c>
      <c r="G27" s="47"/>
      <c r="H27" s="47"/>
      <c r="I27" s="136" t="s">
        <v>39</v>
      </c>
      <c r="J27" s="52" t="s">
        <v>41</v>
      </c>
      <c r="K27" s="51"/>
    </row>
    <row r="28" s="1" customFormat="1" ht="14.4" customHeight="1">
      <c r="B28" s="46"/>
      <c r="C28" s="47"/>
      <c r="D28" s="55" t="s">
        <v>42</v>
      </c>
      <c r="E28" s="55" t="s">
        <v>43</v>
      </c>
      <c r="F28" s="137">
        <f>ROUND(SUM(BE78:BE149), 2)</f>
        <v>0</v>
      </c>
      <c r="G28" s="47"/>
      <c r="H28" s="47"/>
      <c r="I28" s="138">
        <v>0.20999999999999999</v>
      </c>
      <c r="J28" s="137">
        <f>ROUND(ROUND((SUM(BE78:BE149)), 2)*I28, 2)</f>
        <v>0</v>
      </c>
      <c r="K28" s="51"/>
    </row>
    <row r="29" s="1" customFormat="1" ht="14.4" customHeight="1">
      <c r="B29" s="46"/>
      <c r="C29" s="47"/>
      <c r="D29" s="47"/>
      <c r="E29" s="55" t="s">
        <v>44</v>
      </c>
      <c r="F29" s="137">
        <f>ROUND(SUM(BF78:BF149), 2)</f>
        <v>0</v>
      </c>
      <c r="G29" s="47"/>
      <c r="H29" s="47"/>
      <c r="I29" s="138">
        <v>0.14999999999999999</v>
      </c>
      <c r="J29" s="137">
        <f>ROUND(ROUND((SUM(BF78:BF149)), 2)*I29, 2)</f>
        <v>0</v>
      </c>
      <c r="K29" s="51"/>
    </row>
    <row r="30" hidden="1" s="1" customFormat="1" ht="14.4" customHeight="1">
      <c r="B30" s="46"/>
      <c r="C30" s="47"/>
      <c r="D30" s="47"/>
      <c r="E30" s="55" t="s">
        <v>45</v>
      </c>
      <c r="F30" s="137">
        <f>ROUND(SUM(BG78:BG149), 2)</f>
        <v>0</v>
      </c>
      <c r="G30" s="47"/>
      <c r="H30" s="47"/>
      <c r="I30" s="138">
        <v>0.20999999999999999</v>
      </c>
      <c r="J30" s="137">
        <v>0</v>
      </c>
      <c r="K30" s="51"/>
    </row>
    <row r="31" hidden="1" s="1" customFormat="1" ht="14.4" customHeight="1">
      <c r="B31" s="46"/>
      <c r="C31" s="47"/>
      <c r="D31" s="47"/>
      <c r="E31" s="55" t="s">
        <v>46</v>
      </c>
      <c r="F31" s="137">
        <f>ROUND(SUM(BH78:BH149), 2)</f>
        <v>0</v>
      </c>
      <c r="G31" s="47"/>
      <c r="H31" s="47"/>
      <c r="I31" s="138">
        <v>0.14999999999999999</v>
      </c>
      <c r="J31" s="137"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37">
        <f>ROUND(SUM(BI78:BI149), 2)</f>
        <v>0</v>
      </c>
      <c r="G32" s="47"/>
      <c r="H32" s="47"/>
      <c r="I32" s="138">
        <v>0</v>
      </c>
      <c r="J32" s="137">
        <v>0</v>
      </c>
      <c r="K32" s="51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124"/>
      <c r="J33" s="47"/>
      <c r="K33" s="51"/>
    </row>
    <row r="34" s="1" customFormat="1" ht="25.44" customHeight="1">
      <c r="B34" s="46"/>
      <c r="C34" s="139"/>
      <c r="D34" s="140" t="s">
        <v>48</v>
      </c>
      <c r="E34" s="88"/>
      <c r="F34" s="88"/>
      <c r="G34" s="141" t="s">
        <v>49</v>
      </c>
      <c r="H34" s="142" t="s">
        <v>50</v>
      </c>
      <c r="I34" s="143"/>
      <c r="J34" s="144">
        <f>SUM(J25:J32)</f>
        <v>0</v>
      </c>
      <c r="K34" s="145"/>
    </row>
    <row r="35" s="1" customFormat="1" ht="14.4" customHeight="1">
      <c r="B35" s="67"/>
      <c r="C35" s="68"/>
      <c r="D35" s="68"/>
      <c r="E35" s="68"/>
      <c r="F35" s="68"/>
      <c r="G35" s="68"/>
      <c r="H35" s="68"/>
      <c r="I35" s="146"/>
      <c r="J35" s="68"/>
      <c r="K35" s="69"/>
    </row>
    <row r="39" s="1" customFormat="1" ht="6.96" customHeight="1">
      <c r="B39" s="70"/>
      <c r="C39" s="71"/>
      <c r="D39" s="71"/>
      <c r="E39" s="71"/>
      <c r="F39" s="71"/>
      <c r="G39" s="71"/>
      <c r="H39" s="71"/>
      <c r="I39" s="147"/>
      <c r="J39" s="71"/>
      <c r="K39" s="148"/>
    </row>
    <row r="40" s="1" customFormat="1" ht="36.96" customHeight="1">
      <c r="B40" s="46"/>
      <c r="C40" s="30" t="s">
        <v>86</v>
      </c>
      <c r="D40" s="47"/>
      <c r="E40" s="47"/>
      <c r="F40" s="47"/>
      <c r="G40" s="47"/>
      <c r="H40" s="47"/>
      <c r="I40" s="124"/>
      <c r="J40" s="47"/>
      <c r="K40" s="51"/>
    </row>
    <row r="41" s="1" customFormat="1" ht="6.96" customHeight="1">
      <c r="B41" s="46"/>
      <c r="C41" s="47"/>
      <c r="D41" s="47"/>
      <c r="E41" s="47"/>
      <c r="F41" s="47"/>
      <c r="G41" s="47"/>
      <c r="H41" s="47"/>
      <c r="I41" s="124"/>
      <c r="J41" s="47"/>
      <c r="K41" s="51"/>
    </row>
    <row r="42" s="1" customFormat="1" ht="14.4" customHeight="1">
      <c r="B42" s="46"/>
      <c r="C42" s="40" t="s">
        <v>19</v>
      </c>
      <c r="D42" s="47"/>
      <c r="E42" s="47"/>
      <c r="F42" s="47"/>
      <c r="G42" s="47"/>
      <c r="H42" s="47"/>
      <c r="I42" s="124"/>
      <c r="J42" s="47"/>
      <c r="K42" s="51"/>
    </row>
    <row r="43" s="1" customFormat="1" ht="17.25" customHeight="1">
      <c r="B43" s="46"/>
      <c r="C43" s="47"/>
      <c r="D43" s="47"/>
      <c r="E43" s="125" t="str">
        <f>E7</f>
        <v>Váhanka, Golčův Jeníkov - těžení nánosů přes obec, ř.km 5,650 - 5,963</v>
      </c>
      <c r="F43" s="47"/>
      <c r="G43" s="47"/>
      <c r="H43" s="47"/>
      <c r="I43" s="124"/>
      <c r="J43" s="47"/>
      <c r="K43" s="51"/>
    </row>
    <row r="44" s="1" customFormat="1" ht="6.96" customHeight="1">
      <c r="B44" s="46"/>
      <c r="C44" s="47"/>
      <c r="D44" s="47"/>
      <c r="E44" s="47"/>
      <c r="F44" s="47"/>
      <c r="G44" s="47"/>
      <c r="H44" s="47"/>
      <c r="I44" s="124"/>
      <c r="J44" s="47"/>
      <c r="K44" s="51"/>
    </row>
    <row r="45" s="1" customFormat="1" ht="18" customHeight="1">
      <c r="B45" s="46"/>
      <c r="C45" s="40" t="s">
        <v>23</v>
      </c>
      <c r="D45" s="47"/>
      <c r="E45" s="47"/>
      <c r="F45" s="35" t="str">
        <f>F10</f>
        <v xml:space="preserve"> </v>
      </c>
      <c r="G45" s="47"/>
      <c r="H45" s="47"/>
      <c r="I45" s="126" t="s">
        <v>25</v>
      </c>
      <c r="J45" s="127" t="str">
        <f>IF(J10="","",J10)</f>
        <v>16. 8. 2018</v>
      </c>
      <c r="K45" s="51"/>
    </row>
    <row r="46" s="1" customFormat="1" ht="6.96" customHeight="1">
      <c r="B46" s="46"/>
      <c r="C46" s="47"/>
      <c r="D46" s="47"/>
      <c r="E46" s="47"/>
      <c r="F46" s="47"/>
      <c r="G46" s="47"/>
      <c r="H46" s="47"/>
      <c r="I46" s="124"/>
      <c r="J46" s="47"/>
      <c r="K46" s="51"/>
    </row>
    <row r="47" s="1" customFormat="1">
      <c r="B47" s="46"/>
      <c r="C47" s="40" t="s">
        <v>27</v>
      </c>
      <c r="D47" s="47"/>
      <c r="E47" s="47"/>
      <c r="F47" s="35" t="str">
        <f>E13</f>
        <v>Povodí Labe, státní podnik</v>
      </c>
      <c r="G47" s="47"/>
      <c r="H47" s="47"/>
      <c r="I47" s="126" t="s">
        <v>35</v>
      </c>
      <c r="J47" s="44" t="str">
        <f>E19</f>
        <v xml:space="preserve"> </v>
      </c>
      <c r="K47" s="51"/>
    </row>
    <row r="48" s="1" customFormat="1" ht="14.4" customHeight="1">
      <c r="B48" s="46"/>
      <c r="C48" s="40" t="s">
        <v>33</v>
      </c>
      <c r="D48" s="47"/>
      <c r="E48" s="47"/>
      <c r="F48" s="35" t="str">
        <f>IF(E16="","",E16)</f>
        <v/>
      </c>
      <c r="G48" s="47"/>
      <c r="H48" s="47"/>
      <c r="I48" s="124"/>
      <c r="J48" s="149"/>
      <c r="K48" s="51"/>
    </row>
    <row r="49" s="1" customFormat="1" ht="10.32" customHeight="1">
      <c r="B49" s="46"/>
      <c r="C49" s="47"/>
      <c r="D49" s="47"/>
      <c r="E49" s="47"/>
      <c r="F49" s="47"/>
      <c r="G49" s="47"/>
      <c r="H49" s="47"/>
      <c r="I49" s="124"/>
      <c r="J49" s="47"/>
      <c r="K49" s="51"/>
    </row>
    <row r="50" s="1" customFormat="1" ht="29.28" customHeight="1">
      <c r="B50" s="46"/>
      <c r="C50" s="150" t="s">
        <v>87</v>
      </c>
      <c r="D50" s="139"/>
      <c r="E50" s="139"/>
      <c r="F50" s="139"/>
      <c r="G50" s="139"/>
      <c r="H50" s="139"/>
      <c r="I50" s="151"/>
      <c r="J50" s="152" t="s">
        <v>88</v>
      </c>
      <c r="K50" s="153"/>
    </row>
    <row r="51" s="1" customFormat="1" ht="10.32" customHeight="1">
      <c r="B51" s="46"/>
      <c r="C51" s="47"/>
      <c r="D51" s="47"/>
      <c r="E51" s="47"/>
      <c r="F51" s="47"/>
      <c r="G51" s="47"/>
      <c r="H51" s="47"/>
      <c r="I51" s="124"/>
      <c r="J51" s="47"/>
      <c r="K51" s="51"/>
    </row>
    <row r="52" s="1" customFormat="1" ht="29.28" customHeight="1">
      <c r="B52" s="46"/>
      <c r="C52" s="154" t="s">
        <v>89</v>
      </c>
      <c r="D52" s="47"/>
      <c r="E52" s="47"/>
      <c r="F52" s="47"/>
      <c r="G52" s="47"/>
      <c r="H52" s="47"/>
      <c r="I52" s="124"/>
      <c r="J52" s="135">
        <f>J78</f>
        <v>0</v>
      </c>
      <c r="K52" s="51"/>
      <c r="AU52" s="24" t="s">
        <v>90</v>
      </c>
    </row>
    <row r="53" s="7" customFormat="1" ht="24.96" customHeight="1">
      <c r="B53" s="155"/>
      <c r="C53" s="156"/>
      <c r="D53" s="157" t="s">
        <v>91</v>
      </c>
      <c r="E53" s="158"/>
      <c r="F53" s="158"/>
      <c r="G53" s="158"/>
      <c r="H53" s="158"/>
      <c r="I53" s="159"/>
      <c r="J53" s="160">
        <f>J79</f>
        <v>0</v>
      </c>
      <c r="K53" s="161"/>
    </row>
    <row r="54" s="8" customFormat="1" ht="19.92" customHeight="1">
      <c r="B54" s="162"/>
      <c r="C54" s="163"/>
      <c r="D54" s="164" t="s">
        <v>92</v>
      </c>
      <c r="E54" s="165"/>
      <c r="F54" s="165"/>
      <c r="G54" s="165"/>
      <c r="H54" s="165"/>
      <c r="I54" s="166"/>
      <c r="J54" s="167">
        <f>J80</f>
        <v>0</v>
      </c>
      <c r="K54" s="168"/>
    </row>
    <row r="55" s="8" customFormat="1" ht="19.92" customHeight="1">
      <c r="B55" s="162"/>
      <c r="C55" s="163"/>
      <c r="D55" s="164" t="s">
        <v>93</v>
      </c>
      <c r="E55" s="165"/>
      <c r="F55" s="165"/>
      <c r="G55" s="165"/>
      <c r="H55" s="165"/>
      <c r="I55" s="166"/>
      <c r="J55" s="167">
        <f>J100</f>
        <v>0</v>
      </c>
      <c r="K55" s="168"/>
    </row>
    <row r="56" s="8" customFormat="1" ht="19.92" customHeight="1">
      <c r="B56" s="162"/>
      <c r="C56" s="163"/>
      <c r="D56" s="164" t="s">
        <v>94</v>
      </c>
      <c r="E56" s="165"/>
      <c r="F56" s="165"/>
      <c r="G56" s="165"/>
      <c r="H56" s="165"/>
      <c r="I56" s="166"/>
      <c r="J56" s="167">
        <f>J103</f>
        <v>0</v>
      </c>
      <c r="K56" s="168"/>
    </row>
    <row r="57" s="7" customFormat="1" ht="24.96" customHeight="1">
      <c r="B57" s="155"/>
      <c r="C57" s="156"/>
      <c r="D57" s="157" t="s">
        <v>95</v>
      </c>
      <c r="E57" s="158"/>
      <c r="F57" s="158"/>
      <c r="G57" s="158"/>
      <c r="H57" s="158"/>
      <c r="I57" s="159"/>
      <c r="J57" s="160">
        <f>J108</f>
        <v>0</v>
      </c>
      <c r="K57" s="161"/>
    </row>
    <row r="58" s="8" customFormat="1" ht="19.92" customHeight="1">
      <c r="B58" s="162"/>
      <c r="C58" s="163"/>
      <c r="D58" s="164" t="s">
        <v>96</v>
      </c>
      <c r="E58" s="165"/>
      <c r="F58" s="165"/>
      <c r="G58" s="165"/>
      <c r="H58" s="165"/>
      <c r="I58" s="166"/>
      <c r="J58" s="167">
        <f>J109</f>
        <v>0</v>
      </c>
      <c r="K58" s="168"/>
    </row>
    <row r="59" s="8" customFormat="1" ht="19.92" customHeight="1">
      <c r="B59" s="162"/>
      <c r="C59" s="163"/>
      <c r="D59" s="164" t="s">
        <v>97</v>
      </c>
      <c r="E59" s="165"/>
      <c r="F59" s="165"/>
      <c r="G59" s="165"/>
      <c r="H59" s="165"/>
      <c r="I59" s="166"/>
      <c r="J59" s="167">
        <f>J129</f>
        <v>0</v>
      </c>
      <c r="K59" s="168"/>
    </row>
    <row r="60" s="8" customFormat="1" ht="19.92" customHeight="1">
      <c r="B60" s="162"/>
      <c r="C60" s="163"/>
      <c r="D60" s="164" t="s">
        <v>98</v>
      </c>
      <c r="E60" s="165"/>
      <c r="F60" s="165"/>
      <c r="G60" s="165"/>
      <c r="H60" s="165"/>
      <c r="I60" s="166"/>
      <c r="J60" s="167">
        <f>J132</f>
        <v>0</v>
      </c>
      <c r="K60" s="168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24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46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47"/>
      <c r="J66" s="71"/>
      <c r="K66" s="71"/>
      <c r="L66" s="46"/>
    </row>
    <row r="67" s="1" customFormat="1" ht="36.96" customHeight="1">
      <c r="B67" s="46"/>
      <c r="C67" s="72" t="s">
        <v>99</v>
      </c>
      <c r="L67" s="46"/>
    </row>
    <row r="68" s="1" customFormat="1" ht="6.96" customHeight="1">
      <c r="B68" s="46"/>
      <c r="L68" s="46"/>
    </row>
    <row r="69" s="1" customFormat="1" ht="14.4" customHeight="1">
      <c r="B69" s="46"/>
      <c r="C69" s="74" t="s">
        <v>19</v>
      </c>
      <c r="L69" s="46"/>
    </row>
    <row r="70" s="1" customFormat="1" ht="17.25" customHeight="1">
      <c r="B70" s="46"/>
      <c r="E70" s="77" t="str">
        <f>E7</f>
        <v>Váhanka, Golčův Jeníkov - těžení nánosů přes obec, ř.km 5,650 - 5,963</v>
      </c>
      <c r="F70" s="1"/>
      <c r="G70" s="1"/>
      <c r="H70" s="1"/>
      <c r="L70" s="46"/>
    </row>
    <row r="71" s="1" customFormat="1" ht="6.96" customHeight="1">
      <c r="B71" s="46"/>
      <c r="L71" s="46"/>
    </row>
    <row r="72" s="1" customFormat="1" ht="18" customHeight="1">
      <c r="B72" s="46"/>
      <c r="C72" s="74" t="s">
        <v>23</v>
      </c>
      <c r="F72" s="169" t="str">
        <f>F10</f>
        <v xml:space="preserve"> </v>
      </c>
      <c r="I72" s="170" t="s">
        <v>25</v>
      </c>
      <c r="J72" s="79" t="str">
        <f>IF(J10="","",J10)</f>
        <v>16. 8. 2018</v>
      </c>
      <c r="L72" s="46"/>
    </row>
    <row r="73" s="1" customFormat="1" ht="6.96" customHeight="1">
      <c r="B73" s="46"/>
      <c r="L73" s="46"/>
    </row>
    <row r="74" s="1" customFormat="1">
      <c r="B74" s="46"/>
      <c r="C74" s="74" t="s">
        <v>27</v>
      </c>
      <c r="F74" s="169" t="str">
        <f>E13</f>
        <v>Povodí Labe, státní podnik</v>
      </c>
      <c r="I74" s="170" t="s">
        <v>35</v>
      </c>
      <c r="J74" s="169" t="str">
        <f>E19</f>
        <v xml:space="preserve"> </v>
      </c>
      <c r="L74" s="46"/>
    </row>
    <row r="75" s="1" customFormat="1" ht="14.4" customHeight="1">
      <c r="B75" s="46"/>
      <c r="C75" s="74" t="s">
        <v>33</v>
      </c>
      <c r="F75" s="169" t="str">
        <f>IF(E16="","",E16)</f>
        <v/>
      </c>
      <c r="L75" s="46"/>
    </row>
    <row r="76" s="1" customFormat="1" ht="10.32" customHeight="1">
      <c r="B76" s="46"/>
      <c r="L76" s="46"/>
    </row>
    <row r="77" s="9" customFormat="1" ht="29.28" customHeight="1">
      <c r="B77" s="171"/>
      <c r="C77" s="172" t="s">
        <v>100</v>
      </c>
      <c r="D77" s="173" t="s">
        <v>57</v>
      </c>
      <c r="E77" s="173" t="s">
        <v>53</v>
      </c>
      <c r="F77" s="173" t="s">
        <v>101</v>
      </c>
      <c r="G77" s="173" t="s">
        <v>102</v>
      </c>
      <c r="H77" s="173" t="s">
        <v>103</v>
      </c>
      <c r="I77" s="174" t="s">
        <v>104</v>
      </c>
      <c r="J77" s="173" t="s">
        <v>88</v>
      </c>
      <c r="K77" s="175" t="s">
        <v>105</v>
      </c>
      <c r="L77" s="171"/>
      <c r="M77" s="92" t="s">
        <v>106</v>
      </c>
      <c r="N77" s="93" t="s">
        <v>42</v>
      </c>
      <c r="O77" s="93" t="s">
        <v>107</v>
      </c>
      <c r="P77" s="93" t="s">
        <v>108</v>
      </c>
      <c r="Q77" s="93" t="s">
        <v>109</v>
      </c>
      <c r="R77" s="93" t="s">
        <v>110</v>
      </c>
      <c r="S77" s="93" t="s">
        <v>111</v>
      </c>
      <c r="T77" s="94" t="s">
        <v>112</v>
      </c>
    </row>
    <row r="78" s="1" customFormat="1" ht="29.28" customHeight="1">
      <c r="B78" s="46"/>
      <c r="C78" s="96" t="s">
        <v>89</v>
      </c>
      <c r="J78" s="176">
        <f>BK78</f>
        <v>0</v>
      </c>
      <c r="L78" s="46"/>
      <c r="M78" s="95"/>
      <c r="N78" s="82"/>
      <c r="O78" s="82"/>
      <c r="P78" s="177">
        <f>P79+P108</f>
        <v>0</v>
      </c>
      <c r="Q78" s="82"/>
      <c r="R78" s="177">
        <f>R79+R108</f>
        <v>0</v>
      </c>
      <c r="S78" s="82"/>
      <c r="T78" s="178">
        <f>T79+T108</f>
        <v>5</v>
      </c>
      <c r="AT78" s="24" t="s">
        <v>71</v>
      </c>
      <c r="AU78" s="24" t="s">
        <v>90</v>
      </c>
      <c r="BK78" s="179">
        <f>BK79+BK108</f>
        <v>0</v>
      </c>
    </row>
    <row r="79" s="10" customFormat="1" ht="37.44" customHeight="1">
      <c r="B79" s="180"/>
      <c r="D79" s="181" t="s">
        <v>71</v>
      </c>
      <c r="E79" s="182" t="s">
        <v>113</v>
      </c>
      <c r="F79" s="182" t="s">
        <v>114</v>
      </c>
      <c r="I79" s="183"/>
      <c r="J79" s="184">
        <f>BK79</f>
        <v>0</v>
      </c>
      <c r="L79" s="180"/>
      <c r="M79" s="185"/>
      <c r="N79" s="186"/>
      <c r="O79" s="186"/>
      <c r="P79" s="187">
        <f>P80+P100+P103</f>
        <v>0</v>
      </c>
      <c r="Q79" s="186"/>
      <c r="R79" s="187">
        <f>R80+R100+R103</f>
        <v>0</v>
      </c>
      <c r="S79" s="186"/>
      <c r="T79" s="188">
        <f>T80+T100+T103</f>
        <v>5</v>
      </c>
      <c r="AR79" s="181" t="s">
        <v>77</v>
      </c>
      <c r="AT79" s="189" t="s">
        <v>71</v>
      </c>
      <c r="AU79" s="189" t="s">
        <v>72</v>
      </c>
      <c r="AY79" s="181" t="s">
        <v>115</v>
      </c>
      <c r="BK79" s="190">
        <f>BK80+BK100+BK103</f>
        <v>0</v>
      </c>
    </row>
    <row r="80" s="10" customFormat="1" ht="19.92" customHeight="1">
      <c r="B80" s="180"/>
      <c r="D80" s="181" t="s">
        <v>71</v>
      </c>
      <c r="E80" s="191" t="s">
        <v>77</v>
      </c>
      <c r="F80" s="191" t="s">
        <v>116</v>
      </c>
      <c r="I80" s="183"/>
      <c r="J80" s="192">
        <f>BK80</f>
        <v>0</v>
      </c>
      <c r="L80" s="180"/>
      <c r="M80" s="185"/>
      <c r="N80" s="186"/>
      <c r="O80" s="186"/>
      <c r="P80" s="187">
        <f>SUM(P81:P99)</f>
        <v>0</v>
      </c>
      <c r="Q80" s="186"/>
      <c r="R80" s="187">
        <f>SUM(R81:R99)</f>
        <v>0</v>
      </c>
      <c r="S80" s="186"/>
      <c r="T80" s="188">
        <f>SUM(T81:T99)</f>
        <v>0</v>
      </c>
      <c r="AR80" s="181" t="s">
        <v>77</v>
      </c>
      <c r="AT80" s="189" t="s">
        <v>71</v>
      </c>
      <c r="AU80" s="189" t="s">
        <v>77</v>
      </c>
      <c r="AY80" s="181" t="s">
        <v>115</v>
      </c>
      <c r="BK80" s="190">
        <f>SUM(BK81:BK99)</f>
        <v>0</v>
      </c>
    </row>
    <row r="81" s="1" customFormat="1" ht="16.5" customHeight="1">
      <c r="B81" s="193"/>
      <c r="C81" s="194" t="s">
        <v>77</v>
      </c>
      <c r="D81" s="194" t="s">
        <v>117</v>
      </c>
      <c r="E81" s="195" t="s">
        <v>118</v>
      </c>
      <c r="F81" s="196" t="s">
        <v>119</v>
      </c>
      <c r="G81" s="197" t="s">
        <v>120</v>
      </c>
      <c r="H81" s="198">
        <v>0.050000000000000003</v>
      </c>
      <c r="I81" s="199"/>
      <c r="J81" s="200">
        <f>ROUND(I81*H81,2)</f>
        <v>0</v>
      </c>
      <c r="K81" s="196" t="s">
        <v>121</v>
      </c>
      <c r="L81" s="46"/>
      <c r="M81" s="201" t="s">
        <v>5</v>
      </c>
      <c r="N81" s="202" t="s">
        <v>43</v>
      </c>
      <c r="O81" s="47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122</v>
      </c>
      <c r="AT81" s="24" t="s">
        <v>117</v>
      </c>
      <c r="AU81" s="24" t="s">
        <v>84</v>
      </c>
      <c r="AY81" s="24" t="s">
        <v>115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77</v>
      </c>
      <c r="BK81" s="205">
        <f>ROUND(I81*H81,2)</f>
        <v>0</v>
      </c>
      <c r="BL81" s="24" t="s">
        <v>122</v>
      </c>
      <c r="BM81" s="24" t="s">
        <v>123</v>
      </c>
    </row>
    <row r="82" s="1" customFormat="1" ht="16.5" customHeight="1">
      <c r="B82" s="193"/>
      <c r="C82" s="194" t="s">
        <v>84</v>
      </c>
      <c r="D82" s="194" t="s">
        <v>117</v>
      </c>
      <c r="E82" s="195" t="s">
        <v>124</v>
      </c>
      <c r="F82" s="196" t="s">
        <v>125</v>
      </c>
      <c r="G82" s="197" t="s">
        <v>120</v>
      </c>
      <c r="H82" s="198">
        <v>0.050000000000000003</v>
      </c>
      <c r="I82" s="199"/>
      <c r="J82" s="200">
        <f>ROUND(I82*H82,2)</f>
        <v>0</v>
      </c>
      <c r="K82" s="196" t="s">
        <v>121</v>
      </c>
      <c r="L82" s="46"/>
      <c r="M82" s="201" t="s">
        <v>5</v>
      </c>
      <c r="N82" s="202" t="s">
        <v>43</v>
      </c>
      <c r="O82" s="47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24" t="s">
        <v>122</v>
      </c>
      <c r="AT82" s="24" t="s">
        <v>117</v>
      </c>
      <c r="AU82" s="24" t="s">
        <v>84</v>
      </c>
      <c r="AY82" s="24" t="s">
        <v>115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24" t="s">
        <v>77</v>
      </c>
      <c r="BK82" s="205">
        <f>ROUND(I82*H82,2)</f>
        <v>0</v>
      </c>
      <c r="BL82" s="24" t="s">
        <v>122</v>
      </c>
      <c r="BM82" s="24" t="s">
        <v>126</v>
      </c>
    </row>
    <row r="83" s="1" customFormat="1" ht="25.5" customHeight="1">
      <c r="B83" s="193"/>
      <c r="C83" s="194" t="s">
        <v>127</v>
      </c>
      <c r="D83" s="194" t="s">
        <v>117</v>
      </c>
      <c r="E83" s="195" t="s">
        <v>128</v>
      </c>
      <c r="F83" s="196" t="s">
        <v>129</v>
      </c>
      <c r="G83" s="197" t="s">
        <v>130</v>
      </c>
      <c r="H83" s="198">
        <v>150</v>
      </c>
      <c r="I83" s="199"/>
      <c r="J83" s="200">
        <f>ROUND(I83*H83,2)</f>
        <v>0</v>
      </c>
      <c r="K83" s="196" t="s">
        <v>121</v>
      </c>
      <c r="L83" s="46"/>
      <c r="M83" s="201" t="s">
        <v>5</v>
      </c>
      <c r="N83" s="202" t="s">
        <v>43</v>
      </c>
      <c r="O83" s="47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24" t="s">
        <v>122</v>
      </c>
      <c r="AT83" s="24" t="s">
        <v>117</v>
      </c>
      <c r="AU83" s="24" t="s">
        <v>84</v>
      </c>
      <c r="AY83" s="24" t="s">
        <v>115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24" t="s">
        <v>77</v>
      </c>
      <c r="BK83" s="205">
        <f>ROUND(I83*H83,2)</f>
        <v>0</v>
      </c>
      <c r="BL83" s="24" t="s">
        <v>122</v>
      </c>
      <c r="BM83" s="24" t="s">
        <v>131</v>
      </c>
    </row>
    <row r="84" s="1" customFormat="1" ht="25.5" customHeight="1">
      <c r="B84" s="193"/>
      <c r="C84" s="194" t="s">
        <v>122</v>
      </c>
      <c r="D84" s="194" t="s">
        <v>117</v>
      </c>
      <c r="E84" s="195" t="s">
        <v>132</v>
      </c>
      <c r="F84" s="196" t="s">
        <v>133</v>
      </c>
      <c r="G84" s="197" t="s">
        <v>134</v>
      </c>
      <c r="H84" s="198">
        <v>15</v>
      </c>
      <c r="I84" s="199"/>
      <c r="J84" s="200">
        <f>ROUND(I84*H84,2)</f>
        <v>0</v>
      </c>
      <c r="K84" s="196" t="s">
        <v>121</v>
      </c>
      <c r="L84" s="46"/>
      <c r="M84" s="201" t="s">
        <v>5</v>
      </c>
      <c r="N84" s="202" t="s">
        <v>43</v>
      </c>
      <c r="O84" s="47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122</v>
      </c>
      <c r="AT84" s="24" t="s">
        <v>117</v>
      </c>
      <c r="AU84" s="24" t="s">
        <v>84</v>
      </c>
      <c r="AY84" s="24" t="s">
        <v>115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77</v>
      </c>
      <c r="BK84" s="205">
        <f>ROUND(I84*H84,2)</f>
        <v>0</v>
      </c>
      <c r="BL84" s="24" t="s">
        <v>122</v>
      </c>
      <c r="BM84" s="24" t="s">
        <v>135</v>
      </c>
    </row>
    <row r="85" s="11" customFormat="1">
      <c r="B85" s="206"/>
      <c r="D85" s="207" t="s">
        <v>136</v>
      </c>
      <c r="E85" s="208" t="s">
        <v>5</v>
      </c>
      <c r="F85" s="209" t="s">
        <v>137</v>
      </c>
      <c r="H85" s="210">
        <v>15</v>
      </c>
      <c r="I85" s="211"/>
      <c r="L85" s="206"/>
      <c r="M85" s="212"/>
      <c r="N85" s="213"/>
      <c r="O85" s="213"/>
      <c r="P85" s="213"/>
      <c r="Q85" s="213"/>
      <c r="R85" s="213"/>
      <c r="S85" s="213"/>
      <c r="T85" s="214"/>
      <c r="AT85" s="208" t="s">
        <v>136</v>
      </c>
      <c r="AU85" s="208" t="s">
        <v>84</v>
      </c>
      <c r="AV85" s="11" t="s">
        <v>84</v>
      </c>
      <c r="AW85" s="11" t="s">
        <v>36</v>
      </c>
      <c r="AX85" s="11" t="s">
        <v>77</v>
      </c>
      <c r="AY85" s="208" t="s">
        <v>115</v>
      </c>
    </row>
    <row r="86" s="1" customFormat="1" ht="38.25" customHeight="1">
      <c r="B86" s="193"/>
      <c r="C86" s="194" t="s">
        <v>138</v>
      </c>
      <c r="D86" s="194" t="s">
        <v>117</v>
      </c>
      <c r="E86" s="195" t="s">
        <v>139</v>
      </c>
      <c r="F86" s="196" t="s">
        <v>140</v>
      </c>
      <c r="G86" s="197" t="s">
        <v>134</v>
      </c>
      <c r="H86" s="198">
        <v>260</v>
      </c>
      <c r="I86" s="199"/>
      <c r="J86" s="200">
        <f>ROUND(I86*H86,2)</f>
        <v>0</v>
      </c>
      <c r="K86" s="196" t="s">
        <v>121</v>
      </c>
      <c r="L86" s="46"/>
      <c r="M86" s="201" t="s">
        <v>5</v>
      </c>
      <c r="N86" s="202" t="s">
        <v>43</v>
      </c>
      <c r="O86" s="47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24" t="s">
        <v>122</v>
      </c>
      <c r="AT86" s="24" t="s">
        <v>117</v>
      </c>
      <c r="AU86" s="24" t="s">
        <v>84</v>
      </c>
      <c r="AY86" s="24" t="s">
        <v>115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77</v>
      </c>
      <c r="BK86" s="205">
        <f>ROUND(I86*H86,2)</f>
        <v>0</v>
      </c>
      <c r="BL86" s="24" t="s">
        <v>122</v>
      </c>
      <c r="BM86" s="24" t="s">
        <v>141</v>
      </c>
    </row>
    <row r="87" s="1" customFormat="1" ht="25.5" customHeight="1">
      <c r="B87" s="193"/>
      <c r="C87" s="194" t="s">
        <v>142</v>
      </c>
      <c r="D87" s="194" t="s">
        <v>117</v>
      </c>
      <c r="E87" s="195" t="s">
        <v>143</v>
      </c>
      <c r="F87" s="196" t="s">
        <v>144</v>
      </c>
      <c r="G87" s="197" t="s">
        <v>134</v>
      </c>
      <c r="H87" s="198">
        <v>130</v>
      </c>
      <c r="I87" s="199"/>
      <c r="J87" s="200">
        <f>ROUND(I87*H87,2)</f>
        <v>0</v>
      </c>
      <c r="K87" s="196" t="s">
        <v>121</v>
      </c>
      <c r="L87" s="46"/>
      <c r="M87" s="201" t="s">
        <v>5</v>
      </c>
      <c r="N87" s="202" t="s">
        <v>43</v>
      </c>
      <c r="O87" s="47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24" t="s">
        <v>122</v>
      </c>
      <c r="AT87" s="24" t="s">
        <v>117</v>
      </c>
      <c r="AU87" s="24" t="s">
        <v>84</v>
      </c>
      <c r="AY87" s="24" t="s">
        <v>115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24" t="s">
        <v>77</v>
      </c>
      <c r="BK87" s="205">
        <f>ROUND(I87*H87,2)</f>
        <v>0</v>
      </c>
      <c r="BL87" s="24" t="s">
        <v>122</v>
      </c>
      <c r="BM87" s="24" t="s">
        <v>145</v>
      </c>
    </row>
    <row r="88" s="11" customFormat="1">
      <c r="B88" s="206"/>
      <c r="D88" s="207" t="s">
        <v>136</v>
      </c>
      <c r="E88" s="208" t="s">
        <v>5</v>
      </c>
      <c r="F88" s="209" t="s">
        <v>146</v>
      </c>
      <c r="H88" s="210">
        <v>130</v>
      </c>
      <c r="I88" s="211"/>
      <c r="L88" s="206"/>
      <c r="M88" s="212"/>
      <c r="N88" s="213"/>
      <c r="O88" s="213"/>
      <c r="P88" s="213"/>
      <c r="Q88" s="213"/>
      <c r="R88" s="213"/>
      <c r="S88" s="213"/>
      <c r="T88" s="214"/>
      <c r="AT88" s="208" t="s">
        <v>136</v>
      </c>
      <c r="AU88" s="208" t="s">
        <v>84</v>
      </c>
      <c r="AV88" s="11" t="s">
        <v>84</v>
      </c>
      <c r="AW88" s="11" t="s">
        <v>36</v>
      </c>
      <c r="AX88" s="11" t="s">
        <v>77</v>
      </c>
      <c r="AY88" s="208" t="s">
        <v>115</v>
      </c>
    </row>
    <row r="89" s="1" customFormat="1" ht="25.5" customHeight="1">
      <c r="B89" s="193"/>
      <c r="C89" s="194" t="s">
        <v>147</v>
      </c>
      <c r="D89" s="194" t="s">
        <v>117</v>
      </c>
      <c r="E89" s="195" t="s">
        <v>148</v>
      </c>
      <c r="F89" s="196" t="s">
        <v>149</v>
      </c>
      <c r="G89" s="197" t="s">
        <v>134</v>
      </c>
      <c r="H89" s="198">
        <v>26</v>
      </c>
      <c r="I89" s="199"/>
      <c r="J89" s="200">
        <f>ROUND(I89*H89,2)</f>
        <v>0</v>
      </c>
      <c r="K89" s="196" t="s">
        <v>121</v>
      </c>
      <c r="L89" s="46"/>
      <c r="M89" s="201" t="s">
        <v>5</v>
      </c>
      <c r="N89" s="202" t="s">
        <v>43</v>
      </c>
      <c r="O89" s="47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24" t="s">
        <v>122</v>
      </c>
      <c r="AT89" s="24" t="s">
        <v>117</v>
      </c>
      <c r="AU89" s="24" t="s">
        <v>84</v>
      </c>
      <c r="AY89" s="24" t="s">
        <v>115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24" t="s">
        <v>77</v>
      </c>
      <c r="BK89" s="205">
        <f>ROUND(I89*H89,2)</f>
        <v>0</v>
      </c>
      <c r="BL89" s="24" t="s">
        <v>122</v>
      </c>
      <c r="BM89" s="24" t="s">
        <v>150</v>
      </c>
    </row>
    <row r="90" s="1" customFormat="1">
      <c r="B90" s="46"/>
      <c r="D90" s="207" t="s">
        <v>151</v>
      </c>
      <c r="F90" s="215" t="s">
        <v>152</v>
      </c>
      <c r="I90" s="216"/>
      <c r="L90" s="46"/>
      <c r="M90" s="217"/>
      <c r="N90" s="47"/>
      <c r="O90" s="47"/>
      <c r="P90" s="47"/>
      <c r="Q90" s="47"/>
      <c r="R90" s="47"/>
      <c r="S90" s="47"/>
      <c r="T90" s="85"/>
      <c r="AT90" s="24" t="s">
        <v>151</v>
      </c>
      <c r="AU90" s="24" t="s">
        <v>84</v>
      </c>
    </row>
    <row r="91" s="11" customFormat="1">
      <c r="B91" s="206"/>
      <c r="D91" s="207" t="s">
        <v>136</v>
      </c>
      <c r="E91" s="208" t="s">
        <v>5</v>
      </c>
      <c r="F91" s="209" t="s">
        <v>153</v>
      </c>
      <c r="H91" s="210">
        <v>26</v>
      </c>
      <c r="I91" s="211"/>
      <c r="L91" s="206"/>
      <c r="M91" s="212"/>
      <c r="N91" s="213"/>
      <c r="O91" s="213"/>
      <c r="P91" s="213"/>
      <c r="Q91" s="213"/>
      <c r="R91" s="213"/>
      <c r="S91" s="213"/>
      <c r="T91" s="214"/>
      <c r="AT91" s="208" t="s">
        <v>136</v>
      </c>
      <c r="AU91" s="208" t="s">
        <v>84</v>
      </c>
      <c r="AV91" s="11" t="s">
        <v>84</v>
      </c>
      <c r="AW91" s="11" t="s">
        <v>36</v>
      </c>
      <c r="AX91" s="11" t="s">
        <v>77</v>
      </c>
      <c r="AY91" s="208" t="s">
        <v>115</v>
      </c>
    </row>
    <row r="92" s="1" customFormat="1" ht="38.25" customHeight="1">
      <c r="B92" s="193"/>
      <c r="C92" s="194" t="s">
        <v>154</v>
      </c>
      <c r="D92" s="194" t="s">
        <v>117</v>
      </c>
      <c r="E92" s="195" t="s">
        <v>155</v>
      </c>
      <c r="F92" s="196" t="s">
        <v>156</v>
      </c>
      <c r="G92" s="197" t="s">
        <v>134</v>
      </c>
      <c r="H92" s="198">
        <v>150</v>
      </c>
      <c r="I92" s="199"/>
      <c r="J92" s="200">
        <f>ROUND(I92*H92,2)</f>
        <v>0</v>
      </c>
      <c r="K92" s="196" t="s">
        <v>121</v>
      </c>
      <c r="L92" s="46"/>
      <c r="M92" s="201" t="s">
        <v>5</v>
      </c>
      <c r="N92" s="202" t="s">
        <v>43</v>
      </c>
      <c r="O92" s="47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24" t="s">
        <v>122</v>
      </c>
      <c r="AT92" s="24" t="s">
        <v>117</v>
      </c>
      <c r="AU92" s="24" t="s">
        <v>84</v>
      </c>
      <c r="AY92" s="24" t="s">
        <v>115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77</v>
      </c>
      <c r="BK92" s="205">
        <f>ROUND(I92*H92,2)</f>
        <v>0</v>
      </c>
      <c r="BL92" s="24" t="s">
        <v>122</v>
      </c>
      <c r="BM92" s="24" t="s">
        <v>157</v>
      </c>
    </row>
    <row r="93" s="1" customFormat="1" ht="25.5" customHeight="1">
      <c r="B93" s="193"/>
      <c r="C93" s="194" t="s">
        <v>158</v>
      </c>
      <c r="D93" s="194" t="s">
        <v>117</v>
      </c>
      <c r="E93" s="195" t="s">
        <v>159</v>
      </c>
      <c r="F93" s="196" t="s">
        <v>160</v>
      </c>
      <c r="G93" s="197" t="s">
        <v>130</v>
      </c>
      <c r="H93" s="198">
        <v>150</v>
      </c>
      <c r="I93" s="199"/>
      <c r="J93" s="200">
        <f>ROUND(I93*H93,2)</f>
        <v>0</v>
      </c>
      <c r="K93" s="196" t="s">
        <v>121</v>
      </c>
      <c r="L93" s="46"/>
      <c r="M93" s="201" t="s">
        <v>5</v>
      </c>
      <c r="N93" s="202" t="s">
        <v>43</v>
      </c>
      <c r="O93" s="47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24" t="s">
        <v>122</v>
      </c>
      <c r="AT93" s="24" t="s">
        <v>117</v>
      </c>
      <c r="AU93" s="24" t="s">
        <v>84</v>
      </c>
      <c r="AY93" s="24" t="s">
        <v>115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24" t="s">
        <v>77</v>
      </c>
      <c r="BK93" s="205">
        <f>ROUND(I93*H93,2)</f>
        <v>0</v>
      </c>
      <c r="BL93" s="24" t="s">
        <v>122</v>
      </c>
      <c r="BM93" s="24" t="s">
        <v>161</v>
      </c>
    </row>
    <row r="94" s="1" customFormat="1" ht="51" customHeight="1">
      <c r="B94" s="193"/>
      <c r="C94" s="194" t="s">
        <v>162</v>
      </c>
      <c r="D94" s="194" t="s">
        <v>117</v>
      </c>
      <c r="E94" s="195" t="s">
        <v>163</v>
      </c>
      <c r="F94" s="196" t="s">
        <v>164</v>
      </c>
      <c r="G94" s="197" t="s">
        <v>134</v>
      </c>
      <c r="H94" s="198">
        <v>260</v>
      </c>
      <c r="I94" s="199"/>
      <c r="J94" s="200">
        <f>ROUND(I94*H94,2)</f>
        <v>0</v>
      </c>
      <c r="K94" s="196" t="s">
        <v>121</v>
      </c>
      <c r="L94" s="46"/>
      <c r="M94" s="201" t="s">
        <v>5</v>
      </c>
      <c r="N94" s="202" t="s">
        <v>43</v>
      </c>
      <c r="O94" s="47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122</v>
      </c>
      <c r="AT94" s="24" t="s">
        <v>117</v>
      </c>
      <c r="AU94" s="24" t="s">
        <v>84</v>
      </c>
      <c r="AY94" s="24" t="s">
        <v>115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77</v>
      </c>
      <c r="BK94" s="205">
        <f>ROUND(I94*H94,2)</f>
        <v>0</v>
      </c>
      <c r="BL94" s="24" t="s">
        <v>122</v>
      </c>
      <c r="BM94" s="24" t="s">
        <v>165</v>
      </c>
    </row>
    <row r="95" s="1" customFormat="1" ht="25.5" customHeight="1">
      <c r="B95" s="193"/>
      <c r="C95" s="194" t="s">
        <v>166</v>
      </c>
      <c r="D95" s="194" t="s">
        <v>117</v>
      </c>
      <c r="E95" s="195" t="s">
        <v>167</v>
      </c>
      <c r="F95" s="196" t="s">
        <v>168</v>
      </c>
      <c r="G95" s="197" t="s">
        <v>134</v>
      </c>
      <c r="H95" s="198">
        <v>150</v>
      </c>
      <c r="I95" s="199"/>
      <c r="J95" s="200">
        <f>ROUND(I95*H95,2)</f>
        <v>0</v>
      </c>
      <c r="K95" s="196" t="s">
        <v>121</v>
      </c>
      <c r="L95" s="46"/>
      <c r="M95" s="201" t="s">
        <v>5</v>
      </c>
      <c r="N95" s="202" t="s">
        <v>43</v>
      </c>
      <c r="O95" s="47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24" t="s">
        <v>122</v>
      </c>
      <c r="AT95" s="24" t="s">
        <v>117</v>
      </c>
      <c r="AU95" s="24" t="s">
        <v>84</v>
      </c>
      <c r="AY95" s="24" t="s">
        <v>115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77</v>
      </c>
      <c r="BK95" s="205">
        <f>ROUND(I95*H95,2)</f>
        <v>0</v>
      </c>
      <c r="BL95" s="24" t="s">
        <v>122</v>
      </c>
      <c r="BM95" s="24" t="s">
        <v>169</v>
      </c>
    </row>
    <row r="96" s="1" customFormat="1" ht="16.5" customHeight="1">
      <c r="B96" s="193"/>
      <c r="C96" s="194" t="s">
        <v>170</v>
      </c>
      <c r="D96" s="194" t="s">
        <v>117</v>
      </c>
      <c r="E96" s="195" t="s">
        <v>171</v>
      </c>
      <c r="F96" s="196" t="s">
        <v>172</v>
      </c>
      <c r="G96" s="197" t="s">
        <v>134</v>
      </c>
      <c r="H96" s="198">
        <v>260</v>
      </c>
      <c r="I96" s="199"/>
      <c r="J96" s="200">
        <f>ROUND(I96*H96,2)</f>
        <v>0</v>
      </c>
      <c r="K96" s="196" t="s">
        <v>121</v>
      </c>
      <c r="L96" s="46"/>
      <c r="M96" s="201" t="s">
        <v>5</v>
      </c>
      <c r="N96" s="202" t="s">
        <v>43</v>
      </c>
      <c r="O96" s="47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122</v>
      </c>
      <c r="AT96" s="24" t="s">
        <v>117</v>
      </c>
      <c r="AU96" s="24" t="s">
        <v>84</v>
      </c>
      <c r="AY96" s="24" t="s">
        <v>115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77</v>
      </c>
      <c r="BK96" s="205">
        <f>ROUND(I96*H96,2)</f>
        <v>0</v>
      </c>
      <c r="BL96" s="24" t="s">
        <v>122</v>
      </c>
      <c r="BM96" s="24" t="s">
        <v>173</v>
      </c>
    </row>
    <row r="97" s="1" customFormat="1" ht="25.5" customHeight="1">
      <c r="B97" s="193"/>
      <c r="C97" s="194" t="s">
        <v>174</v>
      </c>
      <c r="D97" s="194" t="s">
        <v>117</v>
      </c>
      <c r="E97" s="195" t="s">
        <v>175</v>
      </c>
      <c r="F97" s="196" t="s">
        <v>176</v>
      </c>
      <c r="G97" s="197" t="s">
        <v>177</v>
      </c>
      <c r="H97" s="198">
        <v>416</v>
      </c>
      <c r="I97" s="199"/>
      <c r="J97" s="200">
        <f>ROUND(I97*H97,2)</f>
        <v>0</v>
      </c>
      <c r="K97" s="196" t="s">
        <v>121</v>
      </c>
      <c r="L97" s="46"/>
      <c r="M97" s="201" t="s">
        <v>5</v>
      </c>
      <c r="N97" s="202" t="s">
        <v>43</v>
      </c>
      <c r="O97" s="47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24" t="s">
        <v>122</v>
      </c>
      <c r="AT97" s="24" t="s">
        <v>117</v>
      </c>
      <c r="AU97" s="24" t="s">
        <v>84</v>
      </c>
      <c r="AY97" s="24" t="s">
        <v>115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24" t="s">
        <v>77</v>
      </c>
      <c r="BK97" s="205">
        <f>ROUND(I97*H97,2)</f>
        <v>0</v>
      </c>
      <c r="BL97" s="24" t="s">
        <v>122</v>
      </c>
      <c r="BM97" s="24" t="s">
        <v>178</v>
      </c>
    </row>
    <row r="98" s="11" customFormat="1">
      <c r="B98" s="206"/>
      <c r="D98" s="207" t="s">
        <v>136</v>
      </c>
      <c r="E98" s="208" t="s">
        <v>5</v>
      </c>
      <c r="F98" s="209" t="s">
        <v>179</v>
      </c>
      <c r="H98" s="210">
        <v>416</v>
      </c>
      <c r="I98" s="211"/>
      <c r="L98" s="206"/>
      <c r="M98" s="212"/>
      <c r="N98" s="213"/>
      <c r="O98" s="213"/>
      <c r="P98" s="213"/>
      <c r="Q98" s="213"/>
      <c r="R98" s="213"/>
      <c r="S98" s="213"/>
      <c r="T98" s="214"/>
      <c r="AT98" s="208" t="s">
        <v>136</v>
      </c>
      <c r="AU98" s="208" t="s">
        <v>84</v>
      </c>
      <c r="AV98" s="11" t="s">
        <v>84</v>
      </c>
      <c r="AW98" s="11" t="s">
        <v>36</v>
      </c>
      <c r="AX98" s="11" t="s">
        <v>77</v>
      </c>
      <c r="AY98" s="208" t="s">
        <v>115</v>
      </c>
    </row>
    <row r="99" s="1" customFormat="1" ht="38.25" customHeight="1">
      <c r="B99" s="193"/>
      <c r="C99" s="194" t="s">
        <v>180</v>
      </c>
      <c r="D99" s="194" t="s">
        <v>117</v>
      </c>
      <c r="E99" s="195" t="s">
        <v>181</v>
      </c>
      <c r="F99" s="196" t="s">
        <v>182</v>
      </c>
      <c r="G99" s="197" t="s">
        <v>130</v>
      </c>
      <c r="H99" s="198">
        <v>450</v>
      </c>
      <c r="I99" s="199"/>
      <c r="J99" s="200">
        <f>ROUND(I99*H99,2)</f>
        <v>0</v>
      </c>
      <c r="K99" s="196" t="s">
        <v>121</v>
      </c>
      <c r="L99" s="46"/>
      <c r="M99" s="201" t="s">
        <v>5</v>
      </c>
      <c r="N99" s="202" t="s">
        <v>43</v>
      </c>
      <c r="O99" s="4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122</v>
      </c>
      <c r="AT99" s="24" t="s">
        <v>117</v>
      </c>
      <c r="AU99" s="24" t="s">
        <v>84</v>
      </c>
      <c r="AY99" s="24" t="s">
        <v>115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77</v>
      </c>
      <c r="BK99" s="205">
        <f>ROUND(I99*H99,2)</f>
        <v>0</v>
      </c>
      <c r="BL99" s="24" t="s">
        <v>122</v>
      </c>
      <c r="BM99" s="24" t="s">
        <v>183</v>
      </c>
    </row>
    <row r="100" s="10" customFormat="1" ht="29.88" customHeight="1">
      <c r="B100" s="180"/>
      <c r="D100" s="181" t="s">
        <v>71</v>
      </c>
      <c r="E100" s="191" t="s">
        <v>158</v>
      </c>
      <c r="F100" s="191" t="s">
        <v>184</v>
      </c>
      <c r="I100" s="183"/>
      <c r="J100" s="192">
        <f>BK100</f>
        <v>0</v>
      </c>
      <c r="L100" s="180"/>
      <c r="M100" s="185"/>
      <c r="N100" s="186"/>
      <c r="O100" s="186"/>
      <c r="P100" s="187">
        <f>SUM(P101:P102)</f>
        <v>0</v>
      </c>
      <c r="Q100" s="186"/>
      <c r="R100" s="187">
        <f>SUM(R101:R102)</f>
        <v>0</v>
      </c>
      <c r="S100" s="186"/>
      <c r="T100" s="188">
        <f>SUM(T101:T102)</f>
        <v>5</v>
      </c>
      <c r="AR100" s="181" t="s">
        <v>77</v>
      </c>
      <c r="AT100" s="189" t="s">
        <v>71</v>
      </c>
      <c r="AU100" s="189" t="s">
        <v>77</v>
      </c>
      <c r="AY100" s="181" t="s">
        <v>115</v>
      </c>
      <c r="BK100" s="190">
        <f>SUM(BK101:BK102)</f>
        <v>0</v>
      </c>
    </row>
    <row r="101" s="1" customFormat="1" ht="38.25" customHeight="1">
      <c r="B101" s="193"/>
      <c r="C101" s="194" t="s">
        <v>11</v>
      </c>
      <c r="D101" s="194" t="s">
        <v>117</v>
      </c>
      <c r="E101" s="195" t="s">
        <v>185</v>
      </c>
      <c r="F101" s="196" t="s">
        <v>186</v>
      </c>
      <c r="G101" s="197" t="s">
        <v>130</v>
      </c>
      <c r="H101" s="198">
        <v>200</v>
      </c>
      <c r="I101" s="199"/>
      <c r="J101" s="200">
        <f>ROUND(I101*H101,2)</f>
        <v>0</v>
      </c>
      <c r="K101" s="196" t="s">
        <v>121</v>
      </c>
      <c r="L101" s="46"/>
      <c r="M101" s="201" t="s">
        <v>5</v>
      </c>
      <c r="N101" s="202" t="s">
        <v>43</v>
      </c>
      <c r="O101" s="47"/>
      <c r="P101" s="203">
        <f>O101*H101</f>
        <v>0</v>
      </c>
      <c r="Q101" s="203">
        <v>0</v>
      </c>
      <c r="R101" s="203">
        <f>Q101*H101</f>
        <v>0</v>
      </c>
      <c r="S101" s="203">
        <v>0.02</v>
      </c>
      <c r="T101" s="204">
        <f>S101*H101</f>
        <v>4</v>
      </c>
      <c r="AR101" s="24" t="s">
        <v>122</v>
      </c>
      <c r="AT101" s="24" t="s">
        <v>117</v>
      </c>
      <c r="AU101" s="24" t="s">
        <v>84</v>
      </c>
      <c r="AY101" s="24" t="s">
        <v>115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77</v>
      </c>
      <c r="BK101" s="205">
        <f>ROUND(I101*H101,2)</f>
        <v>0</v>
      </c>
      <c r="BL101" s="24" t="s">
        <v>122</v>
      </c>
      <c r="BM101" s="24" t="s">
        <v>187</v>
      </c>
    </row>
    <row r="102" s="1" customFormat="1" ht="38.25" customHeight="1">
      <c r="B102" s="193"/>
      <c r="C102" s="194" t="s">
        <v>188</v>
      </c>
      <c r="D102" s="194" t="s">
        <v>117</v>
      </c>
      <c r="E102" s="195" t="s">
        <v>189</v>
      </c>
      <c r="F102" s="196" t="s">
        <v>190</v>
      </c>
      <c r="G102" s="197" t="s">
        <v>130</v>
      </c>
      <c r="H102" s="198">
        <v>50</v>
      </c>
      <c r="I102" s="199"/>
      <c r="J102" s="200">
        <f>ROUND(I102*H102,2)</f>
        <v>0</v>
      </c>
      <c r="K102" s="196" t="s">
        <v>121</v>
      </c>
      <c r="L102" s="46"/>
      <c r="M102" s="201" t="s">
        <v>5</v>
      </c>
      <c r="N102" s="202" t="s">
        <v>43</v>
      </c>
      <c r="O102" s="47"/>
      <c r="P102" s="203">
        <f>O102*H102</f>
        <v>0</v>
      </c>
      <c r="Q102" s="203">
        <v>0</v>
      </c>
      <c r="R102" s="203">
        <f>Q102*H102</f>
        <v>0</v>
      </c>
      <c r="S102" s="203">
        <v>0.02</v>
      </c>
      <c r="T102" s="204">
        <f>S102*H102</f>
        <v>1</v>
      </c>
      <c r="AR102" s="24" t="s">
        <v>122</v>
      </c>
      <c r="AT102" s="24" t="s">
        <v>117</v>
      </c>
      <c r="AU102" s="24" t="s">
        <v>84</v>
      </c>
      <c r="AY102" s="24" t="s">
        <v>115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24" t="s">
        <v>77</v>
      </c>
      <c r="BK102" s="205">
        <f>ROUND(I102*H102,2)</f>
        <v>0</v>
      </c>
      <c r="BL102" s="24" t="s">
        <v>122</v>
      </c>
      <c r="BM102" s="24" t="s">
        <v>191</v>
      </c>
    </row>
    <row r="103" s="10" customFormat="1" ht="29.88" customHeight="1">
      <c r="B103" s="180"/>
      <c r="D103" s="181" t="s">
        <v>71</v>
      </c>
      <c r="E103" s="191" t="s">
        <v>192</v>
      </c>
      <c r="F103" s="191" t="s">
        <v>193</v>
      </c>
      <c r="I103" s="183"/>
      <c r="J103" s="192">
        <f>BK103</f>
        <v>0</v>
      </c>
      <c r="L103" s="180"/>
      <c r="M103" s="185"/>
      <c r="N103" s="186"/>
      <c r="O103" s="186"/>
      <c r="P103" s="187">
        <f>SUM(P104:P107)</f>
        <v>0</v>
      </c>
      <c r="Q103" s="186"/>
      <c r="R103" s="187">
        <f>SUM(R104:R107)</f>
        <v>0</v>
      </c>
      <c r="S103" s="186"/>
      <c r="T103" s="188">
        <f>SUM(T104:T107)</f>
        <v>0</v>
      </c>
      <c r="AR103" s="181" t="s">
        <v>77</v>
      </c>
      <c r="AT103" s="189" t="s">
        <v>71</v>
      </c>
      <c r="AU103" s="189" t="s">
        <v>77</v>
      </c>
      <c r="AY103" s="181" t="s">
        <v>115</v>
      </c>
      <c r="BK103" s="190">
        <f>SUM(BK104:BK107)</f>
        <v>0</v>
      </c>
    </row>
    <row r="104" s="1" customFormat="1" ht="25.5" customHeight="1">
      <c r="B104" s="193"/>
      <c r="C104" s="194" t="s">
        <v>194</v>
      </c>
      <c r="D104" s="194" t="s">
        <v>117</v>
      </c>
      <c r="E104" s="195" t="s">
        <v>195</v>
      </c>
      <c r="F104" s="196" t="s">
        <v>196</v>
      </c>
      <c r="G104" s="197" t="s">
        <v>177</v>
      </c>
      <c r="H104" s="198">
        <v>5</v>
      </c>
      <c r="I104" s="199"/>
      <c r="J104" s="200">
        <f>ROUND(I104*H104,2)</f>
        <v>0</v>
      </c>
      <c r="K104" s="196" t="s">
        <v>121</v>
      </c>
      <c r="L104" s="46"/>
      <c r="M104" s="201" t="s">
        <v>5</v>
      </c>
      <c r="N104" s="202" t="s">
        <v>43</v>
      </c>
      <c r="O104" s="47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122</v>
      </c>
      <c r="AT104" s="24" t="s">
        <v>117</v>
      </c>
      <c r="AU104" s="24" t="s">
        <v>84</v>
      </c>
      <c r="AY104" s="24" t="s">
        <v>115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77</v>
      </c>
      <c r="BK104" s="205">
        <f>ROUND(I104*H104,2)</f>
        <v>0</v>
      </c>
      <c r="BL104" s="24" t="s">
        <v>122</v>
      </c>
      <c r="BM104" s="24" t="s">
        <v>197</v>
      </c>
    </row>
    <row r="105" s="1" customFormat="1" ht="38.25" customHeight="1">
      <c r="B105" s="193"/>
      <c r="C105" s="194" t="s">
        <v>198</v>
      </c>
      <c r="D105" s="194" t="s">
        <v>117</v>
      </c>
      <c r="E105" s="195" t="s">
        <v>199</v>
      </c>
      <c r="F105" s="196" t="s">
        <v>200</v>
      </c>
      <c r="G105" s="197" t="s">
        <v>177</v>
      </c>
      <c r="H105" s="198">
        <v>20</v>
      </c>
      <c r="I105" s="199"/>
      <c r="J105" s="200">
        <f>ROUND(I105*H105,2)</f>
        <v>0</v>
      </c>
      <c r="K105" s="196" t="s">
        <v>121</v>
      </c>
      <c r="L105" s="46"/>
      <c r="M105" s="201" t="s">
        <v>5</v>
      </c>
      <c r="N105" s="202" t="s">
        <v>43</v>
      </c>
      <c r="O105" s="4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24" t="s">
        <v>122</v>
      </c>
      <c r="AT105" s="24" t="s">
        <v>117</v>
      </c>
      <c r="AU105" s="24" t="s">
        <v>84</v>
      </c>
      <c r="AY105" s="24" t="s">
        <v>115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24" t="s">
        <v>77</v>
      </c>
      <c r="BK105" s="205">
        <f>ROUND(I105*H105,2)</f>
        <v>0</v>
      </c>
      <c r="BL105" s="24" t="s">
        <v>122</v>
      </c>
      <c r="BM105" s="24" t="s">
        <v>201</v>
      </c>
    </row>
    <row r="106" s="11" customFormat="1">
      <c r="B106" s="206"/>
      <c r="D106" s="207" t="s">
        <v>136</v>
      </c>
      <c r="F106" s="209" t="s">
        <v>202</v>
      </c>
      <c r="H106" s="210">
        <v>20</v>
      </c>
      <c r="I106" s="211"/>
      <c r="L106" s="206"/>
      <c r="M106" s="212"/>
      <c r="N106" s="213"/>
      <c r="O106" s="213"/>
      <c r="P106" s="213"/>
      <c r="Q106" s="213"/>
      <c r="R106" s="213"/>
      <c r="S106" s="213"/>
      <c r="T106" s="214"/>
      <c r="AT106" s="208" t="s">
        <v>136</v>
      </c>
      <c r="AU106" s="208" t="s">
        <v>84</v>
      </c>
      <c r="AV106" s="11" t="s">
        <v>84</v>
      </c>
      <c r="AW106" s="11" t="s">
        <v>6</v>
      </c>
      <c r="AX106" s="11" t="s">
        <v>77</v>
      </c>
      <c r="AY106" s="208" t="s">
        <v>115</v>
      </c>
    </row>
    <row r="107" s="1" customFormat="1" ht="25.5" customHeight="1">
      <c r="B107" s="193"/>
      <c r="C107" s="194" t="s">
        <v>203</v>
      </c>
      <c r="D107" s="194" t="s">
        <v>117</v>
      </c>
      <c r="E107" s="195" t="s">
        <v>204</v>
      </c>
      <c r="F107" s="196" t="s">
        <v>176</v>
      </c>
      <c r="G107" s="197" t="s">
        <v>177</v>
      </c>
      <c r="H107" s="198">
        <v>5</v>
      </c>
      <c r="I107" s="199"/>
      <c r="J107" s="200">
        <f>ROUND(I107*H107,2)</f>
        <v>0</v>
      </c>
      <c r="K107" s="196" t="s">
        <v>121</v>
      </c>
      <c r="L107" s="46"/>
      <c r="M107" s="201" t="s">
        <v>5</v>
      </c>
      <c r="N107" s="202" t="s">
        <v>43</v>
      </c>
      <c r="O107" s="47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24" t="s">
        <v>122</v>
      </c>
      <c r="AT107" s="24" t="s">
        <v>117</v>
      </c>
      <c r="AU107" s="24" t="s">
        <v>84</v>
      </c>
      <c r="AY107" s="24" t="s">
        <v>115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24" t="s">
        <v>77</v>
      </c>
      <c r="BK107" s="205">
        <f>ROUND(I107*H107,2)</f>
        <v>0</v>
      </c>
      <c r="BL107" s="24" t="s">
        <v>122</v>
      </c>
      <c r="BM107" s="24" t="s">
        <v>205</v>
      </c>
    </row>
    <row r="108" s="10" customFormat="1" ht="37.44" customHeight="1">
      <c r="B108" s="180"/>
      <c r="D108" s="181" t="s">
        <v>71</v>
      </c>
      <c r="E108" s="182" t="s">
        <v>206</v>
      </c>
      <c r="F108" s="182" t="s">
        <v>207</v>
      </c>
      <c r="I108" s="183"/>
      <c r="J108" s="184">
        <f>BK108</f>
        <v>0</v>
      </c>
      <c r="L108" s="180"/>
      <c r="M108" s="185"/>
      <c r="N108" s="186"/>
      <c r="O108" s="186"/>
      <c r="P108" s="187">
        <f>P109+P129+P132</f>
        <v>0</v>
      </c>
      <c r="Q108" s="186"/>
      <c r="R108" s="187">
        <f>R109+R129+R132</f>
        <v>0</v>
      </c>
      <c r="S108" s="186"/>
      <c r="T108" s="188">
        <f>T109+T129+T132</f>
        <v>0</v>
      </c>
      <c r="AR108" s="181" t="s">
        <v>77</v>
      </c>
      <c r="AT108" s="189" t="s">
        <v>71</v>
      </c>
      <c r="AU108" s="189" t="s">
        <v>72</v>
      </c>
      <c r="AY108" s="181" t="s">
        <v>115</v>
      </c>
      <c r="BK108" s="190">
        <f>BK109+BK129+BK132</f>
        <v>0</v>
      </c>
    </row>
    <row r="109" s="10" customFormat="1" ht="19.92" customHeight="1">
      <c r="B109" s="180"/>
      <c r="D109" s="181" t="s">
        <v>71</v>
      </c>
      <c r="E109" s="191" t="s">
        <v>208</v>
      </c>
      <c r="F109" s="191" t="s">
        <v>209</v>
      </c>
      <c r="I109" s="183"/>
      <c r="J109" s="192">
        <f>BK109</f>
        <v>0</v>
      </c>
      <c r="L109" s="180"/>
      <c r="M109" s="185"/>
      <c r="N109" s="186"/>
      <c r="O109" s="186"/>
      <c r="P109" s="187">
        <f>SUM(P110:P128)</f>
        <v>0</v>
      </c>
      <c r="Q109" s="186"/>
      <c r="R109" s="187">
        <f>SUM(R110:R128)</f>
        <v>0</v>
      </c>
      <c r="S109" s="186"/>
      <c r="T109" s="188">
        <f>SUM(T110:T128)</f>
        <v>0</v>
      </c>
      <c r="AR109" s="181" t="s">
        <v>77</v>
      </c>
      <c r="AT109" s="189" t="s">
        <v>71</v>
      </c>
      <c r="AU109" s="189" t="s">
        <v>77</v>
      </c>
      <c r="AY109" s="181" t="s">
        <v>115</v>
      </c>
      <c r="BK109" s="190">
        <f>SUM(BK110:BK128)</f>
        <v>0</v>
      </c>
    </row>
    <row r="110" s="1" customFormat="1" ht="16.5" customHeight="1">
      <c r="B110" s="193"/>
      <c r="C110" s="194" t="s">
        <v>210</v>
      </c>
      <c r="D110" s="194" t="s">
        <v>117</v>
      </c>
      <c r="E110" s="195" t="s">
        <v>211</v>
      </c>
      <c r="F110" s="196" t="s">
        <v>212</v>
      </c>
      <c r="G110" s="197" t="s">
        <v>213</v>
      </c>
      <c r="H110" s="198">
        <v>1</v>
      </c>
      <c r="I110" s="199"/>
      <c r="J110" s="200">
        <f>ROUND(I110*H110,2)</f>
        <v>0</v>
      </c>
      <c r="K110" s="196" t="s">
        <v>5</v>
      </c>
      <c r="L110" s="46"/>
      <c r="M110" s="201" t="s">
        <v>5</v>
      </c>
      <c r="N110" s="202" t="s">
        <v>43</v>
      </c>
      <c r="O110" s="47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24" t="s">
        <v>122</v>
      </c>
      <c r="AT110" s="24" t="s">
        <v>117</v>
      </c>
      <c r="AU110" s="24" t="s">
        <v>84</v>
      </c>
      <c r="AY110" s="24" t="s">
        <v>115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24" t="s">
        <v>77</v>
      </c>
      <c r="BK110" s="205">
        <f>ROUND(I110*H110,2)</f>
        <v>0</v>
      </c>
      <c r="BL110" s="24" t="s">
        <v>122</v>
      </c>
      <c r="BM110" s="24" t="s">
        <v>214</v>
      </c>
    </row>
    <row r="111" s="12" customFormat="1">
      <c r="B111" s="218"/>
      <c r="D111" s="207" t="s">
        <v>136</v>
      </c>
      <c r="E111" s="219" t="s">
        <v>5</v>
      </c>
      <c r="F111" s="220" t="s">
        <v>215</v>
      </c>
      <c r="H111" s="219" t="s">
        <v>5</v>
      </c>
      <c r="I111" s="221"/>
      <c r="L111" s="218"/>
      <c r="M111" s="222"/>
      <c r="N111" s="223"/>
      <c r="O111" s="223"/>
      <c r="P111" s="223"/>
      <c r="Q111" s="223"/>
      <c r="R111" s="223"/>
      <c r="S111" s="223"/>
      <c r="T111" s="224"/>
      <c r="AT111" s="219" t="s">
        <v>136</v>
      </c>
      <c r="AU111" s="219" t="s">
        <v>84</v>
      </c>
      <c r="AV111" s="12" t="s">
        <v>77</v>
      </c>
      <c r="AW111" s="12" t="s">
        <v>36</v>
      </c>
      <c r="AX111" s="12" t="s">
        <v>72</v>
      </c>
      <c r="AY111" s="219" t="s">
        <v>115</v>
      </c>
    </row>
    <row r="112" s="12" customFormat="1">
      <c r="B112" s="218"/>
      <c r="D112" s="207" t="s">
        <v>136</v>
      </c>
      <c r="E112" s="219" t="s">
        <v>5</v>
      </c>
      <c r="F112" s="220" t="s">
        <v>216</v>
      </c>
      <c r="H112" s="219" t="s">
        <v>5</v>
      </c>
      <c r="I112" s="221"/>
      <c r="L112" s="218"/>
      <c r="M112" s="222"/>
      <c r="N112" s="223"/>
      <c r="O112" s="223"/>
      <c r="P112" s="223"/>
      <c r="Q112" s="223"/>
      <c r="R112" s="223"/>
      <c r="S112" s="223"/>
      <c r="T112" s="224"/>
      <c r="AT112" s="219" t="s">
        <v>136</v>
      </c>
      <c r="AU112" s="219" t="s">
        <v>84</v>
      </c>
      <c r="AV112" s="12" t="s">
        <v>77</v>
      </c>
      <c r="AW112" s="12" t="s">
        <v>36</v>
      </c>
      <c r="AX112" s="12" t="s">
        <v>72</v>
      </c>
      <c r="AY112" s="219" t="s">
        <v>115</v>
      </c>
    </row>
    <row r="113" s="12" customFormat="1">
      <c r="B113" s="218"/>
      <c r="D113" s="207" t="s">
        <v>136</v>
      </c>
      <c r="E113" s="219" t="s">
        <v>5</v>
      </c>
      <c r="F113" s="220" t="s">
        <v>217</v>
      </c>
      <c r="H113" s="219" t="s">
        <v>5</v>
      </c>
      <c r="I113" s="221"/>
      <c r="L113" s="218"/>
      <c r="M113" s="222"/>
      <c r="N113" s="223"/>
      <c r="O113" s="223"/>
      <c r="P113" s="223"/>
      <c r="Q113" s="223"/>
      <c r="R113" s="223"/>
      <c r="S113" s="223"/>
      <c r="T113" s="224"/>
      <c r="AT113" s="219" t="s">
        <v>136</v>
      </c>
      <c r="AU113" s="219" t="s">
        <v>84</v>
      </c>
      <c r="AV113" s="12" t="s">
        <v>77</v>
      </c>
      <c r="AW113" s="12" t="s">
        <v>36</v>
      </c>
      <c r="AX113" s="12" t="s">
        <v>72</v>
      </c>
      <c r="AY113" s="219" t="s">
        <v>115</v>
      </c>
    </row>
    <row r="114" s="12" customFormat="1">
      <c r="B114" s="218"/>
      <c r="D114" s="207" t="s">
        <v>136</v>
      </c>
      <c r="E114" s="219" t="s">
        <v>5</v>
      </c>
      <c r="F114" s="220" t="s">
        <v>218</v>
      </c>
      <c r="H114" s="219" t="s">
        <v>5</v>
      </c>
      <c r="I114" s="221"/>
      <c r="L114" s="218"/>
      <c r="M114" s="222"/>
      <c r="N114" s="223"/>
      <c r="O114" s="223"/>
      <c r="P114" s="223"/>
      <c r="Q114" s="223"/>
      <c r="R114" s="223"/>
      <c r="S114" s="223"/>
      <c r="T114" s="224"/>
      <c r="AT114" s="219" t="s">
        <v>136</v>
      </c>
      <c r="AU114" s="219" t="s">
        <v>84</v>
      </c>
      <c r="AV114" s="12" t="s">
        <v>77</v>
      </c>
      <c r="AW114" s="12" t="s">
        <v>36</v>
      </c>
      <c r="AX114" s="12" t="s">
        <v>72</v>
      </c>
      <c r="AY114" s="219" t="s">
        <v>115</v>
      </c>
    </row>
    <row r="115" s="12" customFormat="1">
      <c r="B115" s="218"/>
      <c r="D115" s="207" t="s">
        <v>136</v>
      </c>
      <c r="E115" s="219" t="s">
        <v>5</v>
      </c>
      <c r="F115" s="220" t="s">
        <v>219</v>
      </c>
      <c r="H115" s="219" t="s">
        <v>5</v>
      </c>
      <c r="I115" s="221"/>
      <c r="L115" s="218"/>
      <c r="M115" s="222"/>
      <c r="N115" s="223"/>
      <c r="O115" s="223"/>
      <c r="P115" s="223"/>
      <c r="Q115" s="223"/>
      <c r="R115" s="223"/>
      <c r="S115" s="223"/>
      <c r="T115" s="224"/>
      <c r="AT115" s="219" t="s">
        <v>136</v>
      </c>
      <c r="AU115" s="219" t="s">
        <v>84</v>
      </c>
      <c r="AV115" s="12" t="s">
        <v>77</v>
      </c>
      <c r="AW115" s="12" t="s">
        <v>36</v>
      </c>
      <c r="AX115" s="12" t="s">
        <v>72</v>
      </c>
      <c r="AY115" s="219" t="s">
        <v>115</v>
      </c>
    </row>
    <row r="116" s="12" customFormat="1">
      <c r="B116" s="218"/>
      <c r="D116" s="207" t="s">
        <v>136</v>
      </c>
      <c r="E116" s="219" t="s">
        <v>5</v>
      </c>
      <c r="F116" s="220" t="s">
        <v>220</v>
      </c>
      <c r="H116" s="219" t="s">
        <v>5</v>
      </c>
      <c r="I116" s="221"/>
      <c r="L116" s="218"/>
      <c r="M116" s="222"/>
      <c r="N116" s="223"/>
      <c r="O116" s="223"/>
      <c r="P116" s="223"/>
      <c r="Q116" s="223"/>
      <c r="R116" s="223"/>
      <c r="S116" s="223"/>
      <c r="T116" s="224"/>
      <c r="AT116" s="219" t="s">
        <v>136</v>
      </c>
      <c r="AU116" s="219" t="s">
        <v>84</v>
      </c>
      <c r="AV116" s="12" t="s">
        <v>77</v>
      </c>
      <c r="AW116" s="12" t="s">
        <v>36</v>
      </c>
      <c r="AX116" s="12" t="s">
        <v>72</v>
      </c>
      <c r="AY116" s="219" t="s">
        <v>115</v>
      </c>
    </row>
    <row r="117" s="12" customFormat="1">
      <c r="B117" s="218"/>
      <c r="D117" s="207" t="s">
        <v>136</v>
      </c>
      <c r="E117" s="219" t="s">
        <v>5</v>
      </c>
      <c r="F117" s="220" t="s">
        <v>221</v>
      </c>
      <c r="H117" s="219" t="s">
        <v>5</v>
      </c>
      <c r="I117" s="221"/>
      <c r="L117" s="218"/>
      <c r="M117" s="222"/>
      <c r="N117" s="223"/>
      <c r="O117" s="223"/>
      <c r="P117" s="223"/>
      <c r="Q117" s="223"/>
      <c r="R117" s="223"/>
      <c r="S117" s="223"/>
      <c r="T117" s="224"/>
      <c r="AT117" s="219" t="s">
        <v>136</v>
      </c>
      <c r="AU117" s="219" t="s">
        <v>84</v>
      </c>
      <c r="AV117" s="12" t="s">
        <v>77</v>
      </c>
      <c r="AW117" s="12" t="s">
        <v>36</v>
      </c>
      <c r="AX117" s="12" t="s">
        <v>72</v>
      </c>
      <c r="AY117" s="219" t="s">
        <v>115</v>
      </c>
    </row>
    <row r="118" s="12" customFormat="1">
      <c r="B118" s="218"/>
      <c r="D118" s="207" t="s">
        <v>136</v>
      </c>
      <c r="E118" s="219" t="s">
        <v>5</v>
      </c>
      <c r="F118" s="220" t="s">
        <v>222</v>
      </c>
      <c r="H118" s="219" t="s">
        <v>5</v>
      </c>
      <c r="I118" s="221"/>
      <c r="L118" s="218"/>
      <c r="M118" s="222"/>
      <c r="N118" s="223"/>
      <c r="O118" s="223"/>
      <c r="P118" s="223"/>
      <c r="Q118" s="223"/>
      <c r="R118" s="223"/>
      <c r="S118" s="223"/>
      <c r="T118" s="224"/>
      <c r="AT118" s="219" t="s">
        <v>136</v>
      </c>
      <c r="AU118" s="219" t="s">
        <v>84</v>
      </c>
      <c r="AV118" s="12" t="s">
        <v>77</v>
      </c>
      <c r="AW118" s="12" t="s">
        <v>36</v>
      </c>
      <c r="AX118" s="12" t="s">
        <v>72</v>
      </c>
      <c r="AY118" s="219" t="s">
        <v>115</v>
      </c>
    </row>
    <row r="119" s="12" customFormat="1">
      <c r="B119" s="218"/>
      <c r="D119" s="207" t="s">
        <v>136</v>
      </c>
      <c r="E119" s="219" t="s">
        <v>5</v>
      </c>
      <c r="F119" s="220" t="s">
        <v>223</v>
      </c>
      <c r="H119" s="219" t="s">
        <v>5</v>
      </c>
      <c r="I119" s="221"/>
      <c r="L119" s="218"/>
      <c r="M119" s="222"/>
      <c r="N119" s="223"/>
      <c r="O119" s="223"/>
      <c r="P119" s="223"/>
      <c r="Q119" s="223"/>
      <c r="R119" s="223"/>
      <c r="S119" s="223"/>
      <c r="T119" s="224"/>
      <c r="AT119" s="219" t="s">
        <v>136</v>
      </c>
      <c r="AU119" s="219" t="s">
        <v>84</v>
      </c>
      <c r="AV119" s="12" t="s">
        <v>77</v>
      </c>
      <c r="AW119" s="12" t="s">
        <v>36</v>
      </c>
      <c r="AX119" s="12" t="s">
        <v>72</v>
      </c>
      <c r="AY119" s="219" t="s">
        <v>115</v>
      </c>
    </row>
    <row r="120" s="12" customFormat="1">
      <c r="B120" s="218"/>
      <c r="D120" s="207" t="s">
        <v>136</v>
      </c>
      <c r="E120" s="219" t="s">
        <v>5</v>
      </c>
      <c r="F120" s="220" t="s">
        <v>224</v>
      </c>
      <c r="H120" s="219" t="s">
        <v>5</v>
      </c>
      <c r="I120" s="221"/>
      <c r="L120" s="218"/>
      <c r="M120" s="222"/>
      <c r="N120" s="223"/>
      <c r="O120" s="223"/>
      <c r="P120" s="223"/>
      <c r="Q120" s="223"/>
      <c r="R120" s="223"/>
      <c r="S120" s="223"/>
      <c r="T120" s="224"/>
      <c r="AT120" s="219" t="s">
        <v>136</v>
      </c>
      <c r="AU120" s="219" t="s">
        <v>84</v>
      </c>
      <c r="AV120" s="12" t="s">
        <v>77</v>
      </c>
      <c r="AW120" s="12" t="s">
        <v>36</v>
      </c>
      <c r="AX120" s="12" t="s">
        <v>72</v>
      </c>
      <c r="AY120" s="219" t="s">
        <v>115</v>
      </c>
    </row>
    <row r="121" s="12" customFormat="1">
      <c r="B121" s="218"/>
      <c r="D121" s="207" t="s">
        <v>136</v>
      </c>
      <c r="E121" s="219" t="s">
        <v>5</v>
      </c>
      <c r="F121" s="220" t="s">
        <v>225</v>
      </c>
      <c r="H121" s="219" t="s">
        <v>5</v>
      </c>
      <c r="I121" s="221"/>
      <c r="L121" s="218"/>
      <c r="M121" s="222"/>
      <c r="N121" s="223"/>
      <c r="O121" s="223"/>
      <c r="P121" s="223"/>
      <c r="Q121" s="223"/>
      <c r="R121" s="223"/>
      <c r="S121" s="223"/>
      <c r="T121" s="224"/>
      <c r="AT121" s="219" t="s">
        <v>136</v>
      </c>
      <c r="AU121" s="219" t="s">
        <v>84</v>
      </c>
      <c r="AV121" s="12" t="s">
        <v>77</v>
      </c>
      <c r="AW121" s="12" t="s">
        <v>36</v>
      </c>
      <c r="AX121" s="12" t="s">
        <v>72</v>
      </c>
      <c r="AY121" s="219" t="s">
        <v>115</v>
      </c>
    </row>
    <row r="122" s="12" customFormat="1">
      <c r="B122" s="218"/>
      <c r="D122" s="207" t="s">
        <v>136</v>
      </c>
      <c r="E122" s="219" t="s">
        <v>5</v>
      </c>
      <c r="F122" s="220" t="s">
        <v>226</v>
      </c>
      <c r="H122" s="219" t="s">
        <v>5</v>
      </c>
      <c r="I122" s="221"/>
      <c r="L122" s="218"/>
      <c r="M122" s="222"/>
      <c r="N122" s="223"/>
      <c r="O122" s="223"/>
      <c r="P122" s="223"/>
      <c r="Q122" s="223"/>
      <c r="R122" s="223"/>
      <c r="S122" s="223"/>
      <c r="T122" s="224"/>
      <c r="AT122" s="219" t="s">
        <v>136</v>
      </c>
      <c r="AU122" s="219" t="s">
        <v>84</v>
      </c>
      <c r="AV122" s="12" t="s">
        <v>77</v>
      </c>
      <c r="AW122" s="12" t="s">
        <v>36</v>
      </c>
      <c r="AX122" s="12" t="s">
        <v>72</v>
      </c>
      <c r="AY122" s="219" t="s">
        <v>115</v>
      </c>
    </row>
    <row r="123" s="11" customFormat="1">
      <c r="B123" s="206"/>
      <c r="D123" s="207" t="s">
        <v>136</v>
      </c>
      <c r="E123" s="208" t="s">
        <v>5</v>
      </c>
      <c r="F123" s="209" t="s">
        <v>77</v>
      </c>
      <c r="H123" s="210">
        <v>1</v>
      </c>
      <c r="I123" s="211"/>
      <c r="L123" s="206"/>
      <c r="M123" s="212"/>
      <c r="N123" s="213"/>
      <c r="O123" s="213"/>
      <c r="P123" s="213"/>
      <c r="Q123" s="213"/>
      <c r="R123" s="213"/>
      <c r="S123" s="213"/>
      <c r="T123" s="214"/>
      <c r="AT123" s="208" t="s">
        <v>136</v>
      </c>
      <c r="AU123" s="208" t="s">
        <v>84</v>
      </c>
      <c r="AV123" s="11" t="s">
        <v>84</v>
      </c>
      <c r="AW123" s="11" t="s">
        <v>36</v>
      </c>
      <c r="AX123" s="11" t="s">
        <v>72</v>
      </c>
      <c r="AY123" s="208" t="s">
        <v>115</v>
      </c>
    </row>
    <row r="124" s="13" customFormat="1">
      <c r="B124" s="225"/>
      <c r="D124" s="207" t="s">
        <v>136</v>
      </c>
      <c r="E124" s="226" t="s">
        <v>5</v>
      </c>
      <c r="F124" s="227" t="s">
        <v>227</v>
      </c>
      <c r="H124" s="228">
        <v>1</v>
      </c>
      <c r="I124" s="229"/>
      <c r="L124" s="225"/>
      <c r="M124" s="230"/>
      <c r="N124" s="231"/>
      <c r="O124" s="231"/>
      <c r="P124" s="231"/>
      <c r="Q124" s="231"/>
      <c r="R124" s="231"/>
      <c r="S124" s="231"/>
      <c r="T124" s="232"/>
      <c r="AT124" s="226" t="s">
        <v>136</v>
      </c>
      <c r="AU124" s="226" t="s">
        <v>84</v>
      </c>
      <c r="AV124" s="13" t="s">
        <v>122</v>
      </c>
      <c r="AW124" s="13" t="s">
        <v>36</v>
      </c>
      <c r="AX124" s="13" t="s">
        <v>77</v>
      </c>
      <c r="AY124" s="226" t="s">
        <v>115</v>
      </c>
    </row>
    <row r="125" s="1" customFormat="1" ht="16.5" customHeight="1">
      <c r="B125" s="193"/>
      <c r="C125" s="194" t="s">
        <v>10</v>
      </c>
      <c r="D125" s="194" t="s">
        <v>117</v>
      </c>
      <c r="E125" s="195" t="s">
        <v>228</v>
      </c>
      <c r="F125" s="196" t="s">
        <v>229</v>
      </c>
      <c r="G125" s="197" t="s">
        <v>213</v>
      </c>
      <c r="H125" s="198">
        <v>1</v>
      </c>
      <c r="I125" s="199"/>
      <c r="J125" s="200">
        <f>ROUND(I125*H125,2)</f>
        <v>0</v>
      </c>
      <c r="K125" s="196" t="s">
        <v>5</v>
      </c>
      <c r="L125" s="46"/>
      <c r="M125" s="201" t="s">
        <v>5</v>
      </c>
      <c r="N125" s="202" t="s">
        <v>43</v>
      </c>
      <c r="O125" s="47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24" t="s">
        <v>122</v>
      </c>
      <c r="AT125" s="24" t="s">
        <v>117</v>
      </c>
      <c r="AU125" s="24" t="s">
        <v>84</v>
      </c>
      <c r="AY125" s="24" t="s">
        <v>115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24" t="s">
        <v>77</v>
      </c>
      <c r="BK125" s="205">
        <f>ROUND(I125*H125,2)</f>
        <v>0</v>
      </c>
      <c r="BL125" s="24" t="s">
        <v>122</v>
      </c>
      <c r="BM125" s="24" t="s">
        <v>230</v>
      </c>
    </row>
    <row r="126" s="12" customFormat="1">
      <c r="B126" s="218"/>
      <c r="D126" s="207" t="s">
        <v>136</v>
      </c>
      <c r="E126" s="219" t="s">
        <v>5</v>
      </c>
      <c r="F126" s="220" t="s">
        <v>231</v>
      </c>
      <c r="H126" s="219" t="s">
        <v>5</v>
      </c>
      <c r="I126" s="221"/>
      <c r="L126" s="218"/>
      <c r="M126" s="222"/>
      <c r="N126" s="223"/>
      <c r="O126" s="223"/>
      <c r="P126" s="223"/>
      <c r="Q126" s="223"/>
      <c r="R126" s="223"/>
      <c r="S126" s="223"/>
      <c r="T126" s="224"/>
      <c r="AT126" s="219" t="s">
        <v>136</v>
      </c>
      <c r="AU126" s="219" t="s">
        <v>84</v>
      </c>
      <c r="AV126" s="12" t="s">
        <v>77</v>
      </c>
      <c r="AW126" s="12" t="s">
        <v>36</v>
      </c>
      <c r="AX126" s="12" t="s">
        <v>72</v>
      </c>
      <c r="AY126" s="219" t="s">
        <v>115</v>
      </c>
    </row>
    <row r="127" s="11" customFormat="1">
      <c r="B127" s="206"/>
      <c r="D127" s="207" t="s">
        <v>136</v>
      </c>
      <c r="E127" s="208" t="s">
        <v>5</v>
      </c>
      <c r="F127" s="209" t="s">
        <v>77</v>
      </c>
      <c r="H127" s="210">
        <v>1</v>
      </c>
      <c r="I127" s="211"/>
      <c r="L127" s="206"/>
      <c r="M127" s="212"/>
      <c r="N127" s="213"/>
      <c r="O127" s="213"/>
      <c r="P127" s="213"/>
      <c r="Q127" s="213"/>
      <c r="R127" s="213"/>
      <c r="S127" s="213"/>
      <c r="T127" s="214"/>
      <c r="AT127" s="208" t="s">
        <v>136</v>
      </c>
      <c r="AU127" s="208" t="s">
        <v>84</v>
      </c>
      <c r="AV127" s="11" t="s">
        <v>84</v>
      </c>
      <c r="AW127" s="11" t="s">
        <v>36</v>
      </c>
      <c r="AX127" s="11" t="s">
        <v>72</v>
      </c>
      <c r="AY127" s="208" t="s">
        <v>115</v>
      </c>
    </row>
    <row r="128" s="13" customFormat="1">
      <c r="B128" s="225"/>
      <c r="D128" s="207" t="s">
        <v>136</v>
      </c>
      <c r="E128" s="226" t="s">
        <v>5</v>
      </c>
      <c r="F128" s="227" t="s">
        <v>227</v>
      </c>
      <c r="H128" s="228">
        <v>1</v>
      </c>
      <c r="I128" s="229"/>
      <c r="L128" s="225"/>
      <c r="M128" s="230"/>
      <c r="N128" s="231"/>
      <c r="O128" s="231"/>
      <c r="P128" s="231"/>
      <c r="Q128" s="231"/>
      <c r="R128" s="231"/>
      <c r="S128" s="231"/>
      <c r="T128" s="232"/>
      <c r="AT128" s="226" t="s">
        <v>136</v>
      </c>
      <c r="AU128" s="226" t="s">
        <v>84</v>
      </c>
      <c r="AV128" s="13" t="s">
        <v>122</v>
      </c>
      <c r="AW128" s="13" t="s">
        <v>36</v>
      </c>
      <c r="AX128" s="13" t="s">
        <v>77</v>
      </c>
      <c r="AY128" s="226" t="s">
        <v>115</v>
      </c>
    </row>
    <row r="129" s="10" customFormat="1" ht="29.88" customHeight="1">
      <c r="B129" s="180"/>
      <c r="D129" s="181" t="s">
        <v>71</v>
      </c>
      <c r="E129" s="191" t="s">
        <v>232</v>
      </c>
      <c r="F129" s="191" t="s">
        <v>233</v>
      </c>
      <c r="I129" s="183"/>
      <c r="J129" s="192">
        <f>BK129</f>
        <v>0</v>
      </c>
      <c r="L129" s="180"/>
      <c r="M129" s="185"/>
      <c r="N129" s="186"/>
      <c r="O129" s="186"/>
      <c r="P129" s="187">
        <f>SUM(P130:P131)</f>
        <v>0</v>
      </c>
      <c r="Q129" s="186"/>
      <c r="R129" s="187">
        <f>SUM(R130:R131)</f>
        <v>0</v>
      </c>
      <c r="S129" s="186"/>
      <c r="T129" s="188">
        <f>SUM(T130:T131)</f>
        <v>0</v>
      </c>
      <c r="AR129" s="181" t="s">
        <v>77</v>
      </c>
      <c r="AT129" s="189" t="s">
        <v>71</v>
      </c>
      <c r="AU129" s="189" t="s">
        <v>77</v>
      </c>
      <c r="AY129" s="181" t="s">
        <v>115</v>
      </c>
      <c r="BK129" s="190">
        <f>SUM(BK130:BK131)</f>
        <v>0</v>
      </c>
    </row>
    <row r="130" s="1" customFormat="1" ht="38.25" customHeight="1">
      <c r="B130" s="193"/>
      <c r="C130" s="194" t="s">
        <v>234</v>
      </c>
      <c r="D130" s="194" t="s">
        <v>117</v>
      </c>
      <c r="E130" s="195" t="s">
        <v>235</v>
      </c>
      <c r="F130" s="196" t="s">
        <v>236</v>
      </c>
      <c r="G130" s="197" t="s">
        <v>237</v>
      </c>
      <c r="H130" s="198">
        <v>1</v>
      </c>
      <c r="I130" s="199"/>
      <c r="J130" s="200">
        <f>ROUND(I130*H130,2)</f>
        <v>0</v>
      </c>
      <c r="K130" s="196" t="s">
        <v>5</v>
      </c>
      <c r="L130" s="46"/>
      <c r="M130" s="201" t="s">
        <v>5</v>
      </c>
      <c r="N130" s="202" t="s">
        <v>43</v>
      </c>
      <c r="O130" s="47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24" t="s">
        <v>122</v>
      </c>
      <c r="AT130" s="24" t="s">
        <v>117</v>
      </c>
      <c r="AU130" s="24" t="s">
        <v>84</v>
      </c>
      <c r="AY130" s="24" t="s">
        <v>115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24" t="s">
        <v>77</v>
      </c>
      <c r="BK130" s="205">
        <f>ROUND(I130*H130,2)</f>
        <v>0</v>
      </c>
      <c r="BL130" s="24" t="s">
        <v>122</v>
      </c>
      <c r="BM130" s="24" t="s">
        <v>238</v>
      </c>
    </row>
    <row r="131" s="1" customFormat="1" ht="38.25" customHeight="1">
      <c r="B131" s="193"/>
      <c r="C131" s="194" t="s">
        <v>239</v>
      </c>
      <c r="D131" s="194" t="s">
        <v>117</v>
      </c>
      <c r="E131" s="195" t="s">
        <v>240</v>
      </c>
      <c r="F131" s="196" t="s">
        <v>241</v>
      </c>
      <c r="G131" s="197" t="s">
        <v>237</v>
      </c>
      <c r="H131" s="198">
        <v>1</v>
      </c>
      <c r="I131" s="199"/>
      <c r="J131" s="200">
        <f>ROUND(I131*H131,2)</f>
        <v>0</v>
      </c>
      <c r="K131" s="196" t="s">
        <v>5</v>
      </c>
      <c r="L131" s="46"/>
      <c r="M131" s="201" t="s">
        <v>5</v>
      </c>
      <c r="N131" s="202" t="s">
        <v>43</v>
      </c>
      <c r="O131" s="47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24" t="s">
        <v>122</v>
      </c>
      <c r="AT131" s="24" t="s">
        <v>117</v>
      </c>
      <c r="AU131" s="24" t="s">
        <v>84</v>
      </c>
      <c r="AY131" s="24" t="s">
        <v>115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24" t="s">
        <v>77</v>
      </c>
      <c r="BK131" s="205">
        <f>ROUND(I131*H131,2)</f>
        <v>0</v>
      </c>
      <c r="BL131" s="24" t="s">
        <v>122</v>
      </c>
      <c r="BM131" s="24" t="s">
        <v>242</v>
      </c>
    </row>
    <row r="132" s="10" customFormat="1" ht="29.88" customHeight="1">
      <c r="B132" s="180"/>
      <c r="D132" s="181" t="s">
        <v>71</v>
      </c>
      <c r="E132" s="191" t="s">
        <v>243</v>
      </c>
      <c r="F132" s="191" t="s">
        <v>244</v>
      </c>
      <c r="I132" s="183"/>
      <c r="J132" s="192">
        <f>BK132</f>
        <v>0</v>
      </c>
      <c r="L132" s="180"/>
      <c r="M132" s="185"/>
      <c r="N132" s="186"/>
      <c r="O132" s="186"/>
      <c r="P132" s="187">
        <f>SUM(P133:P149)</f>
        <v>0</v>
      </c>
      <c r="Q132" s="186"/>
      <c r="R132" s="187">
        <f>SUM(R133:R149)</f>
        <v>0</v>
      </c>
      <c r="S132" s="186"/>
      <c r="T132" s="188">
        <f>SUM(T133:T149)</f>
        <v>0</v>
      </c>
      <c r="AR132" s="181" t="s">
        <v>77</v>
      </c>
      <c r="AT132" s="189" t="s">
        <v>71</v>
      </c>
      <c r="AU132" s="189" t="s">
        <v>77</v>
      </c>
      <c r="AY132" s="181" t="s">
        <v>115</v>
      </c>
      <c r="BK132" s="190">
        <f>SUM(BK133:BK149)</f>
        <v>0</v>
      </c>
    </row>
    <row r="133" s="1" customFormat="1" ht="63.75" customHeight="1">
      <c r="B133" s="193"/>
      <c r="C133" s="194" t="s">
        <v>245</v>
      </c>
      <c r="D133" s="194" t="s">
        <v>117</v>
      </c>
      <c r="E133" s="195" t="s">
        <v>246</v>
      </c>
      <c r="F133" s="196" t="s">
        <v>247</v>
      </c>
      <c r="G133" s="197" t="s">
        <v>213</v>
      </c>
      <c r="H133" s="198">
        <v>1</v>
      </c>
      <c r="I133" s="199"/>
      <c r="J133" s="200">
        <f>ROUND(I133*H133,2)</f>
        <v>0</v>
      </c>
      <c r="K133" s="196" t="s">
        <v>5</v>
      </c>
      <c r="L133" s="46"/>
      <c r="M133" s="201" t="s">
        <v>5</v>
      </c>
      <c r="N133" s="202" t="s">
        <v>43</v>
      </c>
      <c r="O133" s="47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24" t="s">
        <v>122</v>
      </c>
      <c r="AT133" s="24" t="s">
        <v>117</v>
      </c>
      <c r="AU133" s="24" t="s">
        <v>84</v>
      </c>
      <c r="AY133" s="24" t="s">
        <v>115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24" t="s">
        <v>77</v>
      </c>
      <c r="BK133" s="205">
        <f>ROUND(I133*H133,2)</f>
        <v>0</v>
      </c>
      <c r="BL133" s="24" t="s">
        <v>122</v>
      </c>
      <c r="BM133" s="24" t="s">
        <v>248</v>
      </c>
    </row>
    <row r="134" s="1" customFormat="1" ht="38.25" customHeight="1">
      <c r="B134" s="193"/>
      <c r="C134" s="194" t="s">
        <v>249</v>
      </c>
      <c r="D134" s="194" t="s">
        <v>117</v>
      </c>
      <c r="E134" s="195" t="s">
        <v>250</v>
      </c>
      <c r="F134" s="196" t="s">
        <v>251</v>
      </c>
      <c r="G134" s="197" t="s">
        <v>213</v>
      </c>
      <c r="H134" s="198">
        <v>1</v>
      </c>
      <c r="I134" s="199"/>
      <c r="J134" s="200">
        <f>ROUND(I134*H134,2)</f>
        <v>0</v>
      </c>
      <c r="K134" s="196" t="s">
        <v>5</v>
      </c>
      <c r="L134" s="46"/>
      <c r="M134" s="201" t="s">
        <v>5</v>
      </c>
      <c r="N134" s="202" t="s">
        <v>43</v>
      </c>
      <c r="O134" s="47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24" t="s">
        <v>122</v>
      </c>
      <c r="AT134" s="24" t="s">
        <v>117</v>
      </c>
      <c r="AU134" s="24" t="s">
        <v>84</v>
      </c>
      <c r="AY134" s="24" t="s">
        <v>115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77</v>
      </c>
      <c r="BK134" s="205">
        <f>ROUND(I134*H134,2)</f>
        <v>0</v>
      </c>
      <c r="BL134" s="24" t="s">
        <v>122</v>
      </c>
      <c r="BM134" s="24" t="s">
        <v>252</v>
      </c>
    </row>
    <row r="135" s="1" customFormat="1" ht="16.5" customHeight="1">
      <c r="B135" s="193"/>
      <c r="C135" s="194" t="s">
        <v>253</v>
      </c>
      <c r="D135" s="194" t="s">
        <v>117</v>
      </c>
      <c r="E135" s="195" t="s">
        <v>254</v>
      </c>
      <c r="F135" s="196" t="s">
        <v>255</v>
      </c>
      <c r="G135" s="197" t="s">
        <v>237</v>
      </c>
      <c r="H135" s="198">
        <v>1</v>
      </c>
      <c r="I135" s="199"/>
      <c r="J135" s="200">
        <f>ROUND(I135*H135,2)</f>
        <v>0</v>
      </c>
      <c r="K135" s="196" t="s">
        <v>5</v>
      </c>
      <c r="L135" s="46"/>
      <c r="M135" s="201" t="s">
        <v>5</v>
      </c>
      <c r="N135" s="202" t="s">
        <v>43</v>
      </c>
      <c r="O135" s="47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24" t="s">
        <v>122</v>
      </c>
      <c r="AT135" s="24" t="s">
        <v>117</v>
      </c>
      <c r="AU135" s="24" t="s">
        <v>84</v>
      </c>
      <c r="AY135" s="24" t="s">
        <v>115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24" t="s">
        <v>77</v>
      </c>
      <c r="BK135" s="205">
        <f>ROUND(I135*H135,2)</f>
        <v>0</v>
      </c>
      <c r="BL135" s="24" t="s">
        <v>122</v>
      </c>
      <c r="BM135" s="24" t="s">
        <v>256</v>
      </c>
    </row>
    <row r="136" s="1" customFormat="1" ht="25.5" customHeight="1">
      <c r="B136" s="193"/>
      <c r="C136" s="194" t="s">
        <v>257</v>
      </c>
      <c r="D136" s="194" t="s">
        <v>117</v>
      </c>
      <c r="E136" s="195" t="s">
        <v>258</v>
      </c>
      <c r="F136" s="196" t="s">
        <v>259</v>
      </c>
      <c r="G136" s="197" t="s">
        <v>213</v>
      </c>
      <c r="H136" s="198">
        <v>1</v>
      </c>
      <c r="I136" s="199"/>
      <c r="J136" s="200">
        <f>ROUND(I136*H136,2)</f>
        <v>0</v>
      </c>
      <c r="K136" s="196" t="s">
        <v>5</v>
      </c>
      <c r="L136" s="46"/>
      <c r="M136" s="201" t="s">
        <v>5</v>
      </c>
      <c r="N136" s="202" t="s">
        <v>43</v>
      </c>
      <c r="O136" s="47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24" t="s">
        <v>122</v>
      </c>
      <c r="AT136" s="24" t="s">
        <v>117</v>
      </c>
      <c r="AU136" s="24" t="s">
        <v>84</v>
      </c>
      <c r="AY136" s="24" t="s">
        <v>115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24" t="s">
        <v>77</v>
      </c>
      <c r="BK136" s="205">
        <f>ROUND(I136*H136,2)</f>
        <v>0</v>
      </c>
      <c r="BL136" s="24" t="s">
        <v>122</v>
      </c>
      <c r="BM136" s="24" t="s">
        <v>260</v>
      </c>
    </row>
    <row r="137" s="1" customFormat="1" ht="16.5" customHeight="1">
      <c r="B137" s="193"/>
      <c r="C137" s="194" t="s">
        <v>261</v>
      </c>
      <c r="D137" s="194" t="s">
        <v>117</v>
      </c>
      <c r="E137" s="195" t="s">
        <v>262</v>
      </c>
      <c r="F137" s="196" t="s">
        <v>263</v>
      </c>
      <c r="G137" s="197" t="s">
        <v>213</v>
      </c>
      <c r="H137" s="198">
        <v>1</v>
      </c>
      <c r="I137" s="199"/>
      <c r="J137" s="200">
        <f>ROUND(I137*H137,2)</f>
        <v>0</v>
      </c>
      <c r="K137" s="196" t="s">
        <v>5</v>
      </c>
      <c r="L137" s="46"/>
      <c r="M137" s="201" t="s">
        <v>5</v>
      </c>
      <c r="N137" s="202" t="s">
        <v>43</v>
      </c>
      <c r="O137" s="47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24" t="s">
        <v>122</v>
      </c>
      <c r="AT137" s="24" t="s">
        <v>117</v>
      </c>
      <c r="AU137" s="24" t="s">
        <v>84</v>
      </c>
      <c r="AY137" s="24" t="s">
        <v>115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24" t="s">
        <v>77</v>
      </c>
      <c r="BK137" s="205">
        <f>ROUND(I137*H137,2)</f>
        <v>0</v>
      </c>
      <c r="BL137" s="24" t="s">
        <v>122</v>
      </c>
      <c r="BM137" s="24" t="s">
        <v>264</v>
      </c>
    </row>
    <row r="138" s="12" customFormat="1">
      <c r="B138" s="218"/>
      <c r="D138" s="207" t="s">
        <v>136</v>
      </c>
      <c r="E138" s="219" t="s">
        <v>5</v>
      </c>
      <c r="F138" s="220" t="s">
        <v>265</v>
      </c>
      <c r="H138" s="219" t="s">
        <v>5</v>
      </c>
      <c r="I138" s="221"/>
      <c r="L138" s="218"/>
      <c r="M138" s="222"/>
      <c r="N138" s="223"/>
      <c r="O138" s="223"/>
      <c r="P138" s="223"/>
      <c r="Q138" s="223"/>
      <c r="R138" s="223"/>
      <c r="S138" s="223"/>
      <c r="T138" s="224"/>
      <c r="AT138" s="219" t="s">
        <v>136</v>
      </c>
      <c r="AU138" s="219" t="s">
        <v>84</v>
      </c>
      <c r="AV138" s="12" t="s">
        <v>77</v>
      </c>
      <c r="AW138" s="12" t="s">
        <v>36</v>
      </c>
      <c r="AX138" s="12" t="s">
        <v>72</v>
      </c>
      <c r="AY138" s="219" t="s">
        <v>115</v>
      </c>
    </row>
    <row r="139" s="12" customFormat="1">
      <c r="B139" s="218"/>
      <c r="D139" s="207" t="s">
        <v>136</v>
      </c>
      <c r="E139" s="219" t="s">
        <v>5</v>
      </c>
      <c r="F139" s="220" t="s">
        <v>266</v>
      </c>
      <c r="H139" s="219" t="s">
        <v>5</v>
      </c>
      <c r="I139" s="221"/>
      <c r="L139" s="218"/>
      <c r="M139" s="222"/>
      <c r="N139" s="223"/>
      <c r="O139" s="223"/>
      <c r="P139" s="223"/>
      <c r="Q139" s="223"/>
      <c r="R139" s="223"/>
      <c r="S139" s="223"/>
      <c r="T139" s="224"/>
      <c r="AT139" s="219" t="s">
        <v>136</v>
      </c>
      <c r="AU139" s="219" t="s">
        <v>84</v>
      </c>
      <c r="AV139" s="12" t="s">
        <v>77</v>
      </c>
      <c r="AW139" s="12" t="s">
        <v>36</v>
      </c>
      <c r="AX139" s="12" t="s">
        <v>72</v>
      </c>
      <c r="AY139" s="219" t="s">
        <v>115</v>
      </c>
    </row>
    <row r="140" s="12" customFormat="1">
      <c r="B140" s="218"/>
      <c r="D140" s="207" t="s">
        <v>136</v>
      </c>
      <c r="E140" s="219" t="s">
        <v>5</v>
      </c>
      <c r="F140" s="220" t="s">
        <v>267</v>
      </c>
      <c r="H140" s="219" t="s">
        <v>5</v>
      </c>
      <c r="I140" s="221"/>
      <c r="L140" s="218"/>
      <c r="M140" s="222"/>
      <c r="N140" s="223"/>
      <c r="O140" s="223"/>
      <c r="P140" s="223"/>
      <c r="Q140" s="223"/>
      <c r="R140" s="223"/>
      <c r="S140" s="223"/>
      <c r="T140" s="224"/>
      <c r="AT140" s="219" t="s">
        <v>136</v>
      </c>
      <c r="AU140" s="219" t="s">
        <v>84</v>
      </c>
      <c r="AV140" s="12" t="s">
        <v>77</v>
      </c>
      <c r="AW140" s="12" t="s">
        <v>36</v>
      </c>
      <c r="AX140" s="12" t="s">
        <v>72</v>
      </c>
      <c r="AY140" s="219" t="s">
        <v>115</v>
      </c>
    </row>
    <row r="141" s="11" customFormat="1">
      <c r="B141" s="206"/>
      <c r="D141" s="207" t="s">
        <v>136</v>
      </c>
      <c r="E141" s="208" t="s">
        <v>5</v>
      </c>
      <c r="F141" s="209" t="s">
        <v>77</v>
      </c>
      <c r="H141" s="210">
        <v>1</v>
      </c>
      <c r="I141" s="211"/>
      <c r="L141" s="206"/>
      <c r="M141" s="212"/>
      <c r="N141" s="213"/>
      <c r="O141" s="213"/>
      <c r="P141" s="213"/>
      <c r="Q141" s="213"/>
      <c r="R141" s="213"/>
      <c r="S141" s="213"/>
      <c r="T141" s="214"/>
      <c r="AT141" s="208" t="s">
        <v>136</v>
      </c>
      <c r="AU141" s="208" t="s">
        <v>84</v>
      </c>
      <c r="AV141" s="11" t="s">
        <v>84</v>
      </c>
      <c r="AW141" s="11" t="s">
        <v>36</v>
      </c>
      <c r="AX141" s="11" t="s">
        <v>72</v>
      </c>
      <c r="AY141" s="208" t="s">
        <v>115</v>
      </c>
    </row>
    <row r="142" s="13" customFormat="1">
      <c r="B142" s="225"/>
      <c r="D142" s="207" t="s">
        <v>136</v>
      </c>
      <c r="E142" s="226" t="s">
        <v>5</v>
      </c>
      <c r="F142" s="227" t="s">
        <v>227</v>
      </c>
      <c r="H142" s="228">
        <v>1</v>
      </c>
      <c r="I142" s="229"/>
      <c r="L142" s="225"/>
      <c r="M142" s="230"/>
      <c r="N142" s="231"/>
      <c r="O142" s="231"/>
      <c r="P142" s="231"/>
      <c r="Q142" s="231"/>
      <c r="R142" s="231"/>
      <c r="S142" s="231"/>
      <c r="T142" s="232"/>
      <c r="AT142" s="226" t="s">
        <v>136</v>
      </c>
      <c r="AU142" s="226" t="s">
        <v>84</v>
      </c>
      <c r="AV142" s="13" t="s">
        <v>122</v>
      </c>
      <c r="AW142" s="13" t="s">
        <v>36</v>
      </c>
      <c r="AX142" s="13" t="s">
        <v>77</v>
      </c>
      <c r="AY142" s="226" t="s">
        <v>115</v>
      </c>
    </row>
    <row r="143" s="1" customFormat="1" ht="16.5" customHeight="1">
      <c r="B143" s="193"/>
      <c r="C143" s="194" t="s">
        <v>268</v>
      </c>
      <c r="D143" s="194" t="s">
        <v>117</v>
      </c>
      <c r="E143" s="195" t="s">
        <v>269</v>
      </c>
      <c r="F143" s="196" t="s">
        <v>270</v>
      </c>
      <c r="G143" s="197" t="s">
        <v>213</v>
      </c>
      <c r="H143" s="198">
        <v>1</v>
      </c>
      <c r="I143" s="199"/>
      <c r="J143" s="200">
        <f>ROUND(I143*H143,2)</f>
        <v>0</v>
      </c>
      <c r="K143" s="196" t="s">
        <v>5</v>
      </c>
      <c r="L143" s="46"/>
      <c r="M143" s="201" t="s">
        <v>5</v>
      </c>
      <c r="N143" s="202" t="s">
        <v>43</v>
      </c>
      <c r="O143" s="47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24" t="s">
        <v>122</v>
      </c>
      <c r="AT143" s="24" t="s">
        <v>117</v>
      </c>
      <c r="AU143" s="24" t="s">
        <v>84</v>
      </c>
      <c r="AY143" s="24" t="s">
        <v>115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24" t="s">
        <v>77</v>
      </c>
      <c r="BK143" s="205">
        <f>ROUND(I143*H143,2)</f>
        <v>0</v>
      </c>
      <c r="BL143" s="24" t="s">
        <v>122</v>
      </c>
      <c r="BM143" s="24" t="s">
        <v>271</v>
      </c>
    </row>
    <row r="144" s="12" customFormat="1">
      <c r="B144" s="218"/>
      <c r="D144" s="207" t="s">
        <v>136</v>
      </c>
      <c r="E144" s="219" t="s">
        <v>5</v>
      </c>
      <c r="F144" s="220" t="s">
        <v>272</v>
      </c>
      <c r="H144" s="219" t="s">
        <v>5</v>
      </c>
      <c r="I144" s="221"/>
      <c r="L144" s="218"/>
      <c r="M144" s="222"/>
      <c r="N144" s="223"/>
      <c r="O144" s="223"/>
      <c r="P144" s="223"/>
      <c r="Q144" s="223"/>
      <c r="R144" s="223"/>
      <c r="S144" s="223"/>
      <c r="T144" s="224"/>
      <c r="AT144" s="219" t="s">
        <v>136</v>
      </c>
      <c r="AU144" s="219" t="s">
        <v>84</v>
      </c>
      <c r="AV144" s="12" t="s">
        <v>77</v>
      </c>
      <c r="AW144" s="12" t="s">
        <v>36</v>
      </c>
      <c r="AX144" s="12" t="s">
        <v>72</v>
      </c>
      <c r="AY144" s="219" t="s">
        <v>115</v>
      </c>
    </row>
    <row r="145" s="11" customFormat="1">
      <c r="B145" s="206"/>
      <c r="D145" s="207" t="s">
        <v>136</v>
      </c>
      <c r="E145" s="208" t="s">
        <v>5</v>
      </c>
      <c r="F145" s="209" t="s">
        <v>77</v>
      </c>
      <c r="H145" s="210">
        <v>1</v>
      </c>
      <c r="I145" s="211"/>
      <c r="L145" s="206"/>
      <c r="M145" s="212"/>
      <c r="N145" s="213"/>
      <c r="O145" s="213"/>
      <c r="P145" s="213"/>
      <c r="Q145" s="213"/>
      <c r="R145" s="213"/>
      <c r="S145" s="213"/>
      <c r="T145" s="214"/>
      <c r="AT145" s="208" t="s">
        <v>136</v>
      </c>
      <c r="AU145" s="208" t="s">
        <v>84</v>
      </c>
      <c r="AV145" s="11" t="s">
        <v>84</v>
      </c>
      <c r="AW145" s="11" t="s">
        <v>36</v>
      </c>
      <c r="AX145" s="11" t="s">
        <v>72</v>
      </c>
      <c r="AY145" s="208" t="s">
        <v>115</v>
      </c>
    </row>
    <row r="146" s="13" customFormat="1">
      <c r="B146" s="225"/>
      <c r="D146" s="207" t="s">
        <v>136</v>
      </c>
      <c r="E146" s="226" t="s">
        <v>5</v>
      </c>
      <c r="F146" s="227" t="s">
        <v>227</v>
      </c>
      <c r="H146" s="228">
        <v>1</v>
      </c>
      <c r="I146" s="229"/>
      <c r="L146" s="225"/>
      <c r="M146" s="230"/>
      <c r="N146" s="231"/>
      <c r="O146" s="231"/>
      <c r="P146" s="231"/>
      <c r="Q146" s="231"/>
      <c r="R146" s="231"/>
      <c r="S146" s="231"/>
      <c r="T146" s="232"/>
      <c r="AT146" s="226" t="s">
        <v>136</v>
      </c>
      <c r="AU146" s="226" t="s">
        <v>84</v>
      </c>
      <c r="AV146" s="13" t="s">
        <v>122</v>
      </c>
      <c r="AW146" s="13" t="s">
        <v>36</v>
      </c>
      <c r="AX146" s="13" t="s">
        <v>77</v>
      </c>
      <c r="AY146" s="226" t="s">
        <v>115</v>
      </c>
    </row>
    <row r="147" s="1" customFormat="1" ht="16.5" customHeight="1">
      <c r="B147" s="193"/>
      <c r="C147" s="194" t="s">
        <v>273</v>
      </c>
      <c r="D147" s="194" t="s">
        <v>117</v>
      </c>
      <c r="E147" s="195" t="s">
        <v>274</v>
      </c>
      <c r="F147" s="196" t="s">
        <v>275</v>
      </c>
      <c r="G147" s="197" t="s">
        <v>213</v>
      </c>
      <c r="H147" s="198">
        <v>1</v>
      </c>
      <c r="I147" s="199"/>
      <c r="J147" s="200">
        <f>ROUND(I147*H147,2)</f>
        <v>0</v>
      </c>
      <c r="K147" s="196" t="s">
        <v>5</v>
      </c>
      <c r="L147" s="46"/>
      <c r="M147" s="201" t="s">
        <v>5</v>
      </c>
      <c r="N147" s="202" t="s">
        <v>43</v>
      </c>
      <c r="O147" s="47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24" t="s">
        <v>122</v>
      </c>
      <c r="AT147" s="24" t="s">
        <v>117</v>
      </c>
      <c r="AU147" s="24" t="s">
        <v>84</v>
      </c>
      <c r="AY147" s="24" t="s">
        <v>115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24" t="s">
        <v>77</v>
      </c>
      <c r="BK147" s="205">
        <f>ROUND(I147*H147,2)</f>
        <v>0</v>
      </c>
      <c r="BL147" s="24" t="s">
        <v>122</v>
      </c>
      <c r="BM147" s="24" t="s">
        <v>276</v>
      </c>
    </row>
    <row r="148" s="11" customFormat="1">
      <c r="B148" s="206"/>
      <c r="D148" s="207" t="s">
        <v>136</v>
      </c>
      <c r="E148" s="208" t="s">
        <v>5</v>
      </c>
      <c r="F148" s="209" t="s">
        <v>77</v>
      </c>
      <c r="H148" s="210">
        <v>1</v>
      </c>
      <c r="I148" s="211"/>
      <c r="L148" s="206"/>
      <c r="M148" s="212"/>
      <c r="N148" s="213"/>
      <c r="O148" s="213"/>
      <c r="P148" s="213"/>
      <c r="Q148" s="213"/>
      <c r="R148" s="213"/>
      <c r="S148" s="213"/>
      <c r="T148" s="214"/>
      <c r="AT148" s="208" t="s">
        <v>136</v>
      </c>
      <c r="AU148" s="208" t="s">
        <v>84</v>
      </c>
      <c r="AV148" s="11" t="s">
        <v>84</v>
      </c>
      <c r="AW148" s="11" t="s">
        <v>36</v>
      </c>
      <c r="AX148" s="11" t="s">
        <v>72</v>
      </c>
      <c r="AY148" s="208" t="s">
        <v>115</v>
      </c>
    </row>
    <row r="149" s="13" customFormat="1">
      <c r="B149" s="225"/>
      <c r="D149" s="207" t="s">
        <v>136</v>
      </c>
      <c r="E149" s="226" t="s">
        <v>5</v>
      </c>
      <c r="F149" s="227" t="s">
        <v>227</v>
      </c>
      <c r="H149" s="228">
        <v>1</v>
      </c>
      <c r="I149" s="229"/>
      <c r="L149" s="225"/>
      <c r="M149" s="233"/>
      <c r="N149" s="234"/>
      <c r="O149" s="234"/>
      <c r="P149" s="234"/>
      <c r="Q149" s="234"/>
      <c r="R149" s="234"/>
      <c r="S149" s="234"/>
      <c r="T149" s="235"/>
      <c r="AT149" s="226" t="s">
        <v>136</v>
      </c>
      <c r="AU149" s="226" t="s">
        <v>84</v>
      </c>
      <c r="AV149" s="13" t="s">
        <v>122</v>
      </c>
      <c r="AW149" s="13" t="s">
        <v>36</v>
      </c>
      <c r="AX149" s="13" t="s">
        <v>77</v>
      </c>
      <c r="AY149" s="226" t="s">
        <v>115</v>
      </c>
    </row>
    <row r="150" s="1" customFormat="1" ht="6.96" customHeight="1">
      <c r="B150" s="67"/>
      <c r="C150" s="68"/>
      <c r="D150" s="68"/>
      <c r="E150" s="68"/>
      <c r="F150" s="68"/>
      <c r="G150" s="68"/>
      <c r="H150" s="68"/>
      <c r="I150" s="146"/>
      <c r="J150" s="68"/>
      <c r="K150" s="68"/>
      <c r="L150" s="46"/>
    </row>
  </sheetData>
  <autoFilter ref="C77:K149"/>
  <mergeCells count="7">
    <mergeCell ref="E7:H7"/>
    <mergeCell ref="E22:H22"/>
    <mergeCell ref="E43:H43"/>
    <mergeCell ref="J47:J48"/>
    <mergeCell ref="E70:H70"/>
    <mergeCell ref="G1:H1"/>
    <mergeCell ref="L2:V2"/>
  </mergeCells>
  <hyperlinks>
    <hyperlink ref="F1:G1" location="C2" display="1) Krycí list soupisu"/>
    <hyperlink ref="G1:H1" location="C50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6" customWidth="1"/>
    <col min="2" max="2" width="1.664063" style="236" customWidth="1"/>
    <col min="3" max="4" width="5" style="236" customWidth="1"/>
    <col min="5" max="5" width="11.67" style="236" customWidth="1"/>
    <col min="6" max="6" width="9.17" style="236" customWidth="1"/>
    <col min="7" max="7" width="5" style="236" customWidth="1"/>
    <col min="8" max="8" width="77.83" style="236" customWidth="1"/>
    <col min="9" max="10" width="20" style="236" customWidth="1"/>
    <col min="11" max="11" width="1.664063" style="236" customWidth="1"/>
  </cols>
  <sheetData>
    <row r="1" ht="37.5" customHeight="1"/>
    <row r="2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4" customFormat="1" ht="45" customHeight="1">
      <c r="B3" s="240"/>
      <c r="C3" s="241" t="s">
        <v>277</v>
      </c>
      <c r="D3" s="241"/>
      <c r="E3" s="241"/>
      <c r="F3" s="241"/>
      <c r="G3" s="241"/>
      <c r="H3" s="241"/>
      <c r="I3" s="241"/>
      <c r="J3" s="241"/>
      <c r="K3" s="242"/>
    </row>
    <row r="4" ht="25.5" customHeight="1">
      <c r="B4" s="243"/>
      <c r="C4" s="244" t="s">
        <v>278</v>
      </c>
      <c r="D4" s="244"/>
      <c r="E4" s="244"/>
      <c r="F4" s="244"/>
      <c r="G4" s="244"/>
      <c r="H4" s="244"/>
      <c r="I4" s="244"/>
      <c r="J4" s="244"/>
      <c r="K4" s="245"/>
    </row>
    <row r="5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ht="15" customHeight="1">
      <c r="B6" s="243"/>
      <c r="C6" s="247" t="s">
        <v>279</v>
      </c>
      <c r="D6" s="247"/>
      <c r="E6" s="247"/>
      <c r="F6" s="247"/>
      <c r="G6" s="247"/>
      <c r="H6" s="247"/>
      <c r="I6" s="247"/>
      <c r="J6" s="247"/>
      <c r="K6" s="245"/>
    </row>
    <row r="7" ht="15" customHeight="1">
      <c r="B7" s="248"/>
      <c r="C7" s="247" t="s">
        <v>280</v>
      </c>
      <c r="D7" s="247"/>
      <c r="E7" s="247"/>
      <c r="F7" s="247"/>
      <c r="G7" s="247"/>
      <c r="H7" s="247"/>
      <c r="I7" s="247"/>
      <c r="J7" s="247"/>
      <c r="K7" s="245"/>
    </row>
    <row r="8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ht="15" customHeight="1">
      <c r="B9" s="248"/>
      <c r="C9" s="247" t="s">
        <v>281</v>
      </c>
      <c r="D9" s="247"/>
      <c r="E9" s="247"/>
      <c r="F9" s="247"/>
      <c r="G9" s="247"/>
      <c r="H9" s="247"/>
      <c r="I9" s="247"/>
      <c r="J9" s="247"/>
      <c r="K9" s="245"/>
    </row>
    <row r="10" ht="15" customHeight="1">
      <c r="B10" s="248"/>
      <c r="C10" s="247"/>
      <c r="D10" s="247" t="s">
        <v>282</v>
      </c>
      <c r="E10" s="247"/>
      <c r="F10" s="247"/>
      <c r="G10" s="247"/>
      <c r="H10" s="247"/>
      <c r="I10" s="247"/>
      <c r="J10" s="247"/>
      <c r="K10" s="245"/>
    </row>
    <row r="11" ht="15" customHeight="1">
      <c r="B11" s="248"/>
      <c r="C11" s="249"/>
      <c r="D11" s="247" t="s">
        <v>283</v>
      </c>
      <c r="E11" s="247"/>
      <c r="F11" s="247"/>
      <c r="G11" s="247"/>
      <c r="H11" s="247"/>
      <c r="I11" s="247"/>
      <c r="J11" s="247"/>
      <c r="K11" s="245"/>
    </row>
    <row r="12" ht="12.75" customHeight="1">
      <c r="B12" s="248"/>
      <c r="C12" s="249"/>
      <c r="D12" s="249"/>
      <c r="E12" s="249"/>
      <c r="F12" s="249"/>
      <c r="G12" s="249"/>
      <c r="H12" s="249"/>
      <c r="I12" s="249"/>
      <c r="J12" s="249"/>
      <c r="K12" s="245"/>
    </row>
    <row r="13" ht="15" customHeight="1">
      <c r="B13" s="248"/>
      <c r="C13" s="249"/>
      <c r="D13" s="247" t="s">
        <v>284</v>
      </c>
      <c r="E13" s="247"/>
      <c r="F13" s="247"/>
      <c r="G13" s="247"/>
      <c r="H13" s="247"/>
      <c r="I13" s="247"/>
      <c r="J13" s="247"/>
      <c r="K13" s="245"/>
    </row>
    <row r="14" ht="15" customHeight="1">
      <c r="B14" s="248"/>
      <c r="C14" s="249"/>
      <c r="D14" s="247" t="s">
        <v>285</v>
      </c>
      <c r="E14" s="247"/>
      <c r="F14" s="247"/>
      <c r="G14" s="247"/>
      <c r="H14" s="247"/>
      <c r="I14" s="247"/>
      <c r="J14" s="247"/>
      <c r="K14" s="245"/>
    </row>
    <row r="15" ht="15" customHeight="1">
      <c r="B15" s="248"/>
      <c r="C15" s="249"/>
      <c r="D15" s="247" t="s">
        <v>286</v>
      </c>
      <c r="E15" s="247"/>
      <c r="F15" s="247"/>
      <c r="G15" s="247"/>
      <c r="H15" s="247"/>
      <c r="I15" s="247"/>
      <c r="J15" s="247"/>
      <c r="K15" s="245"/>
    </row>
    <row r="16" ht="15" customHeight="1">
      <c r="B16" s="248"/>
      <c r="C16" s="249"/>
      <c r="D16" s="249"/>
      <c r="E16" s="250" t="s">
        <v>76</v>
      </c>
      <c r="F16" s="247" t="s">
        <v>287</v>
      </c>
      <c r="G16" s="247"/>
      <c r="H16" s="247"/>
      <c r="I16" s="247"/>
      <c r="J16" s="247"/>
      <c r="K16" s="245"/>
    </row>
    <row r="17" ht="15" customHeight="1">
      <c r="B17" s="248"/>
      <c r="C17" s="249"/>
      <c r="D17" s="249"/>
      <c r="E17" s="250" t="s">
        <v>288</v>
      </c>
      <c r="F17" s="247" t="s">
        <v>289</v>
      </c>
      <c r="G17" s="247"/>
      <c r="H17" s="247"/>
      <c r="I17" s="247"/>
      <c r="J17" s="247"/>
      <c r="K17" s="245"/>
    </row>
    <row r="18" ht="15" customHeight="1">
      <c r="B18" s="248"/>
      <c r="C18" s="249"/>
      <c r="D18" s="249"/>
      <c r="E18" s="250" t="s">
        <v>290</v>
      </c>
      <c r="F18" s="247" t="s">
        <v>291</v>
      </c>
      <c r="G18" s="247"/>
      <c r="H18" s="247"/>
      <c r="I18" s="247"/>
      <c r="J18" s="247"/>
      <c r="K18" s="245"/>
    </row>
    <row r="19" ht="15" customHeight="1">
      <c r="B19" s="248"/>
      <c r="C19" s="249"/>
      <c r="D19" s="249"/>
      <c r="E19" s="250" t="s">
        <v>292</v>
      </c>
      <c r="F19" s="247" t="s">
        <v>293</v>
      </c>
      <c r="G19" s="247"/>
      <c r="H19" s="247"/>
      <c r="I19" s="247"/>
      <c r="J19" s="247"/>
      <c r="K19" s="245"/>
    </row>
    <row r="20" ht="15" customHeight="1">
      <c r="B20" s="248"/>
      <c r="C20" s="249"/>
      <c r="D20" s="249"/>
      <c r="E20" s="250" t="s">
        <v>206</v>
      </c>
      <c r="F20" s="247" t="s">
        <v>294</v>
      </c>
      <c r="G20" s="247"/>
      <c r="H20" s="247"/>
      <c r="I20" s="247"/>
      <c r="J20" s="247"/>
      <c r="K20" s="245"/>
    </row>
    <row r="21" ht="15" customHeight="1">
      <c r="B21" s="248"/>
      <c r="C21" s="249"/>
      <c r="D21" s="249"/>
      <c r="E21" s="250" t="s">
        <v>295</v>
      </c>
      <c r="F21" s="247" t="s">
        <v>296</v>
      </c>
      <c r="G21" s="247"/>
      <c r="H21" s="247"/>
      <c r="I21" s="247"/>
      <c r="J21" s="247"/>
      <c r="K21" s="245"/>
    </row>
    <row r="22" ht="12.75" customHeight="1">
      <c r="B22" s="248"/>
      <c r="C22" s="249"/>
      <c r="D22" s="249"/>
      <c r="E22" s="249"/>
      <c r="F22" s="249"/>
      <c r="G22" s="249"/>
      <c r="H22" s="249"/>
      <c r="I22" s="249"/>
      <c r="J22" s="249"/>
      <c r="K22" s="245"/>
    </row>
    <row r="23" ht="15" customHeight="1">
      <c r="B23" s="248"/>
      <c r="C23" s="247" t="s">
        <v>297</v>
      </c>
      <c r="D23" s="247"/>
      <c r="E23" s="247"/>
      <c r="F23" s="247"/>
      <c r="G23" s="247"/>
      <c r="H23" s="247"/>
      <c r="I23" s="247"/>
      <c r="J23" s="247"/>
      <c r="K23" s="245"/>
    </row>
    <row r="24" ht="15" customHeight="1">
      <c r="B24" s="248"/>
      <c r="C24" s="247" t="s">
        <v>298</v>
      </c>
      <c r="D24" s="247"/>
      <c r="E24" s="247"/>
      <c r="F24" s="247"/>
      <c r="G24" s="247"/>
      <c r="H24" s="247"/>
      <c r="I24" s="247"/>
      <c r="J24" s="247"/>
      <c r="K24" s="245"/>
    </row>
    <row r="25" ht="15" customHeight="1">
      <c r="B25" s="248"/>
      <c r="C25" s="247"/>
      <c r="D25" s="247" t="s">
        <v>299</v>
      </c>
      <c r="E25" s="247"/>
      <c r="F25" s="247"/>
      <c r="G25" s="247"/>
      <c r="H25" s="247"/>
      <c r="I25" s="247"/>
      <c r="J25" s="247"/>
      <c r="K25" s="245"/>
    </row>
    <row r="26" ht="15" customHeight="1">
      <c r="B26" s="248"/>
      <c r="C26" s="249"/>
      <c r="D26" s="247" t="s">
        <v>300</v>
      </c>
      <c r="E26" s="247"/>
      <c r="F26" s="247"/>
      <c r="G26" s="247"/>
      <c r="H26" s="247"/>
      <c r="I26" s="247"/>
      <c r="J26" s="247"/>
      <c r="K26" s="245"/>
    </row>
    <row r="27" ht="12.75" customHeight="1">
      <c r="B27" s="248"/>
      <c r="C27" s="249"/>
      <c r="D27" s="249"/>
      <c r="E27" s="249"/>
      <c r="F27" s="249"/>
      <c r="G27" s="249"/>
      <c r="H27" s="249"/>
      <c r="I27" s="249"/>
      <c r="J27" s="249"/>
      <c r="K27" s="245"/>
    </row>
    <row r="28" ht="15" customHeight="1">
      <c r="B28" s="248"/>
      <c r="C28" s="249"/>
      <c r="D28" s="247" t="s">
        <v>301</v>
      </c>
      <c r="E28" s="247"/>
      <c r="F28" s="247"/>
      <c r="G28" s="247"/>
      <c r="H28" s="247"/>
      <c r="I28" s="247"/>
      <c r="J28" s="247"/>
      <c r="K28" s="245"/>
    </row>
    <row r="29" ht="15" customHeight="1">
      <c r="B29" s="248"/>
      <c r="C29" s="249"/>
      <c r="D29" s="247" t="s">
        <v>302</v>
      </c>
      <c r="E29" s="247"/>
      <c r="F29" s="247"/>
      <c r="G29" s="247"/>
      <c r="H29" s="247"/>
      <c r="I29" s="247"/>
      <c r="J29" s="247"/>
      <c r="K29" s="245"/>
    </row>
    <row r="30" ht="12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5"/>
    </row>
    <row r="31" ht="15" customHeight="1">
      <c r="B31" s="248"/>
      <c r="C31" s="249"/>
      <c r="D31" s="247" t="s">
        <v>303</v>
      </c>
      <c r="E31" s="247"/>
      <c r="F31" s="247"/>
      <c r="G31" s="247"/>
      <c r="H31" s="247"/>
      <c r="I31" s="247"/>
      <c r="J31" s="247"/>
      <c r="K31" s="245"/>
    </row>
    <row r="32" ht="15" customHeight="1">
      <c r="B32" s="248"/>
      <c r="C32" s="249"/>
      <c r="D32" s="247" t="s">
        <v>304</v>
      </c>
      <c r="E32" s="247"/>
      <c r="F32" s="247"/>
      <c r="G32" s="247"/>
      <c r="H32" s="247"/>
      <c r="I32" s="247"/>
      <c r="J32" s="247"/>
      <c r="K32" s="245"/>
    </row>
    <row r="33" ht="15" customHeight="1">
      <c r="B33" s="248"/>
      <c r="C33" s="249"/>
      <c r="D33" s="247" t="s">
        <v>305</v>
      </c>
      <c r="E33" s="247"/>
      <c r="F33" s="247"/>
      <c r="G33" s="247"/>
      <c r="H33" s="247"/>
      <c r="I33" s="247"/>
      <c r="J33" s="247"/>
      <c r="K33" s="245"/>
    </row>
    <row r="34" ht="15" customHeight="1">
      <c r="B34" s="248"/>
      <c r="C34" s="249"/>
      <c r="D34" s="247"/>
      <c r="E34" s="251" t="s">
        <v>100</v>
      </c>
      <c r="F34" s="247"/>
      <c r="G34" s="247" t="s">
        <v>306</v>
      </c>
      <c r="H34" s="247"/>
      <c r="I34" s="247"/>
      <c r="J34" s="247"/>
      <c r="K34" s="245"/>
    </row>
    <row r="35" ht="30.75" customHeight="1">
      <c r="B35" s="248"/>
      <c r="C35" s="249"/>
      <c r="D35" s="247"/>
      <c r="E35" s="251" t="s">
        <v>307</v>
      </c>
      <c r="F35" s="247"/>
      <c r="G35" s="247" t="s">
        <v>308</v>
      </c>
      <c r="H35" s="247"/>
      <c r="I35" s="247"/>
      <c r="J35" s="247"/>
      <c r="K35" s="245"/>
    </row>
    <row r="36" ht="15" customHeight="1">
      <c r="B36" s="248"/>
      <c r="C36" s="249"/>
      <c r="D36" s="247"/>
      <c r="E36" s="251" t="s">
        <v>53</v>
      </c>
      <c r="F36" s="247"/>
      <c r="G36" s="247" t="s">
        <v>309</v>
      </c>
      <c r="H36" s="247"/>
      <c r="I36" s="247"/>
      <c r="J36" s="247"/>
      <c r="K36" s="245"/>
    </row>
    <row r="37" ht="15" customHeight="1">
      <c r="B37" s="248"/>
      <c r="C37" s="249"/>
      <c r="D37" s="247"/>
      <c r="E37" s="251" t="s">
        <v>101</v>
      </c>
      <c r="F37" s="247"/>
      <c r="G37" s="247" t="s">
        <v>310</v>
      </c>
      <c r="H37" s="247"/>
      <c r="I37" s="247"/>
      <c r="J37" s="247"/>
      <c r="K37" s="245"/>
    </row>
    <row r="38" ht="15" customHeight="1">
      <c r="B38" s="248"/>
      <c r="C38" s="249"/>
      <c r="D38" s="247"/>
      <c r="E38" s="251" t="s">
        <v>102</v>
      </c>
      <c r="F38" s="247"/>
      <c r="G38" s="247" t="s">
        <v>311</v>
      </c>
      <c r="H38" s="247"/>
      <c r="I38" s="247"/>
      <c r="J38" s="247"/>
      <c r="K38" s="245"/>
    </row>
    <row r="39" ht="15" customHeight="1">
      <c r="B39" s="248"/>
      <c r="C39" s="249"/>
      <c r="D39" s="247"/>
      <c r="E39" s="251" t="s">
        <v>103</v>
      </c>
      <c r="F39" s="247"/>
      <c r="G39" s="247" t="s">
        <v>312</v>
      </c>
      <c r="H39" s="247"/>
      <c r="I39" s="247"/>
      <c r="J39" s="247"/>
      <c r="K39" s="245"/>
    </row>
    <row r="40" ht="15" customHeight="1">
      <c r="B40" s="248"/>
      <c r="C40" s="249"/>
      <c r="D40" s="247"/>
      <c r="E40" s="251" t="s">
        <v>313</v>
      </c>
      <c r="F40" s="247"/>
      <c r="G40" s="247" t="s">
        <v>314</v>
      </c>
      <c r="H40" s="247"/>
      <c r="I40" s="247"/>
      <c r="J40" s="247"/>
      <c r="K40" s="245"/>
    </row>
    <row r="41" ht="15" customHeight="1">
      <c r="B41" s="248"/>
      <c r="C41" s="249"/>
      <c r="D41" s="247"/>
      <c r="E41" s="251"/>
      <c r="F41" s="247"/>
      <c r="G41" s="247" t="s">
        <v>315</v>
      </c>
      <c r="H41" s="247"/>
      <c r="I41" s="247"/>
      <c r="J41" s="247"/>
      <c r="K41" s="245"/>
    </row>
    <row r="42" ht="15" customHeight="1">
      <c r="B42" s="248"/>
      <c r="C42" s="249"/>
      <c r="D42" s="247"/>
      <c r="E42" s="251" t="s">
        <v>316</v>
      </c>
      <c r="F42" s="247"/>
      <c r="G42" s="247" t="s">
        <v>317</v>
      </c>
      <c r="H42" s="247"/>
      <c r="I42" s="247"/>
      <c r="J42" s="247"/>
      <c r="K42" s="245"/>
    </row>
    <row r="43" ht="15" customHeight="1">
      <c r="B43" s="248"/>
      <c r="C43" s="249"/>
      <c r="D43" s="247"/>
      <c r="E43" s="251" t="s">
        <v>105</v>
      </c>
      <c r="F43" s="247"/>
      <c r="G43" s="247" t="s">
        <v>318</v>
      </c>
      <c r="H43" s="247"/>
      <c r="I43" s="247"/>
      <c r="J43" s="247"/>
      <c r="K43" s="245"/>
    </row>
    <row r="44" ht="12.75" customHeight="1">
      <c r="B44" s="248"/>
      <c r="C44" s="249"/>
      <c r="D44" s="247"/>
      <c r="E44" s="247"/>
      <c r="F44" s="247"/>
      <c r="G44" s="247"/>
      <c r="H44" s="247"/>
      <c r="I44" s="247"/>
      <c r="J44" s="247"/>
      <c r="K44" s="245"/>
    </row>
    <row r="45" ht="15" customHeight="1">
      <c r="B45" s="248"/>
      <c r="C45" s="249"/>
      <c r="D45" s="247" t="s">
        <v>319</v>
      </c>
      <c r="E45" s="247"/>
      <c r="F45" s="247"/>
      <c r="G45" s="247"/>
      <c r="H45" s="247"/>
      <c r="I45" s="247"/>
      <c r="J45" s="247"/>
      <c r="K45" s="245"/>
    </row>
    <row r="46" ht="15" customHeight="1">
      <c r="B46" s="248"/>
      <c r="C46" s="249"/>
      <c r="D46" s="249"/>
      <c r="E46" s="247" t="s">
        <v>320</v>
      </c>
      <c r="F46" s="247"/>
      <c r="G46" s="247"/>
      <c r="H46" s="247"/>
      <c r="I46" s="247"/>
      <c r="J46" s="247"/>
      <c r="K46" s="245"/>
    </row>
    <row r="47" ht="15" customHeight="1">
      <c r="B47" s="248"/>
      <c r="C47" s="249"/>
      <c r="D47" s="249"/>
      <c r="E47" s="247" t="s">
        <v>321</v>
      </c>
      <c r="F47" s="247"/>
      <c r="G47" s="247"/>
      <c r="H47" s="247"/>
      <c r="I47" s="247"/>
      <c r="J47" s="247"/>
      <c r="K47" s="245"/>
    </row>
    <row r="48" ht="15" customHeight="1">
      <c r="B48" s="248"/>
      <c r="C48" s="249"/>
      <c r="D48" s="249"/>
      <c r="E48" s="247" t="s">
        <v>322</v>
      </c>
      <c r="F48" s="247"/>
      <c r="G48" s="247"/>
      <c r="H48" s="247"/>
      <c r="I48" s="247"/>
      <c r="J48" s="247"/>
      <c r="K48" s="245"/>
    </row>
    <row r="49" ht="15" customHeight="1">
      <c r="B49" s="248"/>
      <c r="C49" s="249"/>
      <c r="D49" s="247" t="s">
        <v>323</v>
      </c>
      <c r="E49" s="247"/>
      <c r="F49" s="247"/>
      <c r="G49" s="247"/>
      <c r="H49" s="247"/>
      <c r="I49" s="247"/>
      <c r="J49" s="247"/>
      <c r="K49" s="245"/>
    </row>
    <row r="50" ht="25.5" customHeight="1">
      <c r="B50" s="243"/>
      <c r="C50" s="244" t="s">
        <v>324</v>
      </c>
      <c r="D50" s="244"/>
      <c r="E50" s="244"/>
      <c r="F50" s="244"/>
      <c r="G50" s="244"/>
      <c r="H50" s="244"/>
      <c r="I50" s="244"/>
      <c r="J50" s="244"/>
      <c r="K50" s="245"/>
    </row>
    <row r="51" ht="5.25" customHeight="1">
      <c r="B51" s="243"/>
      <c r="C51" s="246"/>
      <c r="D51" s="246"/>
      <c r="E51" s="246"/>
      <c r="F51" s="246"/>
      <c r="G51" s="246"/>
      <c r="H51" s="246"/>
      <c r="I51" s="246"/>
      <c r="J51" s="246"/>
      <c r="K51" s="245"/>
    </row>
    <row r="52" ht="15" customHeight="1">
      <c r="B52" s="243"/>
      <c r="C52" s="247" t="s">
        <v>325</v>
      </c>
      <c r="D52" s="247"/>
      <c r="E52" s="247"/>
      <c r="F52" s="247"/>
      <c r="G52" s="247"/>
      <c r="H52" s="247"/>
      <c r="I52" s="247"/>
      <c r="J52" s="247"/>
      <c r="K52" s="245"/>
    </row>
    <row r="53" ht="15" customHeight="1">
      <c r="B53" s="243"/>
      <c r="C53" s="247" t="s">
        <v>326</v>
      </c>
      <c r="D53" s="247"/>
      <c r="E53" s="247"/>
      <c r="F53" s="247"/>
      <c r="G53" s="247"/>
      <c r="H53" s="247"/>
      <c r="I53" s="247"/>
      <c r="J53" s="247"/>
      <c r="K53" s="245"/>
    </row>
    <row r="54" ht="12.75" customHeight="1">
      <c r="B54" s="243"/>
      <c r="C54" s="247"/>
      <c r="D54" s="247"/>
      <c r="E54" s="247"/>
      <c r="F54" s="247"/>
      <c r="G54" s="247"/>
      <c r="H54" s="247"/>
      <c r="I54" s="247"/>
      <c r="J54" s="247"/>
      <c r="K54" s="245"/>
    </row>
    <row r="55" ht="15" customHeight="1">
      <c r="B55" s="243"/>
      <c r="C55" s="247" t="s">
        <v>327</v>
      </c>
      <c r="D55" s="247"/>
      <c r="E55" s="247"/>
      <c r="F55" s="247"/>
      <c r="G55" s="247"/>
      <c r="H55" s="247"/>
      <c r="I55" s="247"/>
      <c r="J55" s="247"/>
      <c r="K55" s="245"/>
    </row>
    <row r="56" ht="15" customHeight="1">
      <c r="B56" s="243"/>
      <c r="C56" s="249"/>
      <c r="D56" s="247" t="s">
        <v>328</v>
      </c>
      <c r="E56" s="247"/>
      <c r="F56" s="247"/>
      <c r="G56" s="247"/>
      <c r="H56" s="247"/>
      <c r="I56" s="247"/>
      <c r="J56" s="247"/>
      <c r="K56" s="245"/>
    </row>
    <row r="57" ht="15" customHeight="1">
      <c r="B57" s="243"/>
      <c r="C57" s="249"/>
      <c r="D57" s="247" t="s">
        <v>329</v>
      </c>
      <c r="E57" s="247"/>
      <c r="F57" s="247"/>
      <c r="G57" s="247"/>
      <c r="H57" s="247"/>
      <c r="I57" s="247"/>
      <c r="J57" s="247"/>
      <c r="K57" s="245"/>
    </row>
    <row r="58" ht="15" customHeight="1">
      <c r="B58" s="243"/>
      <c r="C58" s="249"/>
      <c r="D58" s="247" t="s">
        <v>330</v>
      </c>
      <c r="E58" s="247"/>
      <c r="F58" s="247"/>
      <c r="G58" s="247"/>
      <c r="H58" s="247"/>
      <c r="I58" s="247"/>
      <c r="J58" s="247"/>
      <c r="K58" s="245"/>
    </row>
    <row r="59" ht="15" customHeight="1">
      <c r="B59" s="243"/>
      <c r="C59" s="249"/>
      <c r="D59" s="247" t="s">
        <v>331</v>
      </c>
      <c r="E59" s="247"/>
      <c r="F59" s="247"/>
      <c r="G59" s="247"/>
      <c r="H59" s="247"/>
      <c r="I59" s="247"/>
      <c r="J59" s="247"/>
      <c r="K59" s="245"/>
    </row>
    <row r="60" ht="15" customHeight="1">
      <c r="B60" s="243"/>
      <c r="C60" s="249"/>
      <c r="D60" s="252" t="s">
        <v>332</v>
      </c>
      <c r="E60" s="252"/>
      <c r="F60" s="252"/>
      <c r="G60" s="252"/>
      <c r="H60" s="252"/>
      <c r="I60" s="252"/>
      <c r="J60" s="252"/>
      <c r="K60" s="245"/>
    </row>
    <row r="61" ht="15" customHeight="1">
      <c r="B61" s="243"/>
      <c r="C61" s="249"/>
      <c r="D61" s="247" t="s">
        <v>333</v>
      </c>
      <c r="E61" s="247"/>
      <c r="F61" s="247"/>
      <c r="G61" s="247"/>
      <c r="H61" s="247"/>
      <c r="I61" s="247"/>
      <c r="J61" s="247"/>
      <c r="K61" s="245"/>
    </row>
    <row r="62" ht="12.75" customHeight="1">
      <c r="B62" s="243"/>
      <c r="C62" s="249"/>
      <c r="D62" s="249"/>
      <c r="E62" s="253"/>
      <c r="F62" s="249"/>
      <c r="G62" s="249"/>
      <c r="H62" s="249"/>
      <c r="I62" s="249"/>
      <c r="J62" s="249"/>
      <c r="K62" s="245"/>
    </row>
    <row r="63" ht="15" customHeight="1">
      <c r="B63" s="243"/>
      <c r="C63" s="249"/>
      <c r="D63" s="247" t="s">
        <v>334</v>
      </c>
      <c r="E63" s="247"/>
      <c r="F63" s="247"/>
      <c r="G63" s="247"/>
      <c r="H63" s="247"/>
      <c r="I63" s="247"/>
      <c r="J63" s="247"/>
      <c r="K63" s="245"/>
    </row>
    <row r="64" ht="15" customHeight="1">
      <c r="B64" s="243"/>
      <c r="C64" s="249"/>
      <c r="D64" s="252" t="s">
        <v>335</v>
      </c>
      <c r="E64" s="252"/>
      <c r="F64" s="252"/>
      <c r="G64" s="252"/>
      <c r="H64" s="252"/>
      <c r="I64" s="252"/>
      <c r="J64" s="252"/>
      <c r="K64" s="245"/>
    </row>
    <row r="65" ht="15" customHeight="1">
      <c r="B65" s="243"/>
      <c r="C65" s="249"/>
      <c r="D65" s="247" t="s">
        <v>336</v>
      </c>
      <c r="E65" s="247"/>
      <c r="F65" s="247"/>
      <c r="G65" s="247"/>
      <c r="H65" s="247"/>
      <c r="I65" s="247"/>
      <c r="J65" s="247"/>
      <c r="K65" s="245"/>
    </row>
    <row r="66" ht="15" customHeight="1">
      <c r="B66" s="243"/>
      <c r="C66" s="249"/>
      <c r="D66" s="247" t="s">
        <v>337</v>
      </c>
      <c r="E66" s="247"/>
      <c r="F66" s="247"/>
      <c r="G66" s="247"/>
      <c r="H66" s="247"/>
      <c r="I66" s="247"/>
      <c r="J66" s="247"/>
      <c r="K66" s="245"/>
    </row>
    <row r="67" ht="15" customHeight="1">
      <c r="B67" s="243"/>
      <c r="C67" s="249"/>
      <c r="D67" s="247" t="s">
        <v>338</v>
      </c>
      <c r="E67" s="247"/>
      <c r="F67" s="247"/>
      <c r="G67" s="247"/>
      <c r="H67" s="247"/>
      <c r="I67" s="247"/>
      <c r="J67" s="247"/>
      <c r="K67" s="245"/>
    </row>
    <row r="68" ht="15" customHeight="1">
      <c r="B68" s="243"/>
      <c r="C68" s="249"/>
      <c r="D68" s="247" t="s">
        <v>339</v>
      </c>
      <c r="E68" s="247"/>
      <c r="F68" s="247"/>
      <c r="G68" s="247"/>
      <c r="H68" s="247"/>
      <c r="I68" s="247"/>
      <c r="J68" s="247"/>
      <c r="K68" s="245"/>
    </row>
    <row r="69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ht="45" customHeight="1">
      <c r="B73" s="262"/>
      <c r="C73" s="263" t="s">
        <v>83</v>
      </c>
      <c r="D73" s="263"/>
      <c r="E73" s="263"/>
      <c r="F73" s="263"/>
      <c r="G73" s="263"/>
      <c r="H73" s="263"/>
      <c r="I73" s="263"/>
      <c r="J73" s="263"/>
      <c r="K73" s="264"/>
    </row>
    <row r="74" ht="17.25" customHeight="1">
      <c r="B74" s="262"/>
      <c r="C74" s="265" t="s">
        <v>340</v>
      </c>
      <c r="D74" s="265"/>
      <c r="E74" s="265"/>
      <c r="F74" s="265" t="s">
        <v>341</v>
      </c>
      <c r="G74" s="266"/>
      <c r="H74" s="265" t="s">
        <v>101</v>
      </c>
      <c r="I74" s="265" t="s">
        <v>57</v>
      </c>
      <c r="J74" s="265" t="s">
        <v>342</v>
      </c>
      <c r="K74" s="264"/>
    </row>
    <row r="75" ht="17.25" customHeight="1">
      <c r="B75" s="262"/>
      <c r="C75" s="267" t="s">
        <v>343</v>
      </c>
      <c r="D75" s="267"/>
      <c r="E75" s="267"/>
      <c r="F75" s="268" t="s">
        <v>344</v>
      </c>
      <c r="G75" s="269"/>
      <c r="H75" s="267"/>
      <c r="I75" s="267"/>
      <c r="J75" s="267" t="s">
        <v>345</v>
      </c>
      <c r="K75" s="264"/>
    </row>
    <row r="76" ht="5.25" customHeight="1">
      <c r="B76" s="262"/>
      <c r="C76" s="270"/>
      <c r="D76" s="270"/>
      <c r="E76" s="270"/>
      <c r="F76" s="270"/>
      <c r="G76" s="271"/>
      <c r="H76" s="270"/>
      <c r="I76" s="270"/>
      <c r="J76" s="270"/>
      <c r="K76" s="264"/>
    </row>
    <row r="77" ht="15" customHeight="1">
      <c r="B77" s="262"/>
      <c r="C77" s="251" t="s">
        <v>53</v>
      </c>
      <c r="D77" s="270"/>
      <c r="E77" s="270"/>
      <c r="F77" s="272" t="s">
        <v>346</v>
      </c>
      <c r="G77" s="271"/>
      <c r="H77" s="251" t="s">
        <v>347</v>
      </c>
      <c r="I77" s="251" t="s">
        <v>348</v>
      </c>
      <c r="J77" s="251">
        <v>20</v>
      </c>
      <c r="K77" s="264"/>
    </row>
    <row r="78" ht="15" customHeight="1">
      <c r="B78" s="262"/>
      <c r="C78" s="251" t="s">
        <v>349</v>
      </c>
      <c r="D78" s="251"/>
      <c r="E78" s="251"/>
      <c r="F78" s="272" t="s">
        <v>346</v>
      </c>
      <c r="G78" s="271"/>
      <c r="H78" s="251" t="s">
        <v>350</v>
      </c>
      <c r="I78" s="251" t="s">
        <v>348</v>
      </c>
      <c r="J78" s="251">
        <v>120</v>
      </c>
      <c r="K78" s="264"/>
    </row>
    <row r="79" ht="15" customHeight="1">
      <c r="B79" s="273"/>
      <c r="C79" s="251" t="s">
        <v>351</v>
      </c>
      <c r="D79" s="251"/>
      <c r="E79" s="251"/>
      <c r="F79" s="272" t="s">
        <v>352</v>
      </c>
      <c r="G79" s="271"/>
      <c r="H79" s="251" t="s">
        <v>353</v>
      </c>
      <c r="I79" s="251" t="s">
        <v>348</v>
      </c>
      <c r="J79" s="251">
        <v>50</v>
      </c>
      <c r="K79" s="264"/>
    </row>
    <row r="80" ht="15" customHeight="1">
      <c r="B80" s="273"/>
      <c r="C80" s="251" t="s">
        <v>354</v>
      </c>
      <c r="D80" s="251"/>
      <c r="E80" s="251"/>
      <c r="F80" s="272" t="s">
        <v>346</v>
      </c>
      <c r="G80" s="271"/>
      <c r="H80" s="251" t="s">
        <v>355</v>
      </c>
      <c r="I80" s="251" t="s">
        <v>356</v>
      </c>
      <c r="J80" s="251"/>
      <c r="K80" s="264"/>
    </row>
    <row r="81" ht="15" customHeight="1">
      <c r="B81" s="273"/>
      <c r="C81" s="274" t="s">
        <v>357</v>
      </c>
      <c r="D81" s="274"/>
      <c r="E81" s="274"/>
      <c r="F81" s="275" t="s">
        <v>352</v>
      </c>
      <c r="G81" s="274"/>
      <c r="H81" s="274" t="s">
        <v>358</v>
      </c>
      <c r="I81" s="274" t="s">
        <v>348</v>
      </c>
      <c r="J81" s="274">
        <v>15</v>
      </c>
      <c r="K81" s="264"/>
    </row>
    <row r="82" ht="15" customHeight="1">
      <c r="B82" s="273"/>
      <c r="C82" s="274" t="s">
        <v>359</v>
      </c>
      <c r="D82" s="274"/>
      <c r="E82" s="274"/>
      <c r="F82" s="275" t="s">
        <v>352</v>
      </c>
      <c r="G82" s="274"/>
      <c r="H82" s="274" t="s">
        <v>360</v>
      </c>
      <c r="I82" s="274" t="s">
        <v>348</v>
      </c>
      <c r="J82" s="274">
        <v>15</v>
      </c>
      <c r="K82" s="264"/>
    </row>
    <row r="83" ht="15" customHeight="1">
      <c r="B83" s="273"/>
      <c r="C83" s="274" t="s">
        <v>361</v>
      </c>
      <c r="D83" s="274"/>
      <c r="E83" s="274"/>
      <c r="F83" s="275" t="s">
        <v>352</v>
      </c>
      <c r="G83" s="274"/>
      <c r="H83" s="274" t="s">
        <v>362</v>
      </c>
      <c r="I83" s="274" t="s">
        <v>348</v>
      </c>
      <c r="J83" s="274">
        <v>20</v>
      </c>
      <c r="K83" s="264"/>
    </row>
    <row r="84" ht="15" customHeight="1">
      <c r="B84" s="273"/>
      <c r="C84" s="274" t="s">
        <v>363</v>
      </c>
      <c r="D84" s="274"/>
      <c r="E84" s="274"/>
      <c r="F84" s="275" t="s">
        <v>352</v>
      </c>
      <c r="G84" s="274"/>
      <c r="H84" s="274" t="s">
        <v>364</v>
      </c>
      <c r="I84" s="274" t="s">
        <v>348</v>
      </c>
      <c r="J84" s="274">
        <v>20</v>
      </c>
      <c r="K84" s="264"/>
    </row>
    <row r="85" ht="15" customHeight="1">
      <c r="B85" s="273"/>
      <c r="C85" s="251" t="s">
        <v>365</v>
      </c>
      <c r="D85" s="251"/>
      <c r="E85" s="251"/>
      <c r="F85" s="272" t="s">
        <v>352</v>
      </c>
      <c r="G85" s="271"/>
      <c r="H85" s="251" t="s">
        <v>366</v>
      </c>
      <c r="I85" s="251" t="s">
        <v>348</v>
      </c>
      <c r="J85" s="251">
        <v>50</v>
      </c>
      <c r="K85" s="264"/>
    </row>
    <row r="86" ht="15" customHeight="1">
      <c r="B86" s="273"/>
      <c r="C86" s="251" t="s">
        <v>367</v>
      </c>
      <c r="D86" s="251"/>
      <c r="E86" s="251"/>
      <c r="F86" s="272" t="s">
        <v>352</v>
      </c>
      <c r="G86" s="271"/>
      <c r="H86" s="251" t="s">
        <v>368</v>
      </c>
      <c r="I86" s="251" t="s">
        <v>348</v>
      </c>
      <c r="J86" s="251">
        <v>20</v>
      </c>
      <c r="K86" s="264"/>
    </row>
    <row r="87" ht="15" customHeight="1">
      <c r="B87" s="273"/>
      <c r="C87" s="251" t="s">
        <v>369</v>
      </c>
      <c r="D87" s="251"/>
      <c r="E87" s="251"/>
      <c r="F87" s="272" t="s">
        <v>352</v>
      </c>
      <c r="G87" s="271"/>
      <c r="H87" s="251" t="s">
        <v>370</v>
      </c>
      <c r="I87" s="251" t="s">
        <v>348</v>
      </c>
      <c r="J87" s="251">
        <v>20</v>
      </c>
      <c r="K87" s="264"/>
    </row>
    <row r="88" ht="15" customHeight="1">
      <c r="B88" s="273"/>
      <c r="C88" s="251" t="s">
        <v>371</v>
      </c>
      <c r="D88" s="251"/>
      <c r="E88" s="251"/>
      <c r="F88" s="272" t="s">
        <v>352</v>
      </c>
      <c r="G88" s="271"/>
      <c r="H88" s="251" t="s">
        <v>372</v>
      </c>
      <c r="I88" s="251" t="s">
        <v>348</v>
      </c>
      <c r="J88" s="251">
        <v>50</v>
      </c>
      <c r="K88" s="264"/>
    </row>
    <row r="89" ht="15" customHeight="1">
      <c r="B89" s="273"/>
      <c r="C89" s="251" t="s">
        <v>373</v>
      </c>
      <c r="D89" s="251"/>
      <c r="E89" s="251"/>
      <c r="F89" s="272" t="s">
        <v>352</v>
      </c>
      <c r="G89" s="271"/>
      <c r="H89" s="251" t="s">
        <v>373</v>
      </c>
      <c r="I89" s="251" t="s">
        <v>348</v>
      </c>
      <c r="J89" s="251">
        <v>50</v>
      </c>
      <c r="K89" s="264"/>
    </row>
    <row r="90" ht="15" customHeight="1">
      <c r="B90" s="273"/>
      <c r="C90" s="251" t="s">
        <v>106</v>
      </c>
      <c r="D90" s="251"/>
      <c r="E90" s="251"/>
      <c r="F90" s="272" t="s">
        <v>352</v>
      </c>
      <c r="G90" s="271"/>
      <c r="H90" s="251" t="s">
        <v>374</v>
      </c>
      <c r="I90" s="251" t="s">
        <v>348</v>
      </c>
      <c r="J90" s="251">
        <v>255</v>
      </c>
      <c r="K90" s="264"/>
    </row>
    <row r="91" ht="15" customHeight="1">
      <c r="B91" s="273"/>
      <c r="C91" s="251" t="s">
        <v>375</v>
      </c>
      <c r="D91" s="251"/>
      <c r="E91" s="251"/>
      <c r="F91" s="272" t="s">
        <v>346</v>
      </c>
      <c r="G91" s="271"/>
      <c r="H91" s="251" t="s">
        <v>376</v>
      </c>
      <c r="I91" s="251" t="s">
        <v>377</v>
      </c>
      <c r="J91" s="251"/>
      <c r="K91" s="264"/>
    </row>
    <row r="92" ht="15" customHeight="1">
      <c r="B92" s="273"/>
      <c r="C92" s="251" t="s">
        <v>378</v>
      </c>
      <c r="D92" s="251"/>
      <c r="E92" s="251"/>
      <c r="F92" s="272" t="s">
        <v>346</v>
      </c>
      <c r="G92" s="271"/>
      <c r="H92" s="251" t="s">
        <v>379</v>
      </c>
      <c r="I92" s="251" t="s">
        <v>380</v>
      </c>
      <c r="J92" s="251"/>
      <c r="K92" s="264"/>
    </row>
    <row r="93" ht="15" customHeight="1">
      <c r="B93" s="273"/>
      <c r="C93" s="251" t="s">
        <v>381</v>
      </c>
      <c r="D93" s="251"/>
      <c r="E93" s="251"/>
      <c r="F93" s="272" t="s">
        <v>346</v>
      </c>
      <c r="G93" s="271"/>
      <c r="H93" s="251" t="s">
        <v>381</v>
      </c>
      <c r="I93" s="251" t="s">
        <v>380</v>
      </c>
      <c r="J93" s="251"/>
      <c r="K93" s="264"/>
    </row>
    <row r="94" ht="15" customHeight="1">
      <c r="B94" s="273"/>
      <c r="C94" s="251" t="s">
        <v>38</v>
      </c>
      <c r="D94" s="251"/>
      <c r="E94" s="251"/>
      <c r="F94" s="272" t="s">
        <v>346</v>
      </c>
      <c r="G94" s="271"/>
      <c r="H94" s="251" t="s">
        <v>382</v>
      </c>
      <c r="I94" s="251" t="s">
        <v>380</v>
      </c>
      <c r="J94" s="251"/>
      <c r="K94" s="264"/>
    </row>
    <row r="95" ht="15" customHeight="1">
      <c r="B95" s="273"/>
      <c r="C95" s="251" t="s">
        <v>48</v>
      </c>
      <c r="D95" s="251"/>
      <c r="E95" s="251"/>
      <c r="F95" s="272" t="s">
        <v>346</v>
      </c>
      <c r="G95" s="271"/>
      <c r="H95" s="251" t="s">
        <v>383</v>
      </c>
      <c r="I95" s="251" t="s">
        <v>380</v>
      </c>
      <c r="J95" s="251"/>
      <c r="K95" s="264"/>
    </row>
    <row r="96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ht="45" customHeight="1">
      <c r="B100" s="262"/>
      <c r="C100" s="263" t="s">
        <v>384</v>
      </c>
      <c r="D100" s="263"/>
      <c r="E100" s="263"/>
      <c r="F100" s="263"/>
      <c r="G100" s="263"/>
      <c r="H100" s="263"/>
      <c r="I100" s="263"/>
      <c r="J100" s="263"/>
      <c r="K100" s="264"/>
    </row>
    <row r="101" ht="17.25" customHeight="1">
      <c r="B101" s="262"/>
      <c r="C101" s="265" t="s">
        <v>340</v>
      </c>
      <c r="D101" s="265"/>
      <c r="E101" s="265"/>
      <c r="F101" s="265" t="s">
        <v>341</v>
      </c>
      <c r="G101" s="266"/>
      <c r="H101" s="265" t="s">
        <v>101</v>
      </c>
      <c r="I101" s="265" t="s">
        <v>57</v>
      </c>
      <c r="J101" s="265" t="s">
        <v>342</v>
      </c>
      <c r="K101" s="264"/>
    </row>
    <row r="102" ht="17.25" customHeight="1">
      <c r="B102" s="262"/>
      <c r="C102" s="267" t="s">
        <v>343</v>
      </c>
      <c r="D102" s="267"/>
      <c r="E102" s="267"/>
      <c r="F102" s="268" t="s">
        <v>344</v>
      </c>
      <c r="G102" s="269"/>
      <c r="H102" s="267"/>
      <c r="I102" s="267"/>
      <c r="J102" s="267" t="s">
        <v>345</v>
      </c>
      <c r="K102" s="264"/>
    </row>
    <row r="103" ht="5.25" customHeight="1">
      <c r="B103" s="262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ht="15" customHeight="1">
      <c r="B104" s="262"/>
      <c r="C104" s="251" t="s">
        <v>53</v>
      </c>
      <c r="D104" s="270"/>
      <c r="E104" s="270"/>
      <c r="F104" s="272" t="s">
        <v>346</v>
      </c>
      <c r="G104" s="281"/>
      <c r="H104" s="251" t="s">
        <v>385</v>
      </c>
      <c r="I104" s="251" t="s">
        <v>348</v>
      </c>
      <c r="J104" s="251">
        <v>20</v>
      </c>
      <c r="K104" s="264"/>
    </row>
    <row r="105" ht="15" customHeight="1">
      <c r="B105" s="262"/>
      <c r="C105" s="251" t="s">
        <v>349</v>
      </c>
      <c r="D105" s="251"/>
      <c r="E105" s="251"/>
      <c r="F105" s="272" t="s">
        <v>346</v>
      </c>
      <c r="G105" s="251"/>
      <c r="H105" s="251" t="s">
        <v>385</v>
      </c>
      <c r="I105" s="251" t="s">
        <v>348</v>
      </c>
      <c r="J105" s="251">
        <v>120</v>
      </c>
      <c r="K105" s="264"/>
    </row>
    <row r="106" ht="15" customHeight="1">
      <c r="B106" s="273"/>
      <c r="C106" s="251" t="s">
        <v>351</v>
      </c>
      <c r="D106" s="251"/>
      <c r="E106" s="251"/>
      <c r="F106" s="272" t="s">
        <v>352</v>
      </c>
      <c r="G106" s="251"/>
      <c r="H106" s="251" t="s">
        <v>385</v>
      </c>
      <c r="I106" s="251" t="s">
        <v>348</v>
      </c>
      <c r="J106" s="251">
        <v>50</v>
      </c>
      <c r="K106" s="264"/>
    </row>
    <row r="107" ht="15" customHeight="1">
      <c r="B107" s="273"/>
      <c r="C107" s="251" t="s">
        <v>354</v>
      </c>
      <c r="D107" s="251"/>
      <c r="E107" s="251"/>
      <c r="F107" s="272" t="s">
        <v>346</v>
      </c>
      <c r="G107" s="251"/>
      <c r="H107" s="251" t="s">
        <v>385</v>
      </c>
      <c r="I107" s="251" t="s">
        <v>356</v>
      </c>
      <c r="J107" s="251"/>
      <c r="K107" s="264"/>
    </row>
    <row r="108" ht="15" customHeight="1">
      <c r="B108" s="273"/>
      <c r="C108" s="251" t="s">
        <v>365</v>
      </c>
      <c r="D108" s="251"/>
      <c r="E108" s="251"/>
      <c r="F108" s="272" t="s">
        <v>352</v>
      </c>
      <c r="G108" s="251"/>
      <c r="H108" s="251" t="s">
        <v>385</v>
      </c>
      <c r="I108" s="251" t="s">
        <v>348</v>
      </c>
      <c r="J108" s="251">
        <v>50</v>
      </c>
      <c r="K108" s="264"/>
    </row>
    <row r="109" ht="15" customHeight="1">
      <c r="B109" s="273"/>
      <c r="C109" s="251" t="s">
        <v>373</v>
      </c>
      <c r="D109" s="251"/>
      <c r="E109" s="251"/>
      <c r="F109" s="272" t="s">
        <v>352</v>
      </c>
      <c r="G109" s="251"/>
      <c r="H109" s="251" t="s">
        <v>385</v>
      </c>
      <c r="I109" s="251" t="s">
        <v>348</v>
      </c>
      <c r="J109" s="251">
        <v>50</v>
      </c>
      <c r="K109" s="264"/>
    </row>
    <row r="110" ht="15" customHeight="1">
      <c r="B110" s="273"/>
      <c r="C110" s="251" t="s">
        <v>371</v>
      </c>
      <c r="D110" s="251"/>
      <c r="E110" s="251"/>
      <c r="F110" s="272" t="s">
        <v>352</v>
      </c>
      <c r="G110" s="251"/>
      <c r="H110" s="251" t="s">
        <v>385</v>
      </c>
      <c r="I110" s="251" t="s">
        <v>348</v>
      </c>
      <c r="J110" s="251">
        <v>50</v>
      </c>
      <c r="K110" s="264"/>
    </row>
    <row r="111" ht="15" customHeight="1">
      <c r="B111" s="273"/>
      <c r="C111" s="251" t="s">
        <v>53</v>
      </c>
      <c r="D111" s="251"/>
      <c r="E111" s="251"/>
      <c r="F111" s="272" t="s">
        <v>346</v>
      </c>
      <c r="G111" s="251"/>
      <c r="H111" s="251" t="s">
        <v>386</v>
      </c>
      <c r="I111" s="251" t="s">
        <v>348</v>
      </c>
      <c r="J111" s="251">
        <v>20</v>
      </c>
      <c r="K111" s="264"/>
    </row>
    <row r="112" ht="15" customHeight="1">
      <c r="B112" s="273"/>
      <c r="C112" s="251" t="s">
        <v>387</v>
      </c>
      <c r="D112" s="251"/>
      <c r="E112" s="251"/>
      <c r="F112" s="272" t="s">
        <v>346</v>
      </c>
      <c r="G112" s="251"/>
      <c r="H112" s="251" t="s">
        <v>388</v>
      </c>
      <c r="I112" s="251" t="s">
        <v>348</v>
      </c>
      <c r="J112" s="251">
        <v>120</v>
      </c>
      <c r="K112" s="264"/>
    </row>
    <row r="113" ht="15" customHeight="1">
      <c r="B113" s="273"/>
      <c r="C113" s="251" t="s">
        <v>38</v>
      </c>
      <c r="D113" s="251"/>
      <c r="E113" s="251"/>
      <c r="F113" s="272" t="s">
        <v>346</v>
      </c>
      <c r="G113" s="251"/>
      <c r="H113" s="251" t="s">
        <v>389</v>
      </c>
      <c r="I113" s="251" t="s">
        <v>380</v>
      </c>
      <c r="J113" s="251"/>
      <c r="K113" s="264"/>
    </row>
    <row r="114" ht="15" customHeight="1">
      <c r="B114" s="273"/>
      <c r="C114" s="251" t="s">
        <v>48</v>
      </c>
      <c r="D114" s="251"/>
      <c r="E114" s="251"/>
      <c r="F114" s="272" t="s">
        <v>346</v>
      </c>
      <c r="G114" s="251"/>
      <c r="H114" s="251" t="s">
        <v>390</v>
      </c>
      <c r="I114" s="251" t="s">
        <v>380</v>
      </c>
      <c r="J114" s="251"/>
      <c r="K114" s="264"/>
    </row>
    <row r="115" ht="15" customHeight="1">
      <c r="B115" s="273"/>
      <c r="C115" s="251" t="s">
        <v>57</v>
      </c>
      <c r="D115" s="251"/>
      <c r="E115" s="251"/>
      <c r="F115" s="272" t="s">
        <v>346</v>
      </c>
      <c r="G115" s="251"/>
      <c r="H115" s="251" t="s">
        <v>391</v>
      </c>
      <c r="I115" s="251" t="s">
        <v>392</v>
      </c>
      <c r="J115" s="251"/>
      <c r="K115" s="264"/>
    </row>
    <row r="116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ht="18.75" customHeight="1">
      <c r="B117" s="283"/>
      <c r="C117" s="247"/>
      <c r="D117" s="247"/>
      <c r="E117" s="247"/>
      <c r="F117" s="284"/>
      <c r="G117" s="247"/>
      <c r="H117" s="247"/>
      <c r="I117" s="247"/>
      <c r="J117" s="247"/>
      <c r="K117" s="283"/>
    </row>
    <row r="118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ht="45" customHeight="1">
      <c r="B120" s="288"/>
      <c r="C120" s="241" t="s">
        <v>393</v>
      </c>
      <c r="D120" s="241"/>
      <c r="E120" s="241"/>
      <c r="F120" s="241"/>
      <c r="G120" s="241"/>
      <c r="H120" s="241"/>
      <c r="I120" s="241"/>
      <c r="J120" s="241"/>
      <c r="K120" s="289"/>
    </row>
    <row r="121" ht="17.25" customHeight="1">
      <c r="B121" s="290"/>
      <c r="C121" s="265" t="s">
        <v>340</v>
      </c>
      <c r="D121" s="265"/>
      <c r="E121" s="265"/>
      <c r="F121" s="265" t="s">
        <v>341</v>
      </c>
      <c r="G121" s="266"/>
      <c r="H121" s="265" t="s">
        <v>101</v>
      </c>
      <c r="I121" s="265" t="s">
        <v>57</v>
      </c>
      <c r="J121" s="265" t="s">
        <v>342</v>
      </c>
      <c r="K121" s="291"/>
    </row>
    <row r="122" ht="17.25" customHeight="1">
      <c r="B122" s="290"/>
      <c r="C122" s="267" t="s">
        <v>343</v>
      </c>
      <c r="D122" s="267"/>
      <c r="E122" s="267"/>
      <c r="F122" s="268" t="s">
        <v>344</v>
      </c>
      <c r="G122" s="269"/>
      <c r="H122" s="267"/>
      <c r="I122" s="267"/>
      <c r="J122" s="267" t="s">
        <v>345</v>
      </c>
      <c r="K122" s="291"/>
    </row>
    <row r="123" ht="5.25" customHeight="1">
      <c r="B123" s="292"/>
      <c r="C123" s="270"/>
      <c r="D123" s="270"/>
      <c r="E123" s="270"/>
      <c r="F123" s="270"/>
      <c r="G123" s="251"/>
      <c r="H123" s="270"/>
      <c r="I123" s="270"/>
      <c r="J123" s="270"/>
      <c r="K123" s="293"/>
    </row>
    <row r="124" ht="15" customHeight="1">
      <c r="B124" s="292"/>
      <c r="C124" s="251" t="s">
        <v>349</v>
      </c>
      <c r="D124" s="270"/>
      <c r="E124" s="270"/>
      <c r="F124" s="272" t="s">
        <v>346</v>
      </c>
      <c r="G124" s="251"/>
      <c r="H124" s="251" t="s">
        <v>385</v>
      </c>
      <c r="I124" s="251" t="s">
        <v>348</v>
      </c>
      <c r="J124" s="251">
        <v>120</v>
      </c>
      <c r="K124" s="294"/>
    </row>
    <row r="125" ht="15" customHeight="1">
      <c r="B125" s="292"/>
      <c r="C125" s="251" t="s">
        <v>394</v>
      </c>
      <c r="D125" s="251"/>
      <c r="E125" s="251"/>
      <c r="F125" s="272" t="s">
        <v>346</v>
      </c>
      <c r="G125" s="251"/>
      <c r="H125" s="251" t="s">
        <v>395</v>
      </c>
      <c r="I125" s="251" t="s">
        <v>348</v>
      </c>
      <c r="J125" s="251" t="s">
        <v>396</v>
      </c>
      <c r="K125" s="294"/>
    </row>
    <row r="126" ht="15" customHeight="1">
      <c r="B126" s="292"/>
      <c r="C126" s="251" t="s">
        <v>295</v>
      </c>
      <c r="D126" s="251"/>
      <c r="E126" s="251"/>
      <c r="F126" s="272" t="s">
        <v>346</v>
      </c>
      <c r="G126" s="251"/>
      <c r="H126" s="251" t="s">
        <v>397</v>
      </c>
      <c r="I126" s="251" t="s">
        <v>348</v>
      </c>
      <c r="J126" s="251" t="s">
        <v>396</v>
      </c>
      <c r="K126" s="294"/>
    </row>
    <row r="127" ht="15" customHeight="1">
      <c r="B127" s="292"/>
      <c r="C127" s="251" t="s">
        <v>357</v>
      </c>
      <c r="D127" s="251"/>
      <c r="E127" s="251"/>
      <c r="F127" s="272" t="s">
        <v>352</v>
      </c>
      <c r="G127" s="251"/>
      <c r="H127" s="251" t="s">
        <v>358</v>
      </c>
      <c r="I127" s="251" t="s">
        <v>348</v>
      </c>
      <c r="J127" s="251">
        <v>15</v>
      </c>
      <c r="K127" s="294"/>
    </row>
    <row r="128" ht="15" customHeight="1">
      <c r="B128" s="292"/>
      <c r="C128" s="274" t="s">
        <v>359</v>
      </c>
      <c r="D128" s="274"/>
      <c r="E128" s="274"/>
      <c r="F128" s="275" t="s">
        <v>352</v>
      </c>
      <c r="G128" s="274"/>
      <c r="H128" s="274" t="s">
        <v>360</v>
      </c>
      <c r="I128" s="274" t="s">
        <v>348</v>
      </c>
      <c r="J128" s="274">
        <v>15</v>
      </c>
      <c r="K128" s="294"/>
    </row>
    <row r="129" ht="15" customHeight="1">
      <c r="B129" s="292"/>
      <c r="C129" s="274" t="s">
        <v>361</v>
      </c>
      <c r="D129" s="274"/>
      <c r="E129" s="274"/>
      <c r="F129" s="275" t="s">
        <v>352</v>
      </c>
      <c r="G129" s="274"/>
      <c r="H129" s="274" t="s">
        <v>362</v>
      </c>
      <c r="I129" s="274" t="s">
        <v>348</v>
      </c>
      <c r="J129" s="274">
        <v>20</v>
      </c>
      <c r="K129" s="294"/>
    </row>
    <row r="130" ht="15" customHeight="1">
      <c r="B130" s="292"/>
      <c r="C130" s="274" t="s">
        <v>363</v>
      </c>
      <c r="D130" s="274"/>
      <c r="E130" s="274"/>
      <c r="F130" s="275" t="s">
        <v>352</v>
      </c>
      <c r="G130" s="274"/>
      <c r="H130" s="274" t="s">
        <v>364</v>
      </c>
      <c r="I130" s="274" t="s">
        <v>348</v>
      </c>
      <c r="J130" s="274">
        <v>20</v>
      </c>
      <c r="K130" s="294"/>
    </row>
    <row r="131" ht="15" customHeight="1">
      <c r="B131" s="292"/>
      <c r="C131" s="251" t="s">
        <v>351</v>
      </c>
      <c r="D131" s="251"/>
      <c r="E131" s="251"/>
      <c r="F131" s="272" t="s">
        <v>352</v>
      </c>
      <c r="G131" s="251"/>
      <c r="H131" s="251" t="s">
        <v>385</v>
      </c>
      <c r="I131" s="251" t="s">
        <v>348</v>
      </c>
      <c r="J131" s="251">
        <v>50</v>
      </c>
      <c r="K131" s="294"/>
    </row>
    <row r="132" ht="15" customHeight="1">
      <c r="B132" s="292"/>
      <c r="C132" s="251" t="s">
        <v>365</v>
      </c>
      <c r="D132" s="251"/>
      <c r="E132" s="251"/>
      <c r="F132" s="272" t="s">
        <v>352</v>
      </c>
      <c r="G132" s="251"/>
      <c r="H132" s="251" t="s">
        <v>385</v>
      </c>
      <c r="I132" s="251" t="s">
        <v>348</v>
      </c>
      <c r="J132" s="251">
        <v>50</v>
      </c>
      <c r="K132" s="294"/>
    </row>
    <row r="133" ht="15" customHeight="1">
      <c r="B133" s="292"/>
      <c r="C133" s="251" t="s">
        <v>371</v>
      </c>
      <c r="D133" s="251"/>
      <c r="E133" s="251"/>
      <c r="F133" s="272" t="s">
        <v>352</v>
      </c>
      <c r="G133" s="251"/>
      <c r="H133" s="251" t="s">
        <v>385</v>
      </c>
      <c r="I133" s="251" t="s">
        <v>348</v>
      </c>
      <c r="J133" s="251">
        <v>50</v>
      </c>
      <c r="K133" s="294"/>
    </row>
    <row r="134" ht="15" customHeight="1">
      <c r="B134" s="292"/>
      <c r="C134" s="251" t="s">
        <v>373</v>
      </c>
      <c r="D134" s="251"/>
      <c r="E134" s="251"/>
      <c r="F134" s="272" t="s">
        <v>352</v>
      </c>
      <c r="G134" s="251"/>
      <c r="H134" s="251" t="s">
        <v>385</v>
      </c>
      <c r="I134" s="251" t="s">
        <v>348</v>
      </c>
      <c r="J134" s="251">
        <v>50</v>
      </c>
      <c r="K134" s="294"/>
    </row>
    <row r="135" ht="15" customHeight="1">
      <c r="B135" s="292"/>
      <c r="C135" s="251" t="s">
        <v>106</v>
      </c>
      <c r="D135" s="251"/>
      <c r="E135" s="251"/>
      <c r="F135" s="272" t="s">
        <v>352</v>
      </c>
      <c r="G135" s="251"/>
      <c r="H135" s="251" t="s">
        <v>398</v>
      </c>
      <c r="I135" s="251" t="s">
        <v>348</v>
      </c>
      <c r="J135" s="251">
        <v>255</v>
      </c>
      <c r="K135" s="294"/>
    </row>
    <row r="136" ht="15" customHeight="1">
      <c r="B136" s="292"/>
      <c r="C136" s="251" t="s">
        <v>375</v>
      </c>
      <c r="D136" s="251"/>
      <c r="E136" s="251"/>
      <c r="F136" s="272" t="s">
        <v>346</v>
      </c>
      <c r="G136" s="251"/>
      <c r="H136" s="251" t="s">
        <v>399</v>
      </c>
      <c r="I136" s="251" t="s">
        <v>377</v>
      </c>
      <c r="J136" s="251"/>
      <c r="K136" s="294"/>
    </row>
    <row r="137" ht="15" customHeight="1">
      <c r="B137" s="292"/>
      <c r="C137" s="251" t="s">
        <v>378</v>
      </c>
      <c r="D137" s="251"/>
      <c r="E137" s="251"/>
      <c r="F137" s="272" t="s">
        <v>346</v>
      </c>
      <c r="G137" s="251"/>
      <c r="H137" s="251" t="s">
        <v>400</v>
      </c>
      <c r="I137" s="251" t="s">
        <v>380</v>
      </c>
      <c r="J137" s="251"/>
      <c r="K137" s="294"/>
    </row>
    <row r="138" ht="15" customHeight="1">
      <c r="B138" s="292"/>
      <c r="C138" s="251" t="s">
        <v>381</v>
      </c>
      <c r="D138" s="251"/>
      <c r="E138" s="251"/>
      <c r="F138" s="272" t="s">
        <v>346</v>
      </c>
      <c r="G138" s="251"/>
      <c r="H138" s="251" t="s">
        <v>381</v>
      </c>
      <c r="I138" s="251" t="s">
        <v>380</v>
      </c>
      <c r="J138" s="251"/>
      <c r="K138" s="294"/>
    </row>
    <row r="139" ht="15" customHeight="1">
      <c r="B139" s="292"/>
      <c r="C139" s="251" t="s">
        <v>38</v>
      </c>
      <c r="D139" s="251"/>
      <c r="E139" s="251"/>
      <c r="F139" s="272" t="s">
        <v>346</v>
      </c>
      <c r="G139" s="251"/>
      <c r="H139" s="251" t="s">
        <v>401</v>
      </c>
      <c r="I139" s="251" t="s">
        <v>380</v>
      </c>
      <c r="J139" s="251"/>
      <c r="K139" s="294"/>
    </row>
    <row r="140" ht="15" customHeight="1">
      <c r="B140" s="292"/>
      <c r="C140" s="251" t="s">
        <v>402</v>
      </c>
      <c r="D140" s="251"/>
      <c r="E140" s="251"/>
      <c r="F140" s="272" t="s">
        <v>346</v>
      </c>
      <c r="G140" s="251"/>
      <c r="H140" s="251" t="s">
        <v>403</v>
      </c>
      <c r="I140" s="251" t="s">
        <v>380</v>
      </c>
      <c r="J140" s="251"/>
      <c r="K140" s="294"/>
    </row>
    <row r="14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ht="18.75" customHeight="1">
      <c r="B142" s="247"/>
      <c r="C142" s="247"/>
      <c r="D142" s="247"/>
      <c r="E142" s="247"/>
      <c r="F142" s="284"/>
      <c r="G142" s="247"/>
      <c r="H142" s="247"/>
      <c r="I142" s="247"/>
      <c r="J142" s="247"/>
      <c r="K142" s="247"/>
    </row>
    <row r="143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ht="45" customHeight="1">
      <c r="B145" s="262"/>
      <c r="C145" s="263" t="s">
        <v>404</v>
      </c>
      <c r="D145" s="263"/>
      <c r="E145" s="263"/>
      <c r="F145" s="263"/>
      <c r="G145" s="263"/>
      <c r="H145" s="263"/>
      <c r="I145" s="263"/>
      <c r="J145" s="263"/>
      <c r="K145" s="264"/>
    </row>
    <row r="146" ht="17.25" customHeight="1">
      <c r="B146" s="262"/>
      <c r="C146" s="265" t="s">
        <v>340</v>
      </c>
      <c r="D146" s="265"/>
      <c r="E146" s="265"/>
      <c r="F146" s="265" t="s">
        <v>341</v>
      </c>
      <c r="G146" s="266"/>
      <c r="H146" s="265" t="s">
        <v>101</v>
      </c>
      <c r="I146" s="265" t="s">
        <v>57</v>
      </c>
      <c r="J146" s="265" t="s">
        <v>342</v>
      </c>
      <c r="K146" s="264"/>
    </row>
    <row r="147" ht="17.25" customHeight="1">
      <c r="B147" s="262"/>
      <c r="C147" s="267" t="s">
        <v>343</v>
      </c>
      <c r="D147" s="267"/>
      <c r="E147" s="267"/>
      <c r="F147" s="268" t="s">
        <v>344</v>
      </c>
      <c r="G147" s="269"/>
      <c r="H147" s="267"/>
      <c r="I147" s="267"/>
      <c r="J147" s="267" t="s">
        <v>345</v>
      </c>
      <c r="K147" s="264"/>
    </row>
    <row r="148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ht="15" customHeight="1">
      <c r="B149" s="273"/>
      <c r="C149" s="298" t="s">
        <v>349</v>
      </c>
      <c r="D149" s="251"/>
      <c r="E149" s="251"/>
      <c r="F149" s="299" t="s">
        <v>346</v>
      </c>
      <c r="G149" s="251"/>
      <c r="H149" s="298" t="s">
        <v>385</v>
      </c>
      <c r="I149" s="298" t="s">
        <v>348</v>
      </c>
      <c r="J149" s="298">
        <v>120</v>
      </c>
      <c r="K149" s="294"/>
    </row>
    <row r="150" ht="15" customHeight="1">
      <c r="B150" s="273"/>
      <c r="C150" s="298" t="s">
        <v>394</v>
      </c>
      <c r="D150" s="251"/>
      <c r="E150" s="251"/>
      <c r="F150" s="299" t="s">
        <v>346</v>
      </c>
      <c r="G150" s="251"/>
      <c r="H150" s="298" t="s">
        <v>405</v>
      </c>
      <c r="I150" s="298" t="s">
        <v>348</v>
      </c>
      <c r="J150" s="298" t="s">
        <v>396</v>
      </c>
      <c r="K150" s="294"/>
    </row>
    <row r="151" ht="15" customHeight="1">
      <c r="B151" s="273"/>
      <c r="C151" s="298" t="s">
        <v>295</v>
      </c>
      <c r="D151" s="251"/>
      <c r="E151" s="251"/>
      <c r="F151" s="299" t="s">
        <v>346</v>
      </c>
      <c r="G151" s="251"/>
      <c r="H151" s="298" t="s">
        <v>406</v>
      </c>
      <c r="I151" s="298" t="s">
        <v>348</v>
      </c>
      <c r="J151" s="298" t="s">
        <v>396</v>
      </c>
      <c r="K151" s="294"/>
    </row>
    <row r="152" ht="15" customHeight="1">
      <c r="B152" s="273"/>
      <c r="C152" s="298" t="s">
        <v>351</v>
      </c>
      <c r="D152" s="251"/>
      <c r="E152" s="251"/>
      <c r="F152" s="299" t="s">
        <v>352</v>
      </c>
      <c r="G152" s="251"/>
      <c r="H152" s="298" t="s">
        <v>385</v>
      </c>
      <c r="I152" s="298" t="s">
        <v>348</v>
      </c>
      <c r="J152" s="298">
        <v>50</v>
      </c>
      <c r="K152" s="294"/>
    </row>
    <row r="153" ht="15" customHeight="1">
      <c r="B153" s="273"/>
      <c r="C153" s="298" t="s">
        <v>354</v>
      </c>
      <c r="D153" s="251"/>
      <c r="E153" s="251"/>
      <c r="F153" s="299" t="s">
        <v>346</v>
      </c>
      <c r="G153" s="251"/>
      <c r="H153" s="298" t="s">
        <v>385</v>
      </c>
      <c r="I153" s="298" t="s">
        <v>356</v>
      </c>
      <c r="J153" s="298"/>
      <c r="K153" s="294"/>
    </row>
    <row r="154" ht="15" customHeight="1">
      <c r="B154" s="273"/>
      <c r="C154" s="298" t="s">
        <v>365</v>
      </c>
      <c r="D154" s="251"/>
      <c r="E154" s="251"/>
      <c r="F154" s="299" t="s">
        <v>352</v>
      </c>
      <c r="G154" s="251"/>
      <c r="H154" s="298" t="s">
        <v>385</v>
      </c>
      <c r="I154" s="298" t="s">
        <v>348</v>
      </c>
      <c r="J154" s="298">
        <v>50</v>
      </c>
      <c r="K154" s="294"/>
    </row>
    <row r="155" ht="15" customHeight="1">
      <c r="B155" s="273"/>
      <c r="C155" s="298" t="s">
        <v>373</v>
      </c>
      <c r="D155" s="251"/>
      <c r="E155" s="251"/>
      <c r="F155" s="299" t="s">
        <v>352</v>
      </c>
      <c r="G155" s="251"/>
      <c r="H155" s="298" t="s">
        <v>385</v>
      </c>
      <c r="I155" s="298" t="s">
        <v>348</v>
      </c>
      <c r="J155" s="298">
        <v>50</v>
      </c>
      <c r="K155" s="294"/>
    </row>
    <row r="156" ht="15" customHeight="1">
      <c r="B156" s="273"/>
      <c r="C156" s="298" t="s">
        <v>371</v>
      </c>
      <c r="D156" s="251"/>
      <c r="E156" s="251"/>
      <c r="F156" s="299" t="s">
        <v>352</v>
      </c>
      <c r="G156" s="251"/>
      <c r="H156" s="298" t="s">
        <v>385</v>
      </c>
      <c r="I156" s="298" t="s">
        <v>348</v>
      </c>
      <c r="J156" s="298">
        <v>50</v>
      </c>
      <c r="K156" s="294"/>
    </row>
    <row r="157" ht="15" customHeight="1">
      <c r="B157" s="273"/>
      <c r="C157" s="298" t="s">
        <v>87</v>
      </c>
      <c r="D157" s="251"/>
      <c r="E157" s="251"/>
      <c r="F157" s="299" t="s">
        <v>346</v>
      </c>
      <c r="G157" s="251"/>
      <c r="H157" s="298" t="s">
        <v>407</v>
      </c>
      <c r="I157" s="298" t="s">
        <v>348</v>
      </c>
      <c r="J157" s="298" t="s">
        <v>408</v>
      </c>
      <c r="K157" s="294"/>
    </row>
    <row r="158" ht="15" customHeight="1">
      <c r="B158" s="273"/>
      <c r="C158" s="298" t="s">
        <v>409</v>
      </c>
      <c r="D158" s="251"/>
      <c r="E158" s="251"/>
      <c r="F158" s="299" t="s">
        <v>346</v>
      </c>
      <c r="G158" s="251"/>
      <c r="H158" s="298" t="s">
        <v>410</v>
      </c>
      <c r="I158" s="298" t="s">
        <v>380</v>
      </c>
      <c r="J158" s="298"/>
      <c r="K158" s="294"/>
    </row>
    <row r="159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ht="18.75" customHeight="1">
      <c r="B160" s="247"/>
      <c r="C160" s="251"/>
      <c r="D160" s="251"/>
      <c r="E160" s="251"/>
      <c r="F160" s="272"/>
      <c r="G160" s="251"/>
      <c r="H160" s="251"/>
      <c r="I160" s="251"/>
      <c r="J160" s="251"/>
      <c r="K160" s="247"/>
    </row>
    <row r="16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ht="7.5" customHeight="1">
      <c r="B162" s="237"/>
      <c r="C162" s="238"/>
      <c r="D162" s="238"/>
      <c r="E162" s="238"/>
      <c r="F162" s="238"/>
      <c r="G162" s="238"/>
      <c r="H162" s="238"/>
      <c r="I162" s="238"/>
      <c r="J162" s="238"/>
      <c r="K162" s="239"/>
    </row>
    <row r="163" ht="45" customHeight="1">
      <c r="B163" s="240"/>
      <c r="C163" s="241" t="s">
        <v>411</v>
      </c>
      <c r="D163" s="241"/>
      <c r="E163" s="241"/>
      <c r="F163" s="241"/>
      <c r="G163" s="241"/>
      <c r="H163" s="241"/>
      <c r="I163" s="241"/>
      <c r="J163" s="241"/>
      <c r="K163" s="242"/>
    </row>
    <row r="164" ht="17.25" customHeight="1">
      <c r="B164" s="240"/>
      <c r="C164" s="265" t="s">
        <v>340</v>
      </c>
      <c r="D164" s="265"/>
      <c r="E164" s="265"/>
      <c r="F164" s="265" t="s">
        <v>341</v>
      </c>
      <c r="G164" s="302"/>
      <c r="H164" s="303" t="s">
        <v>101</v>
      </c>
      <c r="I164" s="303" t="s">
        <v>57</v>
      </c>
      <c r="J164" s="265" t="s">
        <v>342</v>
      </c>
      <c r="K164" s="242"/>
    </row>
    <row r="165" ht="17.25" customHeight="1">
      <c r="B165" s="243"/>
      <c r="C165" s="267" t="s">
        <v>343</v>
      </c>
      <c r="D165" s="267"/>
      <c r="E165" s="267"/>
      <c r="F165" s="268" t="s">
        <v>344</v>
      </c>
      <c r="G165" s="304"/>
      <c r="H165" s="305"/>
      <c r="I165" s="305"/>
      <c r="J165" s="267" t="s">
        <v>345</v>
      </c>
      <c r="K165" s="245"/>
    </row>
    <row r="166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ht="15" customHeight="1">
      <c r="B167" s="273"/>
      <c r="C167" s="251" t="s">
        <v>349</v>
      </c>
      <c r="D167" s="251"/>
      <c r="E167" s="251"/>
      <c r="F167" s="272" t="s">
        <v>346</v>
      </c>
      <c r="G167" s="251"/>
      <c r="H167" s="251" t="s">
        <v>385</v>
      </c>
      <c r="I167" s="251" t="s">
        <v>348</v>
      </c>
      <c r="J167" s="251">
        <v>120</v>
      </c>
      <c r="K167" s="294"/>
    </row>
    <row r="168" ht="15" customHeight="1">
      <c r="B168" s="273"/>
      <c r="C168" s="251" t="s">
        <v>394</v>
      </c>
      <c r="D168" s="251"/>
      <c r="E168" s="251"/>
      <c r="F168" s="272" t="s">
        <v>346</v>
      </c>
      <c r="G168" s="251"/>
      <c r="H168" s="251" t="s">
        <v>395</v>
      </c>
      <c r="I168" s="251" t="s">
        <v>348</v>
      </c>
      <c r="J168" s="251" t="s">
        <v>396</v>
      </c>
      <c r="K168" s="294"/>
    </row>
    <row r="169" ht="15" customHeight="1">
      <c r="B169" s="273"/>
      <c r="C169" s="251" t="s">
        <v>295</v>
      </c>
      <c r="D169" s="251"/>
      <c r="E169" s="251"/>
      <c r="F169" s="272" t="s">
        <v>346</v>
      </c>
      <c r="G169" s="251"/>
      <c r="H169" s="251" t="s">
        <v>412</v>
      </c>
      <c r="I169" s="251" t="s">
        <v>348</v>
      </c>
      <c r="J169" s="251" t="s">
        <v>396</v>
      </c>
      <c r="K169" s="294"/>
    </row>
    <row r="170" ht="15" customHeight="1">
      <c r="B170" s="273"/>
      <c r="C170" s="251" t="s">
        <v>351</v>
      </c>
      <c r="D170" s="251"/>
      <c r="E170" s="251"/>
      <c r="F170" s="272" t="s">
        <v>352</v>
      </c>
      <c r="G170" s="251"/>
      <c r="H170" s="251" t="s">
        <v>412</v>
      </c>
      <c r="I170" s="251" t="s">
        <v>348</v>
      </c>
      <c r="J170" s="251">
        <v>50</v>
      </c>
      <c r="K170" s="294"/>
    </row>
    <row r="171" ht="15" customHeight="1">
      <c r="B171" s="273"/>
      <c r="C171" s="251" t="s">
        <v>354</v>
      </c>
      <c r="D171" s="251"/>
      <c r="E171" s="251"/>
      <c r="F171" s="272" t="s">
        <v>346</v>
      </c>
      <c r="G171" s="251"/>
      <c r="H171" s="251" t="s">
        <v>412</v>
      </c>
      <c r="I171" s="251" t="s">
        <v>356</v>
      </c>
      <c r="J171" s="251"/>
      <c r="K171" s="294"/>
    </row>
    <row r="172" ht="15" customHeight="1">
      <c r="B172" s="273"/>
      <c r="C172" s="251" t="s">
        <v>365</v>
      </c>
      <c r="D172" s="251"/>
      <c r="E172" s="251"/>
      <c r="F172" s="272" t="s">
        <v>352</v>
      </c>
      <c r="G172" s="251"/>
      <c r="H172" s="251" t="s">
        <v>412</v>
      </c>
      <c r="I172" s="251" t="s">
        <v>348</v>
      </c>
      <c r="J172" s="251">
        <v>50</v>
      </c>
      <c r="K172" s="294"/>
    </row>
    <row r="173" ht="15" customHeight="1">
      <c r="B173" s="273"/>
      <c r="C173" s="251" t="s">
        <v>373</v>
      </c>
      <c r="D173" s="251"/>
      <c r="E173" s="251"/>
      <c r="F173" s="272" t="s">
        <v>352</v>
      </c>
      <c r="G173" s="251"/>
      <c r="H173" s="251" t="s">
        <v>412</v>
      </c>
      <c r="I173" s="251" t="s">
        <v>348</v>
      </c>
      <c r="J173" s="251">
        <v>50</v>
      </c>
      <c r="K173" s="294"/>
    </row>
    <row r="174" ht="15" customHeight="1">
      <c r="B174" s="273"/>
      <c r="C174" s="251" t="s">
        <v>371</v>
      </c>
      <c r="D174" s="251"/>
      <c r="E174" s="251"/>
      <c r="F174" s="272" t="s">
        <v>352</v>
      </c>
      <c r="G174" s="251"/>
      <c r="H174" s="251" t="s">
        <v>412</v>
      </c>
      <c r="I174" s="251" t="s">
        <v>348</v>
      </c>
      <c r="J174" s="251">
        <v>50</v>
      </c>
      <c r="K174" s="294"/>
    </row>
    <row r="175" ht="15" customHeight="1">
      <c r="B175" s="273"/>
      <c r="C175" s="251" t="s">
        <v>100</v>
      </c>
      <c r="D175" s="251"/>
      <c r="E175" s="251"/>
      <c r="F175" s="272" t="s">
        <v>346</v>
      </c>
      <c r="G175" s="251"/>
      <c r="H175" s="251" t="s">
        <v>413</v>
      </c>
      <c r="I175" s="251" t="s">
        <v>414</v>
      </c>
      <c r="J175" s="251"/>
      <c r="K175" s="294"/>
    </row>
    <row r="176" ht="15" customHeight="1">
      <c r="B176" s="273"/>
      <c r="C176" s="251" t="s">
        <v>57</v>
      </c>
      <c r="D176" s="251"/>
      <c r="E176" s="251"/>
      <c r="F176" s="272" t="s">
        <v>346</v>
      </c>
      <c r="G176" s="251"/>
      <c r="H176" s="251" t="s">
        <v>415</v>
      </c>
      <c r="I176" s="251" t="s">
        <v>416</v>
      </c>
      <c r="J176" s="251">
        <v>1</v>
      </c>
      <c r="K176" s="294"/>
    </row>
    <row r="177" ht="15" customHeight="1">
      <c r="B177" s="273"/>
      <c r="C177" s="251" t="s">
        <v>53</v>
      </c>
      <c r="D177" s="251"/>
      <c r="E177" s="251"/>
      <c r="F177" s="272" t="s">
        <v>346</v>
      </c>
      <c r="G177" s="251"/>
      <c r="H177" s="251" t="s">
        <v>417</v>
      </c>
      <c r="I177" s="251" t="s">
        <v>348</v>
      </c>
      <c r="J177" s="251">
        <v>20</v>
      </c>
      <c r="K177" s="294"/>
    </row>
    <row r="178" ht="15" customHeight="1">
      <c r="B178" s="273"/>
      <c r="C178" s="251" t="s">
        <v>101</v>
      </c>
      <c r="D178" s="251"/>
      <c r="E178" s="251"/>
      <c r="F178" s="272" t="s">
        <v>346</v>
      </c>
      <c r="G178" s="251"/>
      <c r="H178" s="251" t="s">
        <v>418</v>
      </c>
      <c r="I178" s="251" t="s">
        <v>348</v>
      </c>
      <c r="J178" s="251">
        <v>255</v>
      </c>
      <c r="K178" s="294"/>
    </row>
    <row r="179" ht="15" customHeight="1">
      <c r="B179" s="273"/>
      <c r="C179" s="251" t="s">
        <v>102</v>
      </c>
      <c r="D179" s="251"/>
      <c r="E179" s="251"/>
      <c r="F179" s="272" t="s">
        <v>346</v>
      </c>
      <c r="G179" s="251"/>
      <c r="H179" s="251" t="s">
        <v>311</v>
      </c>
      <c r="I179" s="251" t="s">
        <v>348</v>
      </c>
      <c r="J179" s="251">
        <v>10</v>
      </c>
      <c r="K179" s="294"/>
    </row>
    <row r="180" ht="15" customHeight="1">
      <c r="B180" s="273"/>
      <c r="C180" s="251" t="s">
        <v>103</v>
      </c>
      <c r="D180" s="251"/>
      <c r="E180" s="251"/>
      <c r="F180" s="272" t="s">
        <v>346</v>
      </c>
      <c r="G180" s="251"/>
      <c r="H180" s="251" t="s">
        <v>419</v>
      </c>
      <c r="I180" s="251" t="s">
        <v>380</v>
      </c>
      <c r="J180" s="251"/>
      <c r="K180" s="294"/>
    </row>
    <row r="181" ht="15" customHeight="1">
      <c r="B181" s="273"/>
      <c r="C181" s="251" t="s">
        <v>420</v>
      </c>
      <c r="D181" s="251"/>
      <c r="E181" s="251"/>
      <c r="F181" s="272" t="s">
        <v>346</v>
      </c>
      <c r="G181" s="251"/>
      <c r="H181" s="251" t="s">
        <v>421</v>
      </c>
      <c r="I181" s="251" t="s">
        <v>380</v>
      </c>
      <c r="J181" s="251"/>
      <c r="K181" s="294"/>
    </row>
    <row r="182" ht="15" customHeight="1">
      <c r="B182" s="273"/>
      <c r="C182" s="251" t="s">
        <v>409</v>
      </c>
      <c r="D182" s="251"/>
      <c r="E182" s="251"/>
      <c r="F182" s="272" t="s">
        <v>346</v>
      </c>
      <c r="G182" s="251"/>
      <c r="H182" s="251" t="s">
        <v>422</v>
      </c>
      <c r="I182" s="251" t="s">
        <v>380</v>
      </c>
      <c r="J182" s="251"/>
      <c r="K182" s="294"/>
    </row>
    <row r="183" ht="15" customHeight="1">
      <c r="B183" s="273"/>
      <c r="C183" s="251" t="s">
        <v>105</v>
      </c>
      <c r="D183" s="251"/>
      <c r="E183" s="251"/>
      <c r="F183" s="272" t="s">
        <v>352</v>
      </c>
      <c r="G183" s="251"/>
      <c r="H183" s="251" t="s">
        <v>423</v>
      </c>
      <c r="I183" s="251" t="s">
        <v>348</v>
      </c>
      <c r="J183" s="251">
        <v>50</v>
      </c>
      <c r="K183" s="294"/>
    </row>
    <row r="184" ht="15" customHeight="1">
      <c r="B184" s="273"/>
      <c r="C184" s="251" t="s">
        <v>424</v>
      </c>
      <c r="D184" s="251"/>
      <c r="E184" s="251"/>
      <c r="F184" s="272" t="s">
        <v>352</v>
      </c>
      <c r="G184" s="251"/>
      <c r="H184" s="251" t="s">
        <v>425</v>
      </c>
      <c r="I184" s="251" t="s">
        <v>426</v>
      </c>
      <c r="J184" s="251"/>
      <c r="K184" s="294"/>
    </row>
    <row r="185" ht="15" customHeight="1">
      <c r="B185" s="273"/>
      <c r="C185" s="251" t="s">
        <v>427</v>
      </c>
      <c r="D185" s="251"/>
      <c r="E185" s="251"/>
      <c r="F185" s="272" t="s">
        <v>352</v>
      </c>
      <c r="G185" s="251"/>
      <c r="H185" s="251" t="s">
        <v>428</v>
      </c>
      <c r="I185" s="251" t="s">
        <v>426</v>
      </c>
      <c r="J185" s="251"/>
      <c r="K185" s="294"/>
    </row>
    <row r="186" ht="15" customHeight="1">
      <c r="B186" s="273"/>
      <c r="C186" s="251" t="s">
        <v>429</v>
      </c>
      <c r="D186" s="251"/>
      <c r="E186" s="251"/>
      <c r="F186" s="272" t="s">
        <v>352</v>
      </c>
      <c r="G186" s="251"/>
      <c r="H186" s="251" t="s">
        <v>430</v>
      </c>
      <c r="I186" s="251" t="s">
        <v>426</v>
      </c>
      <c r="J186" s="251"/>
      <c r="K186" s="294"/>
    </row>
    <row r="187" ht="15" customHeight="1">
      <c r="B187" s="273"/>
      <c r="C187" s="306" t="s">
        <v>431</v>
      </c>
      <c r="D187" s="251"/>
      <c r="E187" s="251"/>
      <c r="F187" s="272" t="s">
        <v>352</v>
      </c>
      <c r="G187" s="251"/>
      <c r="H187" s="251" t="s">
        <v>432</v>
      </c>
      <c r="I187" s="251" t="s">
        <v>433</v>
      </c>
      <c r="J187" s="307" t="s">
        <v>434</v>
      </c>
      <c r="K187" s="294"/>
    </row>
    <row r="188" ht="15" customHeight="1">
      <c r="B188" s="273"/>
      <c r="C188" s="257" t="s">
        <v>42</v>
      </c>
      <c r="D188" s="251"/>
      <c r="E188" s="251"/>
      <c r="F188" s="272" t="s">
        <v>346</v>
      </c>
      <c r="G188" s="251"/>
      <c r="H188" s="247" t="s">
        <v>435</v>
      </c>
      <c r="I188" s="251" t="s">
        <v>436</v>
      </c>
      <c r="J188" s="251"/>
      <c r="K188" s="294"/>
    </row>
    <row r="189" ht="15" customHeight="1">
      <c r="B189" s="273"/>
      <c r="C189" s="257" t="s">
        <v>437</v>
      </c>
      <c r="D189" s="251"/>
      <c r="E189" s="251"/>
      <c r="F189" s="272" t="s">
        <v>346</v>
      </c>
      <c r="G189" s="251"/>
      <c r="H189" s="251" t="s">
        <v>438</v>
      </c>
      <c r="I189" s="251" t="s">
        <v>380</v>
      </c>
      <c r="J189" s="251"/>
      <c r="K189" s="294"/>
    </row>
    <row r="190" ht="15" customHeight="1">
      <c r="B190" s="273"/>
      <c r="C190" s="257" t="s">
        <v>439</v>
      </c>
      <c r="D190" s="251"/>
      <c r="E190" s="251"/>
      <c r="F190" s="272" t="s">
        <v>346</v>
      </c>
      <c r="G190" s="251"/>
      <c r="H190" s="251" t="s">
        <v>440</v>
      </c>
      <c r="I190" s="251" t="s">
        <v>380</v>
      </c>
      <c r="J190" s="251"/>
      <c r="K190" s="294"/>
    </row>
    <row r="191" ht="15" customHeight="1">
      <c r="B191" s="273"/>
      <c r="C191" s="257" t="s">
        <v>441</v>
      </c>
      <c r="D191" s="251"/>
      <c r="E191" s="251"/>
      <c r="F191" s="272" t="s">
        <v>352</v>
      </c>
      <c r="G191" s="251"/>
      <c r="H191" s="251" t="s">
        <v>442</v>
      </c>
      <c r="I191" s="251" t="s">
        <v>380</v>
      </c>
      <c r="J191" s="251"/>
      <c r="K191" s="294"/>
    </row>
    <row r="192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ht="18.75" customHeight="1">
      <c r="B193" s="247"/>
      <c r="C193" s="251"/>
      <c r="D193" s="251"/>
      <c r="E193" s="251"/>
      <c r="F193" s="272"/>
      <c r="G193" s="251"/>
      <c r="H193" s="251"/>
      <c r="I193" s="251"/>
      <c r="J193" s="251"/>
      <c r="K193" s="247"/>
    </row>
    <row r="194" ht="18.75" customHeight="1">
      <c r="B194" s="247"/>
      <c r="C194" s="251"/>
      <c r="D194" s="251"/>
      <c r="E194" s="251"/>
      <c r="F194" s="272"/>
      <c r="G194" s="251"/>
      <c r="H194" s="251"/>
      <c r="I194" s="251"/>
      <c r="J194" s="251"/>
      <c r="K194" s="247"/>
    </row>
    <row r="195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ht="13.5">
      <c r="B196" s="237"/>
      <c r="C196" s="238"/>
      <c r="D196" s="238"/>
      <c r="E196" s="238"/>
      <c r="F196" s="238"/>
      <c r="G196" s="238"/>
      <c r="H196" s="238"/>
      <c r="I196" s="238"/>
      <c r="J196" s="238"/>
      <c r="K196" s="239"/>
    </row>
    <row r="197" ht="21">
      <c r="B197" s="240"/>
      <c r="C197" s="241" t="s">
        <v>443</v>
      </c>
      <c r="D197" s="241"/>
      <c r="E197" s="241"/>
      <c r="F197" s="241"/>
      <c r="G197" s="241"/>
      <c r="H197" s="241"/>
      <c r="I197" s="241"/>
      <c r="J197" s="241"/>
      <c r="K197" s="242"/>
    </row>
    <row r="198" ht="25.5" customHeight="1">
      <c r="B198" s="240"/>
      <c r="C198" s="309" t="s">
        <v>444</v>
      </c>
      <c r="D198" s="309"/>
      <c r="E198" s="309"/>
      <c r="F198" s="309" t="s">
        <v>445</v>
      </c>
      <c r="G198" s="310"/>
      <c r="H198" s="309" t="s">
        <v>446</v>
      </c>
      <c r="I198" s="309"/>
      <c r="J198" s="309"/>
      <c r="K198" s="242"/>
    </row>
    <row r="199" ht="5.25" customHeight="1">
      <c r="B199" s="273"/>
      <c r="C199" s="270"/>
      <c r="D199" s="270"/>
      <c r="E199" s="270"/>
      <c r="F199" s="270"/>
      <c r="G199" s="251"/>
      <c r="H199" s="270"/>
      <c r="I199" s="270"/>
      <c r="J199" s="270"/>
      <c r="K199" s="294"/>
    </row>
    <row r="200" ht="15" customHeight="1">
      <c r="B200" s="273"/>
      <c r="C200" s="251" t="s">
        <v>436</v>
      </c>
      <c r="D200" s="251"/>
      <c r="E200" s="251"/>
      <c r="F200" s="272" t="s">
        <v>43</v>
      </c>
      <c r="G200" s="251"/>
      <c r="H200" s="251" t="s">
        <v>447</v>
      </c>
      <c r="I200" s="251"/>
      <c r="J200" s="251"/>
      <c r="K200" s="294"/>
    </row>
    <row r="201" ht="15" customHeight="1">
      <c r="B201" s="273"/>
      <c r="C201" s="279"/>
      <c r="D201" s="251"/>
      <c r="E201" s="251"/>
      <c r="F201" s="272" t="s">
        <v>44</v>
      </c>
      <c r="G201" s="251"/>
      <c r="H201" s="251" t="s">
        <v>448</v>
      </c>
      <c r="I201" s="251"/>
      <c r="J201" s="251"/>
      <c r="K201" s="294"/>
    </row>
    <row r="202" ht="15" customHeight="1">
      <c r="B202" s="273"/>
      <c r="C202" s="279"/>
      <c r="D202" s="251"/>
      <c r="E202" s="251"/>
      <c r="F202" s="272" t="s">
        <v>47</v>
      </c>
      <c r="G202" s="251"/>
      <c r="H202" s="251" t="s">
        <v>449</v>
      </c>
      <c r="I202" s="251"/>
      <c r="J202" s="251"/>
      <c r="K202" s="294"/>
    </row>
    <row r="203" ht="15" customHeight="1">
      <c r="B203" s="273"/>
      <c r="C203" s="251"/>
      <c r="D203" s="251"/>
      <c r="E203" s="251"/>
      <c r="F203" s="272" t="s">
        <v>45</v>
      </c>
      <c r="G203" s="251"/>
      <c r="H203" s="251" t="s">
        <v>450</v>
      </c>
      <c r="I203" s="251"/>
      <c r="J203" s="251"/>
      <c r="K203" s="294"/>
    </row>
    <row r="204" ht="15" customHeight="1">
      <c r="B204" s="273"/>
      <c r="C204" s="251"/>
      <c r="D204" s="251"/>
      <c r="E204" s="251"/>
      <c r="F204" s="272" t="s">
        <v>46</v>
      </c>
      <c r="G204" s="251"/>
      <c r="H204" s="251" t="s">
        <v>451</v>
      </c>
      <c r="I204" s="251"/>
      <c r="J204" s="251"/>
      <c r="K204" s="294"/>
    </row>
    <row r="205" ht="15" customHeight="1">
      <c r="B205" s="273"/>
      <c r="C205" s="251"/>
      <c r="D205" s="251"/>
      <c r="E205" s="251"/>
      <c r="F205" s="272"/>
      <c r="G205" s="251"/>
      <c r="H205" s="251"/>
      <c r="I205" s="251"/>
      <c r="J205" s="251"/>
      <c r="K205" s="294"/>
    </row>
    <row r="206" ht="15" customHeight="1">
      <c r="B206" s="273"/>
      <c r="C206" s="251" t="s">
        <v>392</v>
      </c>
      <c r="D206" s="251"/>
      <c r="E206" s="251"/>
      <c r="F206" s="272" t="s">
        <v>76</v>
      </c>
      <c r="G206" s="251"/>
      <c r="H206" s="251" t="s">
        <v>452</v>
      </c>
      <c r="I206" s="251"/>
      <c r="J206" s="251"/>
      <c r="K206" s="294"/>
    </row>
    <row r="207" ht="15" customHeight="1">
      <c r="B207" s="273"/>
      <c r="C207" s="279"/>
      <c r="D207" s="251"/>
      <c r="E207" s="251"/>
      <c r="F207" s="272" t="s">
        <v>290</v>
      </c>
      <c r="G207" s="251"/>
      <c r="H207" s="251" t="s">
        <v>291</v>
      </c>
      <c r="I207" s="251"/>
      <c r="J207" s="251"/>
      <c r="K207" s="294"/>
    </row>
    <row r="208" ht="15" customHeight="1">
      <c r="B208" s="273"/>
      <c r="C208" s="251"/>
      <c r="D208" s="251"/>
      <c r="E208" s="251"/>
      <c r="F208" s="272" t="s">
        <v>288</v>
      </c>
      <c r="G208" s="251"/>
      <c r="H208" s="251" t="s">
        <v>453</v>
      </c>
      <c r="I208" s="251"/>
      <c r="J208" s="251"/>
      <c r="K208" s="294"/>
    </row>
    <row r="209" ht="15" customHeight="1">
      <c r="B209" s="311"/>
      <c r="C209" s="279"/>
      <c r="D209" s="279"/>
      <c r="E209" s="279"/>
      <c r="F209" s="272" t="s">
        <v>292</v>
      </c>
      <c r="G209" s="257"/>
      <c r="H209" s="298" t="s">
        <v>293</v>
      </c>
      <c r="I209" s="298"/>
      <c r="J209" s="298"/>
      <c r="K209" s="312"/>
    </row>
    <row r="210" ht="15" customHeight="1">
      <c r="B210" s="311"/>
      <c r="C210" s="279"/>
      <c r="D210" s="279"/>
      <c r="E210" s="279"/>
      <c r="F210" s="272" t="s">
        <v>206</v>
      </c>
      <c r="G210" s="257"/>
      <c r="H210" s="298" t="s">
        <v>244</v>
      </c>
      <c r="I210" s="298"/>
      <c r="J210" s="298"/>
      <c r="K210" s="312"/>
    </row>
    <row r="211" ht="15" customHeight="1">
      <c r="B211" s="311"/>
      <c r="C211" s="279"/>
      <c r="D211" s="279"/>
      <c r="E211" s="279"/>
      <c r="F211" s="313"/>
      <c r="G211" s="257"/>
      <c r="H211" s="314"/>
      <c r="I211" s="314"/>
      <c r="J211" s="314"/>
      <c r="K211" s="312"/>
    </row>
    <row r="212" ht="15" customHeight="1">
      <c r="B212" s="311"/>
      <c r="C212" s="251" t="s">
        <v>416</v>
      </c>
      <c r="D212" s="279"/>
      <c r="E212" s="279"/>
      <c r="F212" s="272">
        <v>1</v>
      </c>
      <c r="G212" s="257"/>
      <c r="H212" s="298" t="s">
        <v>454</v>
      </c>
      <c r="I212" s="298"/>
      <c r="J212" s="298"/>
      <c r="K212" s="312"/>
    </row>
    <row r="213" ht="15" customHeight="1">
      <c r="B213" s="311"/>
      <c r="C213" s="279"/>
      <c r="D213" s="279"/>
      <c r="E213" s="279"/>
      <c r="F213" s="272">
        <v>2</v>
      </c>
      <c r="G213" s="257"/>
      <c r="H213" s="298" t="s">
        <v>455</v>
      </c>
      <c r="I213" s="298"/>
      <c r="J213" s="298"/>
      <c r="K213" s="312"/>
    </row>
    <row r="214" ht="15" customHeight="1">
      <c r="B214" s="311"/>
      <c r="C214" s="279"/>
      <c r="D214" s="279"/>
      <c r="E214" s="279"/>
      <c r="F214" s="272">
        <v>3</v>
      </c>
      <c r="G214" s="257"/>
      <c r="H214" s="298" t="s">
        <v>456</v>
      </c>
      <c r="I214" s="298"/>
      <c r="J214" s="298"/>
      <c r="K214" s="312"/>
    </row>
    <row r="215" ht="15" customHeight="1">
      <c r="B215" s="311"/>
      <c r="C215" s="279"/>
      <c r="D215" s="279"/>
      <c r="E215" s="279"/>
      <c r="F215" s="272">
        <v>4</v>
      </c>
      <c r="G215" s="257"/>
      <c r="H215" s="298" t="s">
        <v>457</v>
      </c>
      <c r="I215" s="298"/>
      <c r="J215" s="298"/>
      <c r="K215" s="312"/>
    </row>
    <row r="216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2018-08-17T06:48:09Z</dcterms:created>
  <dcterms:modified xsi:type="dcterms:W3CDTF">2018-08-17T06:48:10Z</dcterms:modified>
</cp:coreProperties>
</file>