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44618-1 - Kácení stromů, ..." sheetId="2" r:id="rId2"/>
    <sheet name="44618-2 - Řezy stromů, I...." sheetId="3" r:id="rId3"/>
    <sheet name="44618-3 - Vedlejší a osta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'44618-1 - Kácení stromů, ...'!$C$77:$K$218</definedName>
    <definedName name="_xlnm.Print_Area" localSheetId="1">'44618-1 - Kácení stromů, ...'!$C$4:$J$36,'44618-1 - Kácení stromů, ...'!$C$42:$J$59,'44618-1 - Kácení stromů, ...'!$C$65:$K$218</definedName>
    <definedName name="_xlnm._FilterDatabase" localSheetId="2" hidden="1">'44618-2 - Řezy stromů, I....'!$C$77:$K$191</definedName>
    <definedName name="_xlnm.Print_Area" localSheetId="2">'44618-2 - Řezy stromů, I....'!$C$4:$J$36,'44618-2 - Řezy stromů, I....'!$C$42:$J$59,'44618-2 - Řezy stromů, I....'!$C$65:$K$191</definedName>
    <definedName name="_xlnm._FilterDatabase" localSheetId="3" hidden="1">'44618-3 - Vedlejší a osta...'!$C$77:$K$90</definedName>
    <definedName name="_xlnm.Print_Area" localSheetId="3">'44618-3 - Vedlejší a osta...'!$C$4:$J$36,'44618-3 - Vedlejší a osta...'!$C$42:$J$59,'44618-3 - Vedlejší a osta...'!$C$65:$K$90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3">'44618-3 - Vedlejší a osta...'!$77:$77</definedName>
  </definedNames>
  <calcPr fullCalcOnLoad="1"/>
</workbook>
</file>

<file path=xl/sharedStrings.xml><?xml version="1.0" encoding="utf-8"?>
<sst xmlns="http://schemas.openxmlformats.org/spreadsheetml/2006/main" count="3523" uniqueCount="636">
  <si>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</si>
  <si>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</si>
  <si>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</si>
  <si>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</si>
  <si>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</si>
  <si>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</si>
  <si>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</si>
  <si>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{9f1b4b7c-0d94-4f0a-94bd-0911723e4d8a}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</si>
  <si>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</si>
  <si>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</si>
  <si>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</si>
  <si>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</si>
  <si>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</si>
  <si>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</si>
  <si>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</si>
  <si>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44618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</si>
  <si>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</si>
  <si>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</si>
  <si>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Ostašovský potok, Liberec-Ostašov, probírka břehových porostů, ř.km 1,750-3,550</t>
  </si>
  <si>
    <t>KSO:</t>
  </si>
  <si>
    <t/>
  </si>
  <si>
    <t>CC-CZ:</t>
  </si>
  <si>
    <t>Místo:</t>
  </si>
  <si>
    <t xml:space="preserve"> </t>
  </si>
  <si>
    <t>Datum:</t>
  </si>
  <si>
    <t>18.09.2018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</si>
  <si>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</si>
  <si>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</si>
  <si>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</si>
  <si>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</si>
  <si>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</si>
  <si>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</si>
  <si>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</si>
  <si>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</si>
  <si>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</si>
  <si>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</si>
  <si>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</si>
  <si>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</si>
  <si>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</si>
  <si>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</si>
  <si>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</si>
  <si>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</si>
  <si>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</si>
  <si>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</si>
  <si>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</si>
  <si>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</si>
  <si>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</si>
  <si>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</si>
  <si>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</si>
  <si>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</si>
  <si>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</si>
  <si>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</si>
  <si>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</si>
  <si>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</si>
  <si>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</si>
  <si>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</si>
  <si>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</si>
  <si>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</si>
  <si>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</si>
  <si>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</si>
  <si>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</si>
  <si>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</si>
  <si>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</si>
  <si>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</si>
  <si>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</si>
  <si>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</si>
  <si>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</si>
  <si>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</si>
  <si>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###NOIMPORT###</t>
  </si>
  <si>
    <t>IMPORT</t>
  </si>
  <si>
    <t>{00000000-0000-0000-0000-000000000000}</t>
  </si>
  <si>
    <t>/</t>
  </si>
  <si>
    <t>44618/1</t>
  </si>
  <si>
    <t>Kácení stromů, I.etapa</t>
  </si>
  <si>
    <t>STA</t>
  </si>
  <si>
    <t>1</t>
  </si>
  <si>
    <t>{f9d60b02-9e39-4852-9df8-628d44624b4b}</t>
  </si>
  <si>
    <t>2</t>
  </si>
  <si>
    <t>44618/2</t>
  </si>
  <si>
    <t>Řezy stromů, I.etapa</t>
  </si>
  <si>
    <t>{2fd82deb-c92a-4409-8140-47770157e880}</t>
  </si>
  <si>
    <t>44618/3</t>
  </si>
  <si>
    <t>Vedlejší a ostatní náklady</t>
  </si>
  <si>
    <t>{58cb6cba-dad6-40ca-9fc6-dbbb9a9fd9be}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</si>
  <si>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</si>
  <si>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</si>
  <si>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</si>
  <si>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</si>
  <si>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</si>
  <si>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</si>
  <si>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</si>
  <si>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44618/1 - Kácení stromů, I.etapa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</si>
  <si>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</si>
  <si>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</si>
  <si>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</si>
  <si>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</si>
  <si>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</si>
  <si>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</si>
  <si>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</si>
  <si>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</si>
  <si>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</si>
  <si>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</si>
  <si>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</si>
  <si>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</si>
  <si>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</si>
  <si>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</si>
  <si>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</si>
  <si>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</si>
  <si>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</si>
  <si>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</si>
  <si>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</si>
  <si>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</si>
  <si>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</si>
  <si>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</si>
  <si>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</si>
  <si>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</si>
  <si>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</si>
  <si>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</si>
  <si>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</si>
  <si>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 průměru kmene do 100 mm do sklonu terénu 1 : 5, při celkové ploše do 1 000 m2</t>
  </si>
  <si>
    <t>m2</t>
  </si>
  <si>
    <t>CS ÚRS 2018 02</t>
  </si>
  <si>
    <t>4</t>
  </si>
  <si>
    <t>-443860308</t>
  </si>
  <si>
    <t>112151111</t>
  </si>
  <si>
    <t>Pokácení stromu směrové v celku s odřezáním kmene a s odvětvením průměru kmene přes 100 do 200 mm</t>
  </si>
  <si>
    <t>kus</t>
  </si>
  <si>
    <t>-828920606</t>
  </si>
  <si>
    <t>VV</t>
  </si>
  <si>
    <t>2 "javor mléč, RFID 323211</t>
  </si>
  <si>
    <t>1 "javor klen, RFID 323212</t>
  </si>
  <si>
    <t>1 "javor mléč, RFID 323225</t>
  </si>
  <si>
    <t>1 "vrba jíva, RFID 323227</t>
  </si>
  <si>
    <t>1 "střemcha obecná, RFID 323259</t>
  </si>
  <si>
    <t>1 "olše lepkavá, RFID 323328</t>
  </si>
  <si>
    <t>1 "javor klen, RFID 323377</t>
  </si>
  <si>
    <t>1 "javor klen, RFID 323447</t>
  </si>
  <si>
    <t>1 "olše lepkavá, RFID 323484</t>
  </si>
  <si>
    <t>2 "olše lepkavá, RFID 323505</t>
  </si>
  <si>
    <t>1 "střemcha obecná, RFID 323518</t>
  </si>
  <si>
    <t>1 "javor klen, RFID 323530</t>
  </si>
  <si>
    <t>1 "osika obecná, RFID 323584</t>
  </si>
  <si>
    <t>1 "olše lepkavá, RFID 339822</t>
  </si>
  <si>
    <t>2 "olše lepkavá, RFID 339836</t>
  </si>
  <si>
    <t>1 "javor mléč, RFID 339840</t>
  </si>
  <si>
    <t>2 "dub letní, RFID 339841</t>
  </si>
  <si>
    <t>1 "olše lepkavá, RFID 339852</t>
  </si>
  <si>
    <t>1 "olše lepkavá, RFID 339853</t>
  </si>
  <si>
    <t>1 "olše lepkavá, RFID 339855</t>
  </si>
  <si>
    <t>1 "olše lepkavá, RFID 339860</t>
  </si>
  <si>
    <t>Součet</t>
  </si>
  <si>
    <t>3</t>
  </si>
  <si>
    <t>112151112</t>
  </si>
  <si>
    <t>Pokácení stromu směrové v celku s odřezáním kmene a s odvětvením průměru kmene přes 200 do 300 mm</t>
  </si>
  <si>
    <t>1309241193</t>
  </si>
  <si>
    <t>1 "olše lepkavá, RFID 323206</t>
  </si>
  <si>
    <t>2 "olše lepkavá, RFID 339855</t>
  </si>
  <si>
    <t>112151113</t>
  </si>
  <si>
    <t>Pokácení stromu směrové v celku s odřezáním kmene a s odvětvením průměru kmene přes 300 do 400 mm</t>
  </si>
  <si>
    <t>1945976832</t>
  </si>
  <si>
    <t>1 "jasan ztepilý, RFID 323361</t>
  </si>
  <si>
    <t>5</t>
  </si>
  <si>
    <t>112151114</t>
  </si>
  <si>
    <t>Pokácení stromu směrové v celku s odřezáním kmene a s odvětvením průměru kmene přes 400 do 500 mm</t>
  </si>
  <si>
    <t>1210316174</t>
  </si>
  <si>
    <t>1 "jasan ztepilý, RFID 323563</t>
  </si>
  <si>
    <t>1 "olše lepkavá, RFID 339864</t>
  </si>
  <si>
    <t>6</t>
  </si>
  <si>
    <t>112151311</t>
  </si>
  <si>
    <t>Pokácení stromu postupné bez spouštění částí kmene a koruny o průměru na řezné ploše pařezu přes 100 do 200 mm</t>
  </si>
  <si>
    <t>-241279410</t>
  </si>
  <si>
    <t>2 "olše lepkavá, RFID 323201</t>
  </si>
  <si>
    <t>1 "vrba bílá, RFID 323217</t>
  </si>
  <si>
    <t>1 "střemcha obecná, RFID 323222</t>
  </si>
  <si>
    <t>1 "olše lepkavá, RFID 323243</t>
  </si>
  <si>
    <t>1 "vrba bílá, RFID 323333</t>
  </si>
  <si>
    <t>1 "jasan ztepilý, RFID 323335</t>
  </si>
  <si>
    <t>1 "olše lepkavá, RFID 323423</t>
  </si>
  <si>
    <t>1 "jasan ztepilý, RFID 323497</t>
  </si>
  <si>
    <t>1 "jasan ztepilý, RFID 323498</t>
  </si>
  <si>
    <t>1 "javor mléč, RFID 323569</t>
  </si>
  <si>
    <t>3 "olše lepkavá, RFID 339816</t>
  </si>
  <si>
    <t>1 "olše lepkavá, RFID 339829</t>
  </si>
  <si>
    <t>7</t>
  </si>
  <si>
    <t>112151312</t>
  </si>
  <si>
    <t>Pokácení stromu postupné bez spouštění částí kmene a koruny o průměru na řezné ploše pařezu přes 200 do 300 mm</t>
  </si>
  <si>
    <t>1820407614</t>
  </si>
  <si>
    <t>2 "vrba bílá, RFID 323223</t>
  </si>
  <si>
    <t>1 "vrba bílá, RFID 323250</t>
  </si>
  <si>
    <t>1 "vrba bílá, RFID 323255</t>
  </si>
  <si>
    <t>1 "olše lepkavá, RFID 323261</t>
  </si>
  <si>
    <t>1 "střemcha obecná, RFID 323270</t>
  </si>
  <si>
    <t>1 "olše lepkavá, RFID 323287</t>
  </si>
  <si>
    <t>1 "jasan ztepilý, RFID 323394</t>
  </si>
  <si>
    <t>1 "jeřáb obecný, RFID 323495</t>
  </si>
  <si>
    <t>8</t>
  </si>
  <si>
    <t>112151313</t>
  </si>
  <si>
    <t>Pokácení stromu postupné bez spouštění částí kmene a koruny o průměru na řezné ploše pařezu přes 300 do 400 mm</t>
  </si>
  <si>
    <t>1340540627</t>
  </si>
  <si>
    <t>1 "vrba bílá, RFID 323223</t>
  </si>
  <si>
    <t>1 "olše lepkavá, RFID 323522</t>
  </si>
  <si>
    <t>2 "olše lepkavá, RFID 339823</t>
  </si>
  <si>
    <t>1 "olše lepkavá, RFID 339837</t>
  </si>
  <si>
    <t>9</t>
  </si>
  <si>
    <t>112151314</t>
  </si>
  <si>
    <t>Pokácení stromu postupné bez spouštění částí kmene a koruny o průměru na řezné ploše pařezu přes 400 do 500 mm</t>
  </si>
  <si>
    <t>-1023819480</t>
  </si>
  <si>
    <t>1 "vrba bílá, RFID 323214</t>
  </si>
  <si>
    <t>1 "vrba bílá, RFID 323218</t>
  </si>
  <si>
    <t>1 "vrba bílá, RFID 323262</t>
  </si>
  <si>
    <t>1 "lípa malolistá, RFID 323356</t>
  </si>
  <si>
    <t>1 "střemcha obecná, RFID 323456</t>
  </si>
  <si>
    <t>1 "jasan ztepilý, RFID 323531</t>
  </si>
  <si>
    <t>1 "jasan ztepilý, RFID 323583</t>
  </si>
  <si>
    <t>1 "jasan ztepilý, RFID 339806</t>
  </si>
  <si>
    <t>10</t>
  </si>
  <si>
    <t>112151315</t>
  </si>
  <si>
    <t>Pokácení stromu postupné bez spouštění částí kmene a koruny o průměru na řezné ploše pařezu přes 500 do 600 mm</t>
  </si>
  <si>
    <t>1683283881</t>
  </si>
  <si>
    <t>1 "vrba bílá, RFID 323215</t>
  </si>
  <si>
    <t>1 "vrba bílá, RFID 323286</t>
  </si>
  <si>
    <t>1 "vrba bílá, RFID 323288</t>
  </si>
  <si>
    <t>1 "vrba bílá, RFID 323291</t>
  </si>
  <si>
    <t>1 "jasan ztepilý, RFID 323310</t>
  </si>
  <si>
    <t>1 "jasan ztepilý, RFID 323316</t>
  </si>
  <si>
    <t>1 "javor mléč, RFID 323409</t>
  </si>
  <si>
    <t>1 "olše lepkavá, RFID 323523</t>
  </si>
  <si>
    <t>1 "javor klen, RFID 323528</t>
  </si>
  <si>
    <t>1 "jasan ztepilý, RFID 323529</t>
  </si>
  <si>
    <t>1 "jasan ztepilý, RFID 323587</t>
  </si>
  <si>
    <t>11</t>
  </si>
  <si>
    <t>112151316</t>
  </si>
  <si>
    <t>Pokácení stromu postupné bez spouštění částí kmene a koruny o průměru na řezné ploše pařezu přes 600 do 700 mm</t>
  </si>
  <si>
    <t>1338353050</t>
  </si>
  <si>
    <t>1 "vrba bílá, RFID 323240</t>
  </si>
  <si>
    <t>1 "vrba bílá, RFID 323256</t>
  </si>
  <si>
    <t>1 "javor mléč, RFID 323354</t>
  </si>
  <si>
    <t>1 "jasan ztepilý, RFID 323436</t>
  </si>
  <si>
    <t>1 "jasan ztepilý, RFID 323480</t>
  </si>
  <si>
    <t>1 "olše lepkavá, RFID 323521</t>
  </si>
  <si>
    <t>1 "jasan ztepilý, RFID 323538</t>
  </si>
  <si>
    <t>1 "olše lepkavá, RFID 323544</t>
  </si>
  <si>
    <t>1 "jasan ztepilý, RFID 323556</t>
  </si>
  <si>
    <t>12</t>
  </si>
  <si>
    <t>112151317</t>
  </si>
  <si>
    <t>Pokácení stromu postupné bez spouštění částí kmene a koruny o průměru na řezné ploše pařezu přes 700 do 800 mm</t>
  </si>
  <si>
    <t>265846050</t>
  </si>
  <si>
    <t>1 "jasan ztepilý, RFID 323446</t>
  </si>
  <si>
    <t>1 "jasan ztepilý, RFID 323488</t>
  </si>
  <si>
    <t>1 "olše lepkavá, RFID 323501</t>
  </si>
  <si>
    <t>1 "olše lepkavá, RFID 323573</t>
  </si>
  <si>
    <t>13</t>
  </si>
  <si>
    <t>112151318</t>
  </si>
  <si>
    <t>Pokácení stromu postupné bez spouštění částí kmene a koruny o průměru na řezné ploše pařezu přes 800 do 900 mm</t>
  </si>
  <si>
    <t>1107836238</t>
  </si>
  <si>
    <t>1 "jasan ztepilý, RFID 339807</t>
  </si>
  <si>
    <t>14</t>
  </si>
  <si>
    <t>162201411</t>
  </si>
  <si>
    <t>Vodorovné přemístění větví, kmenů nebo pařezů  s naložením, složením a dopravou do 1000 m kmenů stromů listnatých, průměru přes 100 do 300 mm</t>
  </si>
  <si>
    <t>940359403</t>
  </si>
  <si>
    <t>15</t>
  </si>
  <si>
    <t>162201412</t>
  </si>
  <si>
    <t>Vodorovné přemístění větví, kmenů nebo pařezů  s naložením, složením a dopravou do 1000 m kmenů stromů listnatých, průměru přes 300 do 500 mm</t>
  </si>
  <si>
    <t>636547964</t>
  </si>
  <si>
    <t>16</t>
  </si>
  <si>
    <t>162201413</t>
  </si>
  <si>
    <t>Vodorovné přemístění větví, kmenů nebo pařezů  s naložením, složením a dopravou do 1000 m kmenů stromů listnatých, průměru přes 500 do 700 mm</t>
  </si>
  <si>
    <t>-862208849</t>
  </si>
  <si>
    <t>17</t>
  </si>
  <si>
    <t>162201414</t>
  </si>
  <si>
    <t>Vodorovné přemístění větví, kmenů nebo pařezů  s naložením, složením a dopravou do 1000 m kmenů stromů listnatých, průměru přes 700 do 900 mm</t>
  </si>
  <si>
    <t>-1011650195</t>
  </si>
  <si>
    <t>18</t>
  </si>
  <si>
    <t>R111251111</t>
  </si>
  <si>
    <t>Drcení ořezaných větví strojně - (štěpkování) o průměru větví do 100 mm s odvozem do 20 km</t>
  </si>
  <si>
    <t>m3</t>
  </si>
  <si>
    <t>-166701900</t>
  </si>
  <si>
    <t>P</t>
  </si>
  <si>
    <t>Poznámka k položce:
-včetně likvidace dle platné legislativy</t>
  </si>
  <si>
    <t>40*0,15 "průměr do 0,2m</t>
  </si>
  <si>
    <t>16*0,2 "průměr do 0,3m</t>
  </si>
  <si>
    <t>11*0,25 "průměr do 0,4m</t>
  </si>
  <si>
    <t>17*0,3 "průměr do 0,5m</t>
  </si>
  <si>
    <t>12*0,4 "průměr do 0,6m</t>
  </si>
  <si>
    <t>9*0,45 "průměr do 0,7m</t>
  </si>
  <si>
    <t>4*0,55 "průměr do 0,8m</t>
  </si>
  <si>
    <t>1*0,65 "průměr do 0,9m</t>
  </si>
  <si>
    <t>400*0,01 "drcení křovin</t>
  </si>
  <si>
    <t>44618/2 - Řezy stromů, I.etapa</t>
  </si>
  <si>
    <t>184851521</t>
  </si>
  <si>
    <t>Řez stromů tvarovací hlavový s opakovaným intervalem řezu přes 2 do 5 let výšky nasazení hlavy do 2 m</t>
  </si>
  <si>
    <t>1734107311</t>
  </si>
  <si>
    <t>1 "vrba křehká, RFID 323367</t>
  </si>
  <si>
    <t>1 "vrba křehká, RFID 323368</t>
  </si>
  <si>
    <t>1 "vrba křehká, RFID 323369</t>
  </si>
  <si>
    <t>1 "vrba křehká, RFID 323370</t>
  </si>
  <si>
    <t>1 "vrba křehká, RFID 323371</t>
  </si>
  <si>
    <t>3 "vrba bílá, RFID 323438</t>
  </si>
  <si>
    <t>1 "vrba bílá, RFID 323439</t>
  </si>
  <si>
    <t>1 "vrba bílá, RFID 323440</t>
  </si>
  <si>
    <t>1 "vrba bílá, RFID 323442</t>
  </si>
  <si>
    <t>184852112</t>
  </si>
  <si>
    <t>Řez stromů prováděný lezeckou technikou bezpečnostní, plocha koruny stromu přes 30 do 60 m2</t>
  </si>
  <si>
    <t>163200750</t>
  </si>
  <si>
    <t>1 "olše lepkavá, RFID 339831</t>
  </si>
  <si>
    <t>184852115</t>
  </si>
  <si>
    <t>Řez stromů prováděný lezeckou technikou bezpečnostní, plocha koruny stromu přes 120 do 150 m2</t>
  </si>
  <si>
    <t>1885374932</t>
  </si>
  <si>
    <t>1 "jasan ztepilý, RFID 323339</t>
  </si>
  <si>
    <t>184852116</t>
  </si>
  <si>
    <t>Řez stromů prováděný lezeckou technikou bezpečnostní, plocha koruny stromu přes 150 do 180 m2</t>
  </si>
  <si>
    <t>2104004464</t>
  </si>
  <si>
    <t>1 "vrba bílá, RFID 323289</t>
  </si>
  <si>
    <t>184852119</t>
  </si>
  <si>
    <t>Řez stromů prováděný lezeckou technikou bezpečnostní, plocha koruny stromu přes 240 do 270 m2</t>
  </si>
  <si>
    <t>-881627031</t>
  </si>
  <si>
    <t>1 "jasan ztepilý, RFID 323406</t>
  </si>
  <si>
    <t>184852121</t>
  </si>
  <si>
    <t>Řez stromů prováděný lezeckou technikou bezpečnostní, plocha koruny stromu přes 270 do 300 m2</t>
  </si>
  <si>
    <t>-1878554791</t>
  </si>
  <si>
    <t>1 "jasan ztepilý, RFID 323407</t>
  </si>
  <si>
    <t>184852212</t>
  </si>
  <si>
    <t>Řez stromů prováděný lezeckou technikou zdravotní, plocha koruny stromu přes 30 do 60 m2</t>
  </si>
  <si>
    <t>542545047</t>
  </si>
  <si>
    <t>1 "jasan ztepilý, RFID 323265</t>
  </si>
  <si>
    <t>1 "olše lepkavá, RFID 323324</t>
  </si>
  <si>
    <t>1 "střemcha obecná, RFID 323458</t>
  </si>
  <si>
    <t>2 "lípa malolistá, RFID 323475</t>
  </si>
  <si>
    <t>2 "olše lepkavá, RFID 323479</t>
  </si>
  <si>
    <t>5 "lípa malolistá, RFID 323482</t>
  </si>
  <si>
    <t>3 "střemcha obecná, RFID 323493</t>
  </si>
  <si>
    <t>1 "střemcha obecná, RFID 323494</t>
  </si>
  <si>
    <t>1 "jasan ztepilý, RFID 323512</t>
  </si>
  <si>
    <t>1 "olše lepkavá, RFID 323586</t>
  </si>
  <si>
    <t>4 "olše lepkavá, RFID 339810</t>
  </si>
  <si>
    <t>2 "olše lepkavá, RFID 339813</t>
  </si>
  <si>
    <t>1 "javor mléč, RFID 339839</t>
  </si>
  <si>
    <t>1 "jasan ztepilý, RFID 339844</t>
  </si>
  <si>
    <t>184852213</t>
  </si>
  <si>
    <t>Řez stromů prováděný lezeckou technikou zdravotní, plocha koruny stromu přes 60 do 90 m2</t>
  </si>
  <si>
    <t>-1613175021</t>
  </si>
  <si>
    <t>1 "olše lepkavá, RFID 323387</t>
  </si>
  <si>
    <t>3 "střemcha obecná, RFID 323574</t>
  </si>
  <si>
    <t>1 "olše lepkavá, RFID 339821</t>
  </si>
  <si>
    <t>1 "olše lepkavá, RFID 339826</t>
  </si>
  <si>
    <t>2 "vrba jíva, RFID 339845</t>
  </si>
  <si>
    <t>184852214</t>
  </si>
  <si>
    <t>Řez stromů prováděný lezeckou technikou zdravotní, plocha koruny stromu přes 90 do 120 m2</t>
  </si>
  <si>
    <t>1051365679</t>
  </si>
  <si>
    <t>1 "jasan ztepilý, RFID 323392</t>
  </si>
  <si>
    <t>1 "lípa malolistá, RFID 323468</t>
  </si>
  <si>
    <t>1 "javor klen, RFID 323594</t>
  </si>
  <si>
    <t>1 "olše lepkavá, RFID 339827</t>
  </si>
  <si>
    <t>184852215</t>
  </si>
  <si>
    <t>Řez stromů prováděný lezeckou technikou zdravotní, plocha koruny stromu přes 120 do 150 m2</t>
  </si>
  <si>
    <t>953125545</t>
  </si>
  <si>
    <t>1 "jasan ztepilý, RFID 323539</t>
  </si>
  <si>
    <t>1 "jasan ztepilý, RFID 339803</t>
  </si>
  <si>
    <t>184852216</t>
  </si>
  <si>
    <t>Řez stromů prováděný lezeckou technikou zdravotní, plocha koruny stromu přes 150 do 180 m2</t>
  </si>
  <si>
    <t>-116291158</t>
  </si>
  <si>
    <t>1 "jasan ztepilý, RFID 323411</t>
  </si>
  <si>
    <t>1 "olše lepkavá, RFID 323571</t>
  </si>
  <si>
    <t>1 "jasan ztepilý, RFID 339805</t>
  </si>
  <si>
    <t>1 "olše lepkavá, RFID 339838</t>
  </si>
  <si>
    <t>184852217</t>
  </si>
  <si>
    <t>Řez stromů prováděný lezeckou technikou zdravotní, plocha koruny stromu přes 180 do 210 m2</t>
  </si>
  <si>
    <t>-723746180</t>
  </si>
  <si>
    <t>1 "jasan ztepilý, RFID 323433</t>
  </si>
  <si>
    <t>1 "jasan ztepilý, RFID 339804</t>
  </si>
  <si>
    <t>184852218</t>
  </si>
  <si>
    <t>Řez stromů prováděný lezeckou technikou zdravotní, plocha koruny stromu přes 210 do 240 m2</t>
  </si>
  <si>
    <t>-313876609</t>
  </si>
  <si>
    <t>1 "olše lepkavá, RFID 323309</t>
  </si>
  <si>
    <t>1 "jasan ztepilý, RFID 323364</t>
  </si>
  <si>
    <t>1 "lípa malolistá, RFID 323404</t>
  </si>
  <si>
    <t>1 "jasan ztepilý, RFID 323416</t>
  </si>
  <si>
    <t>184852219</t>
  </si>
  <si>
    <t>Řez stromů prováděný lezeckou technikou zdravotní, plocha koruny stromu přes 240 do 270 m2</t>
  </si>
  <si>
    <t>963560405</t>
  </si>
  <si>
    <t>1 "lípa malolistá, RFID 323334</t>
  </si>
  <si>
    <t>1 "jasan ztepilý, RFID 323365</t>
  </si>
  <si>
    <t>184852222</t>
  </si>
  <si>
    <t>Řez stromů prováděný lezeckou technikou zdravotní, plocha koruny stromu přes 300 do 330 m2</t>
  </si>
  <si>
    <t>-15758649</t>
  </si>
  <si>
    <t>1 "jasan ztepilý, RFID 323302</t>
  </si>
  <si>
    <t>184852412</t>
  </si>
  <si>
    <t>Řez stromů prováděný lezeckou technikou redukční obvodový, plocha koruny stromu přes 30 do 60 m2</t>
  </si>
  <si>
    <t>-128791980</t>
  </si>
  <si>
    <t>1 "střemcha obecná, RFID 323457</t>
  </si>
  <si>
    <t>184852413</t>
  </si>
  <si>
    <t>Řez stromů prováděný lezeckou technikou redukční obvodový, plocha koruny stromu přes 60 do 90 m2</t>
  </si>
  <si>
    <t>2041867494</t>
  </si>
  <si>
    <t>1 "vrba jíva, RFID 339846</t>
  </si>
  <si>
    <t>184852415</t>
  </si>
  <si>
    <t>Řez stromů prováděný lezeckou technikou redukční obvodový, plocha koruny stromu přes 120 do 150 m2</t>
  </si>
  <si>
    <t>181297304</t>
  </si>
  <si>
    <t>1 "jasan ztepilý, RFID 323345</t>
  </si>
  <si>
    <t>19</t>
  </si>
  <si>
    <t>184852416</t>
  </si>
  <si>
    <t>Řez stromů prováděný lezeckou technikou redukční obvodový, plocha koruny stromu přes 150 do 180 m2</t>
  </si>
  <si>
    <t>790384985</t>
  </si>
  <si>
    <t>1 "jasan ztepilý, RFID 323202</t>
  </si>
  <si>
    <t>1 "javor klen, RFID 323455</t>
  </si>
  <si>
    <t>1 "olše lepkavá, RFID 339835</t>
  </si>
  <si>
    <t>20</t>
  </si>
  <si>
    <t>184852417</t>
  </si>
  <si>
    <t>Řez stromů prováděný lezeckou technikou redukční obvodový, plocha koruny stromu přes 180 do 210 m2</t>
  </si>
  <si>
    <t>328711624</t>
  </si>
  <si>
    <t>1 " jasan ztepilý, RFID 323444</t>
  </si>
  <si>
    <t>1 "olše lepkavá, RFID 339830</t>
  </si>
  <si>
    <t>21</t>
  </si>
  <si>
    <t>184852419</t>
  </si>
  <si>
    <t>Řez stromů prováděný lezeckou technikou redukční obvodový, plocha koruny stromu přes 240 do 270 m2</t>
  </si>
  <si>
    <t>139098147</t>
  </si>
  <si>
    <t>1 "jasan ztepilý, RFID 323595</t>
  </si>
  <si>
    <t>22</t>
  </si>
  <si>
    <t>184852422</t>
  </si>
  <si>
    <t>Řez stromů prováděný lezeckou technikou redukční obvodový, plocha koruny stromu přes 300 do 330 m2</t>
  </si>
  <si>
    <t>999958101</t>
  </si>
  <si>
    <t>1 "javor klen, RFID 323391</t>
  </si>
  <si>
    <t>23</t>
  </si>
  <si>
    <t>184852423</t>
  </si>
  <si>
    <t>Řez stromů prováděný lezeckou technikou redukční obvodový, plocha koruny stromu přes 330 do 360 m2</t>
  </si>
  <si>
    <t>-1309794026</t>
  </si>
  <si>
    <t>1 "lípa malolistá, RFID 323429</t>
  </si>
  <si>
    <t>24</t>
  </si>
  <si>
    <t>111251111</t>
  </si>
  <si>
    <t>734243010</t>
  </si>
  <si>
    <t>44618/3 - Vedlejší a ostatní náklady</t>
  </si>
  <si>
    <t xml:space="preserve">    9 - Vedlejší a ostatní náklady</t>
  </si>
  <si>
    <t>R000000005</t>
  </si>
  <si>
    <t>Bezpečnostní opatření při práci nad vodní hladinou</t>
  </si>
  <si>
    <t>soubor</t>
  </si>
  <si>
    <t>-631674928</t>
  </si>
  <si>
    <t>Poznámka k položce:
-pohotovost pramice
-plovací vesty, bezpečnostní žebříky do vody,...</t>
  </si>
  <si>
    <t>R000000101</t>
  </si>
  <si>
    <t>Bezpečnostní opatření</t>
  </si>
  <si>
    <t>-1842125741</t>
  </si>
  <si>
    <t>Poznámka k položce:
- instalace výstražné pásky kolem prostoru kácení
- instalace výstražné pásky kolem prostoru dočasně uložené dřevní hmoty
- informační tabule o stavbě
- vyznačení bezpečného koridoru pro pěší a cyklisty
- další bezpečnostní opatření dle uvážení zhotovitele</t>
  </si>
  <si>
    <t>R000000102</t>
  </si>
  <si>
    <t>Zajištění fotodokumentace veškerých provedených zásahů</t>
  </si>
  <si>
    <t>1201520731</t>
  </si>
  <si>
    <t>Poznámka k položce:
- provedení fotodokumentace stromu před započetím a po dokončení zásahu pro každý strom zvlášť, včetně detailních snímků u řezů a snímku identifikačních štítků
- vypracování a předání závěrečné zprávy o provedeném zásahu s fotodokumentací v příloze ve dvou paré v tištěné formě a digitální formě zástupci investora</t>
  </si>
  <si>
    <t>R000000104</t>
  </si>
  <si>
    <t xml:space="preserve">Zpracování povodňového plánu stavby dle §71 zákona č. 254/2001 Sb. včetně zajištění schválení příslušnými orgány správy a Povodím Labe, státní podnik
</t>
  </si>
  <si>
    <t>935086990</t>
  </si>
  <si>
    <t>R000000105</t>
  </si>
  <si>
    <t>Manipulování dřevní hmoty v hustém porostu</t>
  </si>
  <si>
    <t>1318289455</t>
  </si>
  <si>
    <t>Poznámka k položce:
- příplatek za práci v hustém porostu</t>
  </si>
  <si>
    <t>R000000106</t>
  </si>
  <si>
    <t>Zajištění obnovy povrchu dotčených ploch včetně dodávky potřebného materiálu</t>
  </si>
  <si>
    <t>-666556323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</si>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</sst>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9</v>
      </c>
    </row>
    <row r="4" spans="2:71" ht="36.95" customHeight="1">
      <c r="B4" s="26"/>
      <c r="C4" s="27"/>
      <c r="D4" s="28" t="s">
        <v>10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11</v>
      </c>
      <c r="BE4" s="31" t="s">
        <v>12</v>
      </c>
      <c r="BS4" s="22" t="s">
        <v>13</v>
      </c>
    </row>
    <row r="5" spans="2:71" ht="14.4" customHeight="1">
      <c r="B5" s="26"/>
      <c r="C5" s="27"/>
      <c r="D5" s="32" t="s">
        <v>14</v>
      </c>
      <c r="E5" s="27"/>
      <c r="F5" s="27"/>
      <c r="G5" s="27"/>
      <c r="H5" s="27"/>
      <c r="I5" s="27"/>
      <c r="J5" s="27"/>
      <c r="K5" s="33" t="s">
        <v>15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16</v>
      </c>
      <c r="BS5" s="22" t="s">
        <v>8</v>
      </c>
    </row>
    <row r="6" spans="2:71" ht="36.95" customHeight="1">
      <c r="B6" s="26"/>
      <c r="C6" s="27"/>
      <c r="D6" s="35" t="s">
        <v>17</v>
      </c>
      <c r="E6" s="27"/>
      <c r="F6" s="27"/>
      <c r="G6" s="27"/>
      <c r="H6" s="27"/>
      <c r="I6" s="27"/>
      <c r="J6" s="27"/>
      <c r="K6" s="36" t="s">
        <v>18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19</v>
      </c>
      <c r="E7" s="27"/>
      <c r="F7" s="27"/>
      <c r="G7" s="27"/>
      <c r="H7" s="27"/>
      <c r="I7" s="27"/>
      <c r="J7" s="27"/>
      <c r="K7" s="33" t="s">
        <v>20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21</v>
      </c>
      <c r="AL7" s="27"/>
      <c r="AM7" s="27"/>
      <c r="AN7" s="33" t="s">
        <v>20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22</v>
      </c>
      <c r="E8" s="27"/>
      <c r="F8" s="27"/>
      <c r="G8" s="27"/>
      <c r="H8" s="27"/>
      <c r="I8" s="27"/>
      <c r="J8" s="27"/>
      <c r="K8" s="33" t="s">
        <v>23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24</v>
      </c>
      <c r="AL8" s="27"/>
      <c r="AM8" s="27"/>
      <c r="AN8" s="39" t="s">
        <v>25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27</v>
      </c>
      <c r="AL10" s="27"/>
      <c r="AM10" s="27"/>
      <c r="AN10" s="33" t="s">
        <v>20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28</v>
      </c>
      <c r="AL11" s="27"/>
      <c r="AM11" s="27"/>
      <c r="AN11" s="33" t="s">
        <v>20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27</v>
      </c>
      <c r="AL13" s="27"/>
      <c r="AM13" s="27"/>
      <c r="AN13" s="40" t="s">
        <v>30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30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28</v>
      </c>
      <c r="AL14" s="27"/>
      <c r="AM14" s="27"/>
      <c r="AN14" s="40" t="s">
        <v>30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31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27</v>
      </c>
      <c r="AL16" s="27"/>
      <c r="AM16" s="27"/>
      <c r="AN16" s="33" t="s">
        <v>20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23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28</v>
      </c>
      <c r="AL17" s="27"/>
      <c r="AM17" s="27"/>
      <c r="AN17" s="33" t="s">
        <v>20</v>
      </c>
      <c r="AO17" s="27"/>
      <c r="AP17" s="27"/>
      <c r="AQ17" s="29"/>
      <c r="BE17" s="37"/>
      <c r="BS17" s="22" t="s">
        <v>32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6.5" customHeight="1">
      <c r="B20" s="26"/>
      <c r="C20" s="27"/>
      <c r="D20" s="27"/>
      <c r="E20" s="42" t="s">
        <v>20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34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35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36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37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38</v>
      </c>
      <c r="E26" s="52"/>
      <c r="F26" s="53" t="s">
        <v>39</v>
      </c>
      <c r="G26" s="52"/>
      <c r="H26" s="52"/>
      <c r="I26" s="52"/>
      <c r="J26" s="52"/>
      <c r="K26" s="52"/>
      <c r="L26" s="54">
        <v>0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40</v>
      </c>
      <c r="G27" s="52"/>
      <c r="H27" s="52"/>
      <c r="I27" s="52"/>
      <c r="J27" s="52"/>
      <c r="K27" s="52"/>
      <c r="L27" s="54">
        <v>0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41</v>
      </c>
      <c r="G28" s="52"/>
      <c r="H28" s="52"/>
      <c r="I28" s="52"/>
      <c r="J28" s="52"/>
      <c r="K28" s="52"/>
      <c r="L28" s="54">
        <v>0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42</v>
      </c>
      <c r="G29" s="52"/>
      <c r="H29" s="52"/>
      <c r="I29" s="52"/>
      <c r="J29" s="52"/>
      <c r="K29" s="52"/>
      <c r="L29" s="54">
        <v>0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43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44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45</v>
      </c>
      <c r="U32" s="59"/>
      <c r="V32" s="59"/>
      <c r="W32" s="59"/>
      <c r="X32" s="61" t="s">
        <v>46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47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14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44618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17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Ostašovský potok, Liberec-Ostašov, probírka břehových porostů, ř.km 1,750-3,550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22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 xml:space="preserve"> 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24</v>
      </c>
      <c r="AJ44" s="72"/>
      <c r="AK44" s="72"/>
      <c r="AL44" s="72"/>
      <c r="AM44" s="83" t="str">
        <f>IF(AN8="","",AN8)</f>
        <v>18.09.2018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26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 xml:space="preserve"> 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31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48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29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49</v>
      </c>
      <c r="D49" s="95"/>
      <c r="E49" s="95"/>
      <c r="F49" s="95"/>
      <c r="G49" s="95"/>
      <c r="H49" s="96"/>
      <c r="I49" s="97" t="s">
        <v>50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51</v>
      </c>
      <c r="AH49" s="95"/>
      <c r="AI49" s="95"/>
      <c r="AJ49" s="95"/>
      <c r="AK49" s="95"/>
      <c r="AL49" s="95"/>
      <c r="AM49" s="95"/>
      <c r="AN49" s="97" t="s">
        <v>52</v>
      </c>
      <c r="AO49" s="95"/>
      <c r="AP49" s="95"/>
      <c r="AQ49" s="99" t="s">
        <v>53</v>
      </c>
      <c r="AR49" s="70"/>
      <c r="AS49" s="100" t="s">
        <v>54</v>
      </c>
      <c r="AT49" s="101" t="s">
        <v>55</v>
      </c>
      <c r="AU49" s="101" t="s">
        <v>56</v>
      </c>
      <c r="AV49" s="101" t="s">
        <v>57</v>
      </c>
      <c r="AW49" s="101" t="s">
        <v>58</v>
      </c>
      <c r="AX49" s="101" t="s">
        <v>59</v>
      </c>
      <c r="AY49" s="101" t="s">
        <v>60</v>
      </c>
      <c r="AZ49" s="101" t="s">
        <v>61</v>
      </c>
      <c r="BA49" s="101" t="s">
        <v>62</v>
      </c>
      <c r="BB49" s="101" t="s">
        <v>63</v>
      </c>
      <c r="BC49" s="101" t="s">
        <v>64</v>
      </c>
      <c r="BD49" s="102" t="s">
        <v>65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66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ROUND(SUM(AG52:AG54),2)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20</v>
      </c>
      <c r="AR51" s="81"/>
      <c r="AS51" s="111">
        <f>ROUND(SUM(AS52:AS54),2)</f>
        <v>0</v>
      </c>
      <c r="AT51" s="112">
        <f>ROUND(SUM(AV51:AW51),2)</f>
        <v>0</v>
      </c>
      <c r="AU51" s="113">
        <f>ROUND(SUM(AU52:AU54),5)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ROUND(SUM(AZ52:AZ54),2)</f>
        <v>0</v>
      </c>
      <c r="BA51" s="112">
        <f>ROUND(SUM(BA52:BA54),2)</f>
        <v>0</v>
      </c>
      <c r="BB51" s="112">
        <f>ROUND(SUM(BB52:BB54),2)</f>
        <v>0</v>
      </c>
      <c r="BC51" s="112">
        <f>ROUND(SUM(BC52:BC54),2)</f>
        <v>0</v>
      </c>
      <c r="BD51" s="114">
        <f>ROUND(SUM(BD52:BD54),2)</f>
        <v>0</v>
      </c>
      <c r="BS51" s="115" t="s">
        <v>67</v>
      </c>
      <c r="BT51" s="115" t="s">
        <v>9</v>
      </c>
      <c r="BU51" s="116" t="s">
        <v>68</v>
      </c>
      <c r="BV51" s="115" t="s">
        <v>69</v>
      </c>
      <c r="BW51" s="115" t="s">
        <v>7</v>
      </c>
      <c r="BX51" s="115" t="s">
        <v>70</v>
      </c>
      <c r="CL51" s="115" t="s">
        <v>20</v>
      </c>
    </row>
    <row r="52" spans="1:91" s="5" customFormat="1" ht="16.5" customHeight="1">
      <c r="A52" s="117" t="s">
        <v>71</v>
      </c>
      <c r="B52" s="118"/>
      <c r="C52" s="119"/>
      <c r="D52" s="120" t="s">
        <v>72</v>
      </c>
      <c r="E52" s="120"/>
      <c r="F52" s="120"/>
      <c r="G52" s="120"/>
      <c r="H52" s="120"/>
      <c r="I52" s="121"/>
      <c r="J52" s="120" t="s">
        <v>73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'44618-1 - Kácení stromů, ...'!J27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74</v>
      </c>
      <c r="AR52" s="124"/>
      <c r="AS52" s="125">
        <v>0</v>
      </c>
      <c r="AT52" s="126">
        <f>ROUND(SUM(AV52:AW52),2)</f>
        <v>0</v>
      </c>
      <c r="AU52" s="127">
        <f>'44618-1 - Kácení stromů, ...'!P78</f>
        <v>0</v>
      </c>
      <c r="AV52" s="126">
        <f>'44618-1 - Kácení stromů, ...'!J30</f>
        <v>0</v>
      </c>
      <c r="AW52" s="126">
        <f>'44618-1 - Kácení stromů, ...'!J31</f>
        <v>0</v>
      </c>
      <c r="AX52" s="126">
        <f>'44618-1 - Kácení stromů, ...'!J32</f>
        <v>0</v>
      </c>
      <c r="AY52" s="126">
        <f>'44618-1 - Kácení stromů, ...'!J33</f>
        <v>0</v>
      </c>
      <c r="AZ52" s="126">
        <f>'44618-1 - Kácení stromů, ...'!F30</f>
        <v>0</v>
      </c>
      <c r="BA52" s="126">
        <f>'44618-1 - Kácení stromů, ...'!F31</f>
        <v>0</v>
      </c>
      <c r="BB52" s="126">
        <f>'44618-1 - Kácení stromů, ...'!F32</f>
        <v>0</v>
      </c>
      <c r="BC52" s="126">
        <f>'44618-1 - Kácení stromů, ...'!F33</f>
        <v>0</v>
      </c>
      <c r="BD52" s="128">
        <f>'44618-1 - Kácení stromů, ...'!F34</f>
        <v>0</v>
      </c>
      <c r="BT52" s="129" t="s">
        <v>75</v>
      </c>
      <c r="BV52" s="129" t="s">
        <v>69</v>
      </c>
      <c r="BW52" s="129" t="s">
        <v>76</v>
      </c>
      <c r="BX52" s="129" t="s">
        <v>7</v>
      </c>
      <c r="CL52" s="129" t="s">
        <v>20</v>
      </c>
      <c r="CM52" s="129" t="s">
        <v>77</v>
      </c>
    </row>
    <row r="53" spans="1:91" s="5" customFormat="1" ht="16.5" customHeight="1">
      <c r="A53" s="117" t="s">
        <v>71</v>
      </c>
      <c r="B53" s="118"/>
      <c r="C53" s="119"/>
      <c r="D53" s="120" t="s">
        <v>78</v>
      </c>
      <c r="E53" s="120"/>
      <c r="F53" s="120"/>
      <c r="G53" s="120"/>
      <c r="H53" s="120"/>
      <c r="I53" s="121"/>
      <c r="J53" s="120" t="s">
        <v>79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2">
        <f>'44618-2 - Řezy stromů, I....'!J27</f>
        <v>0</v>
      </c>
      <c r="AH53" s="121"/>
      <c r="AI53" s="121"/>
      <c r="AJ53" s="121"/>
      <c r="AK53" s="121"/>
      <c r="AL53" s="121"/>
      <c r="AM53" s="121"/>
      <c r="AN53" s="122">
        <f>SUM(AG53,AT53)</f>
        <v>0</v>
      </c>
      <c r="AO53" s="121"/>
      <c r="AP53" s="121"/>
      <c r="AQ53" s="123" t="s">
        <v>74</v>
      </c>
      <c r="AR53" s="124"/>
      <c r="AS53" s="125">
        <v>0</v>
      </c>
      <c r="AT53" s="126">
        <f>ROUND(SUM(AV53:AW53),2)</f>
        <v>0</v>
      </c>
      <c r="AU53" s="127">
        <f>'44618-2 - Řezy stromů, I....'!P78</f>
        <v>0</v>
      </c>
      <c r="AV53" s="126">
        <f>'44618-2 - Řezy stromů, I....'!J30</f>
        <v>0</v>
      </c>
      <c r="AW53" s="126">
        <f>'44618-2 - Řezy stromů, I....'!J31</f>
        <v>0</v>
      </c>
      <c r="AX53" s="126">
        <f>'44618-2 - Řezy stromů, I....'!J32</f>
        <v>0</v>
      </c>
      <c r="AY53" s="126">
        <f>'44618-2 - Řezy stromů, I....'!J33</f>
        <v>0</v>
      </c>
      <c r="AZ53" s="126">
        <f>'44618-2 - Řezy stromů, I....'!F30</f>
        <v>0</v>
      </c>
      <c r="BA53" s="126">
        <f>'44618-2 - Řezy stromů, I....'!F31</f>
        <v>0</v>
      </c>
      <c r="BB53" s="126">
        <f>'44618-2 - Řezy stromů, I....'!F32</f>
        <v>0</v>
      </c>
      <c r="BC53" s="126">
        <f>'44618-2 - Řezy stromů, I....'!F33</f>
        <v>0</v>
      </c>
      <c r="BD53" s="128">
        <f>'44618-2 - Řezy stromů, I....'!F34</f>
        <v>0</v>
      </c>
      <c r="BT53" s="129" t="s">
        <v>75</v>
      </c>
      <c r="BV53" s="129" t="s">
        <v>69</v>
      </c>
      <c r="BW53" s="129" t="s">
        <v>80</v>
      </c>
      <c r="BX53" s="129" t="s">
        <v>7</v>
      </c>
      <c r="CL53" s="129" t="s">
        <v>20</v>
      </c>
      <c r="CM53" s="129" t="s">
        <v>77</v>
      </c>
    </row>
    <row r="54" spans="1:91" s="5" customFormat="1" ht="16.5" customHeight="1">
      <c r="A54" s="117" t="s">
        <v>71</v>
      </c>
      <c r="B54" s="118"/>
      <c r="C54" s="119"/>
      <c r="D54" s="120" t="s">
        <v>81</v>
      </c>
      <c r="E54" s="120"/>
      <c r="F54" s="120"/>
      <c r="G54" s="120"/>
      <c r="H54" s="120"/>
      <c r="I54" s="121"/>
      <c r="J54" s="120" t="s">
        <v>82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2">
        <f>'44618-3 - Vedlejší a osta...'!J27</f>
        <v>0</v>
      </c>
      <c r="AH54" s="121"/>
      <c r="AI54" s="121"/>
      <c r="AJ54" s="121"/>
      <c r="AK54" s="121"/>
      <c r="AL54" s="121"/>
      <c r="AM54" s="121"/>
      <c r="AN54" s="122">
        <f>SUM(AG54,AT54)</f>
        <v>0</v>
      </c>
      <c r="AO54" s="121"/>
      <c r="AP54" s="121"/>
      <c r="AQ54" s="123" t="s">
        <v>74</v>
      </c>
      <c r="AR54" s="124"/>
      <c r="AS54" s="130">
        <v>0</v>
      </c>
      <c r="AT54" s="131">
        <f>ROUND(SUM(AV54:AW54),2)</f>
        <v>0</v>
      </c>
      <c r="AU54" s="132">
        <f>'44618-3 - Vedlejší a osta...'!P78</f>
        <v>0</v>
      </c>
      <c r="AV54" s="131">
        <f>'44618-3 - Vedlejší a osta...'!J30</f>
        <v>0</v>
      </c>
      <c r="AW54" s="131">
        <f>'44618-3 - Vedlejší a osta...'!J31</f>
        <v>0</v>
      </c>
      <c r="AX54" s="131">
        <f>'44618-3 - Vedlejší a osta...'!J32</f>
        <v>0</v>
      </c>
      <c r="AY54" s="131">
        <f>'44618-3 - Vedlejší a osta...'!J33</f>
        <v>0</v>
      </c>
      <c r="AZ54" s="131">
        <f>'44618-3 - Vedlejší a osta...'!F30</f>
        <v>0</v>
      </c>
      <c r="BA54" s="131">
        <f>'44618-3 - Vedlejší a osta...'!F31</f>
        <v>0</v>
      </c>
      <c r="BB54" s="131">
        <f>'44618-3 - Vedlejší a osta...'!F32</f>
        <v>0</v>
      </c>
      <c r="BC54" s="131">
        <f>'44618-3 - Vedlejší a osta...'!F33</f>
        <v>0</v>
      </c>
      <c r="BD54" s="133">
        <f>'44618-3 - Vedlejší a osta...'!F34</f>
        <v>0</v>
      </c>
      <c r="BT54" s="129" t="s">
        <v>75</v>
      </c>
      <c r="BV54" s="129" t="s">
        <v>69</v>
      </c>
      <c r="BW54" s="129" t="s">
        <v>83</v>
      </c>
      <c r="BX54" s="129" t="s">
        <v>7</v>
      </c>
      <c r="CL54" s="129" t="s">
        <v>20</v>
      </c>
      <c r="CM54" s="129" t="s">
        <v>77</v>
      </c>
    </row>
    <row r="55" spans="2:44" s="1" customFormat="1" ht="30" customHeight="1">
      <c r="B55" s="4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0"/>
    </row>
    <row r="56" spans="2:44" s="1" customFormat="1" ht="6.95" customHeight="1"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70"/>
    </row>
  </sheetData>
  <sheetProtection password="CC35" sheet="1" objects="1" scenarios="1" formatColumns="0" formatRows="0"/>
  <mergeCells count="49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N54:AP54"/>
    <mergeCell ref="AG54:AM54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  <mergeCell ref="D54:H54"/>
    <mergeCell ref="J54:AF54"/>
  </mergeCells>
  <hyperlinks>
    <hyperlink ref="K1:S1" location="C2" display="1) Rekapitulace stavby"/>
    <hyperlink ref="W1:AI1" location="C51" display="2) Rekapitulace objektů stavby a soupisů prací"/>
    <hyperlink ref="A52" location="'44618-1 - Kácení stromů, ...'!C2" display="/"/>
    <hyperlink ref="A53" location="'44618-2 - Řezy stromů, I....'!C2" display="/"/>
    <hyperlink ref="A54" location="'44618-3 - Vedlejší a ost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84</v>
      </c>
      <c r="G1" s="137" t="s">
        <v>85</v>
      </c>
      <c r="H1" s="137"/>
      <c r="I1" s="138"/>
      <c r="J1" s="137" t="s">
        <v>86</v>
      </c>
      <c r="K1" s="136" t="s">
        <v>87</v>
      </c>
      <c r="L1" s="137" t="s">
        <v>88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76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77</v>
      </c>
    </row>
    <row r="4" spans="2:46" ht="36.95" customHeight="1">
      <c r="B4" s="26"/>
      <c r="C4" s="27"/>
      <c r="D4" s="28" t="s">
        <v>89</v>
      </c>
      <c r="E4" s="27"/>
      <c r="F4" s="27"/>
      <c r="G4" s="27"/>
      <c r="H4" s="27"/>
      <c r="I4" s="140"/>
      <c r="J4" s="27"/>
      <c r="K4" s="29"/>
      <c r="M4" s="30" t="s">
        <v>11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17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Ostašovský potok, Liberec-Ostašov, probírka břehových porostů, ř.km 1,750-3,550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90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91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19</v>
      </c>
      <c r="E11" s="45"/>
      <c r="F11" s="33" t="s">
        <v>20</v>
      </c>
      <c r="G11" s="45"/>
      <c r="H11" s="45"/>
      <c r="I11" s="144" t="s">
        <v>21</v>
      </c>
      <c r="J11" s="33" t="s">
        <v>20</v>
      </c>
      <c r="K11" s="49"/>
    </row>
    <row r="12" spans="2:11" s="1" customFormat="1" ht="14.4" customHeight="1">
      <c r="B12" s="44"/>
      <c r="C12" s="45"/>
      <c r="D12" s="38" t="s">
        <v>22</v>
      </c>
      <c r="E12" s="45"/>
      <c r="F12" s="33" t="s">
        <v>23</v>
      </c>
      <c r="G12" s="45"/>
      <c r="H12" s="45"/>
      <c r="I12" s="144" t="s">
        <v>24</v>
      </c>
      <c r="J12" s="145" t="str">
        <f>'Rekapitulace stavby'!AN8</f>
        <v>18.09.2018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26</v>
      </c>
      <c r="E14" s="45"/>
      <c r="F14" s="45"/>
      <c r="G14" s="45"/>
      <c r="H14" s="45"/>
      <c r="I14" s="144" t="s">
        <v>27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28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29</v>
      </c>
      <c r="E17" s="45"/>
      <c r="F17" s="45"/>
      <c r="G17" s="45"/>
      <c r="H17" s="45"/>
      <c r="I17" s="144" t="s">
        <v>27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28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31</v>
      </c>
      <c r="E20" s="45"/>
      <c r="F20" s="45"/>
      <c r="G20" s="45"/>
      <c r="H20" s="45"/>
      <c r="I20" s="144" t="s">
        <v>27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28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33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20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34</v>
      </c>
      <c r="E27" s="45"/>
      <c r="F27" s="45"/>
      <c r="G27" s="45"/>
      <c r="H27" s="45"/>
      <c r="I27" s="142"/>
      <c r="J27" s="153">
        <f>ROUND(J78,2)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36</v>
      </c>
      <c r="G29" s="45"/>
      <c r="H29" s="45"/>
      <c r="I29" s="154" t="s">
        <v>35</v>
      </c>
      <c r="J29" s="50" t="s">
        <v>37</v>
      </c>
      <c r="K29" s="49"/>
    </row>
    <row r="30" spans="2:11" s="1" customFormat="1" ht="14.4" customHeight="1">
      <c r="B30" s="44"/>
      <c r="C30" s="45"/>
      <c r="D30" s="53" t="s">
        <v>38</v>
      </c>
      <c r="E30" s="53" t="s">
        <v>39</v>
      </c>
      <c r="F30" s="155">
        <f>ROUND(SUM(BE78:BE218),2)</f>
        <v>0</v>
      </c>
      <c r="G30" s="45"/>
      <c r="H30" s="45"/>
      <c r="I30" s="156">
        <v>0</v>
      </c>
      <c r="J30" s="155">
        <f>ROUND(ROUND((SUM(BE78:BE218)),2)*I30,2)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40</v>
      </c>
      <c r="F31" s="155">
        <f>ROUND(SUM(BF78:BF218),2)</f>
        <v>0</v>
      </c>
      <c r="G31" s="45"/>
      <c r="H31" s="45"/>
      <c r="I31" s="156">
        <v>0</v>
      </c>
      <c r="J31" s="155">
        <f>ROUND(ROUND((SUM(BF78:BF218)),2)*I31,2)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41</v>
      </c>
      <c r="F32" s="155">
        <f>ROUND(SUM(BG78:BG218),2)</f>
        <v>0</v>
      </c>
      <c r="G32" s="45"/>
      <c r="H32" s="45"/>
      <c r="I32" s="156">
        <v>0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42</v>
      </c>
      <c r="F33" s="155">
        <f>ROUND(SUM(BH78:BH218),2)</f>
        <v>0</v>
      </c>
      <c r="G33" s="45"/>
      <c r="H33" s="45"/>
      <c r="I33" s="156">
        <v>0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43</v>
      </c>
      <c r="F34" s="155">
        <f>ROUND(SUM(BI78:BI218),2)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44</v>
      </c>
      <c r="E36" s="96"/>
      <c r="F36" s="96"/>
      <c r="G36" s="159" t="s">
        <v>45</v>
      </c>
      <c r="H36" s="160" t="s">
        <v>46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92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17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Ostašovský potok, Liberec-Ostašov, probírka břehových porostů, ř.km 1,750-3,550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90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44618/1 - Kácení stromů, I.etapa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22</v>
      </c>
      <c r="D49" s="45"/>
      <c r="E49" s="45"/>
      <c r="F49" s="33" t="str">
        <f>F12</f>
        <v xml:space="preserve"> </v>
      </c>
      <c r="G49" s="45"/>
      <c r="H49" s="45"/>
      <c r="I49" s="144" t="s">
        <v>24</v>
      </c>
      <c r="J49" s="145" t="str">
        <f>IF(J12="","",J12)</f>
        <v>18.09.2018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26</v>
      </c>
      <c r="D51" s="45"/>
      <c r="E51" s="45"/>
      <c r="F51" s="33" t="str">
        <f>E15</f>
        <v xml:space="preserve"> </v>
      </c>
      <c r="G51" s="45"/>
      <c r="H51" s="45"/>
      <c r="I51" s="144" t="s">
        <v>31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29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93</v>
      </c>
      <c r="D54" s="157"/>
      <c r="E54" s="157"/>
      <c r="F54" s="157"/>
      <c r="G54" s="157"/>
      <c r="H54" s="157"/>
      <c r="I54" s="171"/>
      <c r="J54" s="172" t="s">
        <v>94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95</v>
      </c>
      <c r="D56" s="45"/>
      <c r="E56" s="45"/>
      <c r="F56" s="45"/>
      <c r="G56" s="45"/>
      <c r="H56" s="45"/>
      <c r="I56" s="142"/>
      <c r="J56" s="153">
        <f>J78</f>
        <v>0</v>
      </c>
      <c r="K56" s="49"/>
      <c r="AU56" s="22" t="s">
        <v>96</v>
      </c>
    </row>
    <row r="57" spans="2:11" s="7" customFormat="1" ht="24.95" customHeight="1">
      <c r="B57" s="175"/>
      <c r="C57" s="176"/>
      <c r="D57" s="177" t="s">
        <v>97</v>
      </c>
      <c r="E57" s="178"/>
      <c r="F57" s="178"/>
      <c r="G57" s="178"/>
      <c r="H57" s="178"/>
      <c r="I57" s="179"/>
      <c r="J57" s="180">
        <f>J79</f>
        <v>0</v>
      </c>
      <c r="K57" s="181"/>
    </row>
    <row r="58" spans="2:11" s="8" customFormat="1" ht="19.9" customHeight="1">
      <c r="B58" s="182"/>
      <c r="C58" s="183"/>
      <c r="D58" s="184" t="s">
        <v>98</v>
      </c>
      <c r="E58" s="185"/>
      <c r="F58" s="185"/>
      <c r="G58" s="185"/>
      <c r="H58" s="185"/>
      <c r="I58" s="186"/>
      <c r="J58" s="187">
        <f>J80</f>
        <v>0</v>
      </c>
      <c r="K58" s="188"/>
    </row>
    <row r="59" spans="2:11" s="1" customFormat="1" ht="21.8" customHeight="1">
      <c r="B59" s="44"/>
      <c r="C59" s="45"/>
      <c r="D59" s="45"/>
      <c r="E59" s="45"/>
      <c r="F59" s="45"/>
      <c r="G59" s="45"/>
      <c r="H59" s="45"/>
      <c r="I59" s="142"/>
      <c r="J59" s="45"/>
      <c r="K59" s="49"/>
    </row>
    <row r="60" spans="2:11" s="1" customFormat="1" ht="6.95" customHeight="1">
      <c r="B60" s="65"/>
      <c r="C60" s="66"/>
      <c r="D60" s="66"/>
      <c r="E60" s="66"/>
      <c r="F60" s="66"/>
      <c r="G60" s="66"/>
      <c r="H60" s="66"/>
      <c r="I60" s="164"/>
      <c r="J60" s="66"/>
      <c r="K60" s="67"/>
    </row>
    <row r="64" spans="2:12" s="1" customFormat="1" ht="6.95" customHeight="1">
      <c r="B64" s="68"/>
      <c r="C64" s="69"/>
      <c r="D64" s="69"/>
      <c r="E64" s="69"/>
      <c r="F64" s="69"/>
      <c r="G64" s="69"/>
      <c r="H64" s="69"/>
      <c r="I64" s="167"/>
      <c r="J64" s="69"/>
      <c r="K64" s="69"/>
      <c r="L64" s="70"/>
    </row>
    <row r="65" spans="2:12" s="1" customFormat="1" ht="36.95" customHeight="1">
      <c r="B65" s="44"/>
      <c r="C65" s="71" t="s">
        <v>99</v>
      </c>
      <c r="D65" s="72"/>
      <c r="E65" s="72"/>
      <c r="F65" s="72"/>
      <c r="G65" s="72"/>
      <c r="H65" s="72"/>
      <c r="I65" s="189"/>
      <c r="J65" s="72"/>
      <c r="K65" s="72"/>
      <c r="L65" s="70"/>
    </row>
    <row r="66" spans="2:12" s="1" customFormat="1" ht="6.95" customHeight="1">
      <c r="B66" s="44"/>
      <c r="C66" s="72"/>
      <c r="D66" s="72"/>
      <c r="E66" s="72"/>
      <c r="F66" s="72"/>
      <c r="G66" s="72"/>
      <c r="H66" s="72"/>
      <c r="I66" s="189"/>
      <c r="J66" s="72"/>
      <c r="K66" s="72"/>
      <c r="L66" s="70"/>
    </row>
    <row r="67" spans="2:12" s="1" customFormat="1" ht="14.4" customHeight="1">
      <c r="B67" s="44"/>
      <c r="C67" s="74" t="s">
        <v>17</v>
      </c>
      <c r="D67" s="72"/>
      <c r="E67" s="72"/>
      <c r="F67" s="72"/>
      <c r="G67" s="72"/>
      <c r="H67" s="72"/>
      <c r="I67" s="189"/>
      <c r="J67" s="72"/>
      <c r="K67" s="72"/>
      <c r="L67" s="70"/>
    </row>
    <row r="68" spans="2:12" s="1" customFormat="1" ht="16.5" customHeight="1">
      <c r="B68" s="44"/>
      <c r="C68" s="72"/>
      <c r="D68" s="72"/>
      <c r="E68" s="190" t="str">
        <f>E7</f>
        <v>Ostašovský potok, Liberec-Ostašov, probírka břehových porostů, ř.km 1,750-3,550</v>
      </c>
      <c r="F68" s="74"/>
      <c r="G68" s="74"/>
      <c r="H68" s="74"/>
      <c r="I68" s="189"/>
      <c r="J68" s="72"/>
      <c r="K68" s="72"/>
      <c r="L68" s="70"/>
    </row>
    <row r="69" spans="2:12" s="1" customFormat="1" ht="14.4" customHeight="1">
      <c r="B69" s="44"/>
      <c r="C69" s="74" t="s">
        <v>90</v>
      </c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17.25" customHeight="1">
      <c r="B70" s="44"/>
      <c r="C70" s="72"/>
      <c r="D70" s="72"/>
      <c r="E70" s="80" t="str">
        <f>E9</f>
        <v>44618/1 - Kácení stromů, I.etapa</v>
      </c>
      <c r="F70" s="72"/>
      <c r="G70" s="72"/>
      <c r="H70" s="72"/>
      <c r="I70" s="189"/>
      <c r="J70" s="72"/>
      <c r="K70" s="72"/>
      <c r="L70" s="70"/>
    </row>
    <row r="71" spans="2:12" s="1" customFormat="1" ht="6.95" customHeight="1">
      <c r="B71" s="44"/>
      <c r="C71" s="72"/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8" customHeight="1">
      <c r="B72" s="44"/>
      <c r="C72" s="74" t="s">
        <v>22</v>
      </c>
      <c r="D72" s="72"/>
      <c r="E72" s="72"/>
      <c r="F72" s="191" t="str">
        <f>F12</f>
        <v xml:space="preserve"> </v>
      </c>
      <c r="G72" s="72"/>
      <c r="H72" s="72"/>
      <c r="I72" s="192" t="s">
        <v>24</v>
      </c>
      <c r="J72" s="83" t="str">
        <f>IF(J12="","",J12)</f>
        <v>18.09.2018</v>
      </c>
      <c r="K72" s="72"/>
      <c r="L72" s="70"/>
    </row>
    <row r="73" spans="2:12" s="1" customFormat="1" ht="6.95" customHeight="1">
      <c r="B73" s="44"/>
      <c r="C73" s="72"/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13.5">
      <c r="B74" s="44"/>
      <c r="C74" s="74" t="s">
        <v>26</v>
      </c>
      <c r="D74" s="72"/>
      <c r="E74" s="72"/>
      <c r="F74" s="191" t="str">
        <f>E15</f>
        <v xml:space="preserve"> </v>
      </c>
      <c r="G74" s="72"/>
      <c r="H74" s="72"/>
      <c r="I74" s="192" t="s">
        <v>31</v>
      </c>
      <c r="J74" s="191" t="str">
        <f>E21</f>
        <v xml:space="preserve"> </v>
      </c>
      <c r="K74" s="72"/>
      <c r="L74" s="70"/>
    </row>
    <row r="75" spans="2:12" s="1" customFormat="1" ht="14.4" customHeight="1">
      <c r="B75" s="44"/>
      <c r="C75" s="74" t="s">
        <v>29</v>
      </c>
      <c r="D75" s="72"/>
      <c r="E75" s="72"/>
      <c r="F75" s="191" t="str">
        <f>IF(E18="","",E18)</f>
        <v/>
      </c>
      <c r="G75" s="72"/>
      <c r="H75" s="72"/>
      <c r="I75" s="189"/>
      <c r="J75" s="72"/>
      <c r="K75" s="72"/>
      <c r="L75" s="70"/>
    </row>
    <row r="76" spans="2:12" s="1" customFormat="1" ht="10.3" customHeight="1">
      <c r="B76" s="44"/>
      <c r="C76" s="72"/>
      <c r="D76" s="72"/>
      <c r="E76" s="72"/>
      <c r="F76" s="72"/>
      <c r="G76" s="72"/>
      <c r="H76" s="72"/>
      <c r="I76" s="189"/>
      <c r="J76" s="72"/>
      <c r="K76" s="72"/>
      <c r="L76" s="70"/>
    </row>
    <row r="77" spans="2:20" s="9" customFormat="1" ht="29.25" customHeight="1">
      <c r="B77" s="193"/>
      <c r="C77" s="194" t="s">
        <v>100</v>
      </c>
      <c r="D77" s="195" t="s">
        <v>53</v>
      </c>
      <c r="E77" s="195" t="s">
        <v>49</v>
      </c>
      <c r="F77" s="195" t="s">
        <v>101</v>
      </c>
      <c r="G77" s="195" t="s">
        <v>102</v>
      </c>
      <c r="H77" s="195" t="s">
        <v>103</v>
      </c>
      <c r="I77" s="196" t="s">
        <v>104</v>
      </c>
      <c r="J77" s="195" t="s">
        <v>94</v>
      </c>
      <c r="K77" s="197" t="s">
        <v>105</v>
      </c>
      <c r="L77" s="198"/>
      <c r="M77" s="100" t="s">
        <v>106</v>
      </c>
      <c r="N77" s="101" t="s">
        <v>38</v>
      </c>
      <c r="O77" s="101" t="s">
        <v>107</v>
      </c>
      <c r="P77" s="101" t="s">
        <v>108</v>
      </c>
      <c r="Q77" s="101" t="s">
        <v>109</v>
      </c>
      <c r="R77" s="101" t="s">
        <v>110</v>
      </c>
      <c r="S77" s="101" t="s">
        <v>111</v>
      </c>
      <c r="T77" s="102" t="s">
        <v>112</v>
      </c>
    </row>
    <row r="78" spans="2:63" s="1" customFormat="1" ht="29.25" customHeight="1">
      <c r="B78" s="44"/>
      <c r="C78" s="106" t="s">
        <v>95</v>
      </c>
      <c r="D78" s="72"/>
      <c r="E78" s="72"/>
      <c r="F78" s="72"/>
      <c r="G78" s="72"/>
      <c r="H78" s="72"/>
      <c r="I78" s="189"/>
      <c r="J78" s="199">
        <f>BK78</f>
        <v>0</v>
      </c>
      <c r="K78" s="72"/>
      <c r="L78" s="70"/>
      <c r="M78" s="103"/>
      <c r="N78" s="104"/>
      <c r="O78" s="104"/>
      <c r="P78" s="200">
        <f>P79</f>
        <v>0</v>
      </c>
      <c r="Q78" s="104"/>
      <c r="R78" s="200">
        <f>R79</f>
        <v>0</v>
      </c>
      <c r="S78" s="104"/>
      <c r="T78" s="201">
        <f>T79</f>
        <v>0</v>
      </c>
      <c r="AT78" s="22" t="s">
        <v>67</v>
      </c>
      <c r="AU78" s="22" t="s">
        <v>96</v>
      </c>
      <c r="BK78" s="202">
        <f>BK79</f>
        <v>0</v>
      </c>
    </row>
    <row r="79" spans="2:63" s="10" customFormat="1" ht="37.4" customHeight="1">
      <c r="B79" s="203"/>
      <c r="C79" s="204"/>
      <c r="D79" s="205" t="s">
        <v>67</v>
      </c>
      <c r="E79" s="206" t="s">
        <v>113</v>
      </c>
      <c r="F79" s="206" t="s">
        <v>114</v>
      </c>
      <c r="G79" s="204"/>
      <c r="H79" s="204"/>
      <c r="I79" s="207"/>
      <c r="J79" s="208">
        <f>BK79</f>
        <v>0</v>
      </c>
      <c r="K79" s="204"/>
      <c r="L79" s="209"/>
      <c r="M79" s="210"/>
      <c r="N79" s="211"/>
      <c r="O79" s="211"/>
      <c r="P79" s="212">
        <f>P80</f>
        <v>0</v>
      </c>
      <c r="Q79" s="211"/>
      <c r="R79" s="212">
        <f>R80</f>
        <v>0</v>
      </c>
      <c r="S79" s="211"/>
      <c r="T79" s="213">
        <f>T80</f>
        <v>0</v>
      </c>
      <c r="AR79" s="214" t="s">
        <v>75</v>
      </c>
      <c r="AT79" s="215" t="s">
        <v>67</v>
      </c>
      <c r="AU79" s="215" t="s">
        <v>9</v>
      </c>
      <c r="AY79" s="214" t="s">
        <v>115</v>
      </c>
      <c r="BK79" s="216">
        <f>BK80</f>
        <v>0</v>
      </c>
    </row>
    <row r="80" spans="2:63" s="10" customFormat="1" ht="19.9" customHeight="1">
      <c r="B80" s="203"/>
      <c r="C80" s="204"/>
      <c r="D80" s="205" t="s">
        <v>67</v>
      </c>
      <c r="E80" s="217" t="s">
        <v>75</v>
      </c>
      <c r="F80" s="217" t="s">
        <v>116</v>
      </c>
      <c r="G80" s="204"/>
      <c r="H80" s="204"/>
      <c r="I80" s="207"/>
      <c r="J80" s="218">
        <f>BK80</f>
        <v>0</v>
      </c>
      <c r="K80" s="204"/>
      <c r="L80" s="209"/>
      <c r="M80" s="210"/>
      <c r="N80" s="211"/>
      <c r="O80" s="211"/>
      <c r="P80" s="212">
        <f>SUM(P81:P218)</f>
        <v>0</v>
      </c>
      <c r="Q80" s="211"/>
      <c r="R80" s="212">
        <f>SUM(R81:R218)</f>
        <v>0</v>
      </c>
      <c r="S80" s="211"/>
      <c r="T80" s="213">
        <f>SUM(T81:T218)</f>
        <v>0</v>
      </c>
      <c r="AR80" s="214" t="s">
        <v>75</v>
      </c>
      <c r="AT80" s="215" t="s">
        <v>67</v>
      </c>
      <c r="AU80" s="215" t="s">
        <v>75</v>
      </c>
      <c r="AY80" s="214" t="s">
        <v>115</v>
      </c>
      <c r="BK80" s="216">
        <f>SUM(BK81:BK218)</f>
        <v>0</v>
      </c>
    </row>
    <row r="81" spans="2:65" s="1" customFormat="1" ht="25.5" customHeight="1">
      <c r="B81" s="44"/>
      <c r="C81" s="219" t="s">
        <v>75</v>
      </c>
      <c r="D81" s="219" t="s">
        <v>117</v>
      </c>
      <c r="E81" s="220" t="s">
        <v>118</v>
      </c>
      <c r="F81" s="221" t="s">
        <v>119</v>
      </c>
      <c r="G81" s="222" t="s">
        <v>120</v>
      </c>
      <c r="H81" s="223">
        <v>400</v>
      </c>
      <c r="I81" s="224"/>
      <c r="J81" s="225">
        <f>ROUND(I81*H81,2)</f>
        <v>0</v>
      </c>
      <c r="K81" s="221" t="s">
        <v>121</v>
      </c>
      <c r="L81" s="70"/>
      <c r="M81" s="226" t="s">
        <v>20</v>
      </c>
      <c r="N81" s="227" t="s">
        <v>39</v>
      </c>
      <c r="O81" s="45"/>
      <c r="P81" s="228">
        <f>O81*H81</f>
        <v>0</v>
      </c>
      <c r="Q81" s="228">
        <v>0</v>
      </c>
      <c r="R81" s="228">
        <f>Q81*H81</f>
        <v>0</v>
      </c>
      <c r="S81" s="228">
        <v>0</v>
      </c>
      <c r="T81" s="229">
        <f>S81*H81</f>
        <v>0</v>
      </c>
      <c r="AR81" s="22" t="s">
        <v>122</v>
      </c>
      <c r="AT81" s="22" t="s">
        <v>117</v>
      </c>
      <c r="AU81" s="22" t="s">
        <v>77</v>
      </c>
      <c r="AY81" s="22" t="s">
        <v>115</v>
      </c>
      <c r="BE81" s="230">
        <f>IF(N81="základní",J81,0)</f>
        <v>0</v>
      </c>
      <c r="BF81" s="230">
        <f>IF(N81="snížená",J81,0)</f>
        <v>0</v>
      </c>
      <c r="BG81" s="230">
        <f>IF(N81="zákl. přenesená",J81,0)</f>
        <v>0</v>
      </c>
      <c r="BH81" s="230">
        <f>IF(N81="sníž. přenesená",J81,0)</f>
        <v>0</v>
      </c>
      <c r="BI81" s="230">
        <f>IF(N81="nulová",J81,0)</f>
        <v>0</v>
      </c>
      <c r="BJ81" s="22" t="s">
        <v>75</v>
      </c>
      <c r="BK81" s="230">
        <f>ROUND(I81*H81,2)</f>
        <v>0</v>
      </c>
      <c r="BL81" s="22" t="s">
        <v>122</v>
      </c>
      <c r="BM81" s="22" t="s">
        <v>123</v>
      </c>
    </row>
    <row r="82" spans="2:65" s="1" customFormat="1" ht="25.5" customHeight="1">
      <c r="B82" s="44"/>
      <c r="C82" s="219" t="s">
        <v>77</v>
      </c>
      <c r="D82" s="219" t="s">
        <v>117</v>
      </c>
      <c r="E82" s="220" t="s">
        <v>124</v>
      </c>
      <c r="F82" s="221" t="s">
        <v>125</v>
      </c>
      <c r="G82" s="222" t="s">
        <v>126</v>
      </c>
      <c r="H82" s="223">
        <v>25</v>
      </c>
      <c r="I82" s="224"/>
      <c r="J82" s="225">
        <f>ROUND(I82*H82,2)</f>
        <v>0</v>
      </c>
      <c r="K82" s="221" t="s">
        <v>121</v>
      </c>
      <c r="L82" s="70"/>
      <c r="M82" s="226" t="s">
        <v>20</v>
      </c>
      <c r="N82" s="227" t="s">
        <v>39</v>
      </c>
      <c r="O82" s="45"/>
      <c r="P82" s="228">
        <f>O82*H82</f>
        <v>0</v>
      </c>
      <c r="Q82" s="228">
        <v>0</v>
      </c>
      <c r="R82" s="228">
        <f>Q82*H82</f>
        <v>0</v>
      </c>
      <c r="S82" s="228">
        <v>0</v>
      </c>
      <c r="T82" s="229">
        <f>S82*H82</f>
        <v>0</v>
      </c>
      <c r="AR82" s="22" t="s">
        <v>122</v>
      </c>
      <c r="AT82" s="22" t="s">
        <v>117</v>
      </c>
      <c r="AU82" s="22" t="s">
        <v>77</v>
      </c>
      <c r="AY82" s="22" t="s">
        <v>115</v>
      </c>
      <c r="BE82" s="230">
        <f>IF(N82="základní",J82,0)</f>
        <v>0</v>
      </c>
      <c r="BF82" s="230">
        <f>IF(N82="snížená",J82,0)</f>
        <v>0</v>
      </c>
      <c r="BG82" s="230">
        <f>IF(N82="zákl. přenesená",J82,0)</f>
        <v>0</v>
      </c>
      <c r="BH82" s="230">
        <f>IF(N82="sníž. přenesená",J82,0)</f>
        <v>0</v>
      </c>
      <c r="BI82" s="230">
        <f>IF(N82="nulová",J82,0)</f>
        <v>0</v>
      </c>
      <c r="BJ82" s="22" t="s">
        <v>75</v>
      </c>
      <c r="BK82" s="230">
        <f>ROUND(I82*H82,2)</f>
        <v>0</v>
      </c>
      <c r="BL82" s="22" t="s">
        <v>122</v>
      </c>
      <c r="BM82" s="22" t="s">
        <v>127</v>
      </c>
    </row>
    <row r="83" spans="2:51" s="11" customFormat="1" ht="13.5">
      <c r="B83" s="231"/>
      <c r="C83" s="232"/>
      <c r="D83" s="233" t="s">
        <v>128</v>
      </c>
      <c r="E83" s="234" t="s">
        <v>20</v>
      </c>
      <c r="F83" s="235" t="s">
        <v>129</v>
      </c>
      <c r="G83" s="232"/>
      <c r="H83" s="236">
        <v>2</v>
      </c>
      <c r="I83" s="237"/>
      <c r="J83" s="232"/>
      <c r="K83" s="232"/>
      <c r="L83" s="238"/>
      <c r="M83" s="239"/>
      <c r="N83" s="240"/>
      <c r="O83" s="240"/>
      <c r="P83" s="240"/>
      <c r="Q83" s="240"/>
      <c r="R83" s="240"/>
      <c r="S83" s="240"/>
      <c r="T83" s="241"/>
      <c r="AT83" s="242" t="s">
        <v>128</v>
      </c>
      <c r="AU83" s="242" t="s">
        <v>77</v>
      </c>
      <c r="AV83" s="11" t="s">
        <v>77</v>
      </c>
      <c r="AW83" s="11" t="s">
        <v>32</v>
      </c>
      <c r="AX83" s="11" t="s">
        <v>9</v>
      </c>
      <c r="AY83" s="242" t="s">
        <v>115</v>
      </c>
    </row>
    <row r="84" spans="2:51" s="11" customFormat="1" ht="13.5">
      <c r="B84" s="231"/>
      <c r="C84" s="232"/>
      <c r="D84" s="233" t="s">
        <v>128</v>
      </c>
      <c r="E84" s="234" t="s">
        <v>20</v>
      </c>
      <c r="F84" s="235" t="s">
        <v>130</v>
      </c>
      <c r="G84" s="232"/>
      <c r="H84" s="236">
        <v>1</v>
      </c>
      <c r="I84" s="237"/>
      <c r="J84" s="232"/>
      <c r="K84" s="232"/>
      <c r="L84" s="238"/>
      <c r="M84" s="239"/>
      <c r="N84" s="240"/>
      <c r="O84" s="240"/>
      <c r="P84" s="240"/>
      <c r="Q84" s="240"/>
      <c r="R84" s="240"/>
      <c r="S84" s="240"/>
      <c r="T84" s="241"/>
      <c r="AT84" s="242" t="s">
        <v>128</v>
      </c>
      <c r="AU84" s="242" t="s">
        <v>77</v>
      </c>
      <c r="AV84" s="11" t="s">
        <v>77</v>
      </c>
      <c r="AW84" s="11" t="s">
        <v>32</v>
      </c>
      <c r="AX84" s="11" t="s">
        <v>9</v>
      </c>
      <c r="AY84" s="242" t="s">
        <v>115</v>
      </c>
    </row>
    <row r="85" spans="2:51" s="11" customFormat="1" ht="13.5">
      <c r="B85" s="231"/>
      <c r="C85" s="232"/>
      <c r="D85" s="233" t="s">
        <v>128</v>
      </c>
      <c r="E85" s="234" t="s">
        <v>20</v>
      </c>
      <c r="F85" s="235" t="s">
        <v>131</v>
      </c>
      <c r="G85" s="232"/>
      <c r="H85" s="236">
        <v>1</v>
      </c>
      <c r="I85" s="237"/>
      <c r="J85" s="232"/>
      <c r="K85" s="232"/>
      <c r="L85" s="238"/>
      <c r="M85" s="239"/>
      <c r="N85" s="240"/>
      <c r="O85" s="240"/>
      <c r="P85" s="240"/>
      <c r="Q85" s="240"/>
      <c r="R85" s="240"/>
      <c r="S85" s="240"/>
      <c r="T85" s="241"/>
      <c r="AT85" s="242" t="s">
        <v>128</v>
      </c>
      <c r="AU85" s="242" t="s">
        <v>77</v>
      </c>
      <c r="AV85" s="11" t="s">
        <v>77</v>
      </c>
      <c r="AW85" s="11" t="s">
        <v>32</v>
      </c>
      <c r="AX85" s="11" t="s">
        <v>9</v>
      </c>
      <c r="AY85" s="242" t="s">
        <v>115</v>
      </c>
    </row>
    <row r="86" spans="2:51" s="11" customFormat="1" ht="13.5">
      <c r="B86" s="231"/>
      <c r="C86" s="232"/>
      <c r="D86" s="233" t="s">
        <v>128</v>
      </c>
      <c r="E86" s="234" t="s">
        <v>20</v>
      </c>
      <c r="F86" s="235" t="s">
        <v>132</v>
      </c>
      <c r="G86" s="232"/>
      <c r="H86" s="236">
        <v>1</v>
      </c>
      <c r="I86" s="237"/>
      <c r="J86" s="232"/>
      <c r="K86" s="232"/>
      <c r="L86" s="238"/>
      <c r="M86" s="239"/>
      <c r="N86" s="240"/>
      <c r="O86" s="240"/>
      <c r="P86" s="240"/>
      <c r="Q86" s="240"/>
      <c r="R86" s="240"/>
      <c r="S86" s="240"/>
      <c r="T86" s="241"/>
      <c r="AT86" s="242" t="s">
        <v>128</v>
      </c>
      <c r="AU86" s="242" t="s">
        <v>77</v>
      </c>
      <c r="AV86" s="11" t="s">
        <v>77</v>
      </c>
      <c r="AW86" s="11" t="s">
        <v>32</v>
      </c>
      <c r="AX86" s="11" t="s">
        <v>9</v>
      </c>
      <c r="AY86" s="242" t="s">
        <v>115</v>
      </c>
    </row>
    <row r="87" spans="2:51" s="11" customFormat="1" ht="13.5">
      <c r="B87" s="231"/>
      <c r="C87" s="232"/>
      <c r="D87" s="233" t="s">
        <v>128</v>
      </c>
      <c r="E87" s="234" t="s">
        <v>20</v>
      </c>
      <c r="F87" s="235" t="s">
        <v>133</v>
      </c>
      <c r="G87" s="232"/>
      <c r="H87" s="236">
        <v>1</v>
      </c>
      <c r="I87" s="237"/>
      <c r="J87" s="232"/>
      <c r="K87" s="232"/>
      <c r="L87" s="238"/>
      <c r="M87" s="239"/>
      <c r="N87" s="240"/>
      <c r="O87" s="240"/>
      <c r="P87" s="240"/>
      <c r="Q87" s="240"/>
      <c r="R87" s="240"/>
      <c r="S87" s="240"/>
      <c r="T87" s="241"/>
      <c r="AT87" s="242" t="s">
        <v>128</v>
      </c>
      <c r="AU87" s="242" t="s">
        <v>77</v>
      </c>
      <c r="AV87" s="11" t="s">
        <v>77</v>
      </c>
      <c r="AW87" s="11" t="s">
        <v>32</v>
      </c>
      <c r="AX87" s="11" t="s">
        <v>9</v>
      </c>
      <c r="AY87" s="242" t="s">
        <v>115</v>
      </c>
    </row>
    <row r="88" spans="2:51" s="11" customFormat="1" ht="13.5">
      <c r="B88" s="231"/>
      <c r="C88" s="232"/>
      <c r="D88" s="233" t="s">
        <v>128</v>
      </c>
      <c r="E88" s="234" t="s">
        <v>20</v>
      </c>
      <c r="F88" s="235" t="s">
        <v>134</v>
      </c>
      <c r="G88" s="232"/>
      <c r="H88" s="236">
        <v>1</v>
      </c>
      <c r="I88" s="237"/>
      <c r="J88" s="232"/>
      <c r="K88" s="232"/>
      <c r="L88" s="238"/>
      <c r="M88" s="239"/>
      <c r="N88" s="240"/>
      <c r="O88" s="240"/>
      <c r="P88" s="240"/>
      <c r="Q88" s="240"/>
      <c r="R88" s="240"/>
      <c r="S88" s="240"/>
      <c r="T88" s="241"/>
      <c r="AT88" s="242" t="s">
        <v>128</v>
      </c>
      <c r="AU88" s="242" t="s">
        <v>77</v>
      </c>
      <c r="AV88" s="11" t="s">
        <v>77</v>
      </c>
      <c r="AW88" s="11" t="s">
        <v>32</v>
      </c>
      <c r="AX88" s="11" t="s">
        <v>9</v>
      </c>
      <c r="AY88" s="242" t="s">
        <v>115</v>
      </c>
    </row>
    <row r="89" spans="2:51" s="11" customFormat="1" ht="13.5">
      <c r="B89" s="231"/>
      <c r="C89" s="232"/>
      <c r="D89" s="233" t="s">
        <v>128</v>
      </c>
      <c r="E89" s="234" t="s">
        <v>20</v>
      </c>
      <c r="F89" s="235" t="s">
        <v>135</v>
      </c>
      <c r="G89" s="232"/>
      <c r="H89" s="236">
        <v>1</v>
      </c>
      <c r="I89" s="237"/>
      <c r="J89" s="232"/>
      <c r="K89" s="232"/>
      <c r="L89" s="238"/>
      <c r="M89" s="239"/>
      <c r="N89" s="240"/>
      <c r="O89" s="240"/>
      <c r="P89" s="240"/>
      <c r="Q89" s="240"/>
      <c r="R89" s="240"/>
      <c r="S89" s="240"/>
      <c r="T89" s="241"/>
      <c r="AT89" s="242" t="s">
        <v>128</v>
      </c>
      <c r="AU89" s="242" t="s">
        <v>77</v>
      </c>
      <c r="AV89" s="11" t="s">
        <v>77</v>
      </c>
      <c r="AW89" s="11" t="s">
        <v>32</v>
      </c>
      <c r="AX89" s="11" t="s">
        <v>9</v>
      </c>
      <c r="AY89" s="242" t="s">
        <v>115</v>
      </c>
    </row>
    <row r="90" spans="2:51" s="11" customFormat="1" ht="13.5">
      <c r="B90" s="231"/>
      <c r="C90" s="232"/>
      <c r="D90" s="233" t="s">
        <v>128</v>
      </c>
      <c r="E90" s="234" t="s">
        <v>20</v>
      </c>
      <c r="F90" s="235" t="s">
        <v>136</v>
      </c>
      <c r="G90" s="232"/>
      <c r="H90" s="236">
        <v>1</v>
      </c>
      <c r="I90" s="237"/>
      <c r="J90" s="232"/>
      <c r="K90" s="232"/>
      <c r="L90" s="238"/>
      <c r="M90" s="239"/>
      <c r="N90" s="240"/>
      <c r="O90" s="240"/>
      <c r="P90" s="240"/>
      <c r="Q90" s="240"/>
      <c r="R90" s="240"/>
      <c r="S90" s="240"/>
      <c r="T90" s="241"/>
      <c r="AT90" s="242" t="s">
        <v>128</v>
      </c>
      <c r="AU90" s="242" t="s">
        <v>77</v>
      </c>
      <c r="AV90" s="11" t="s">
        <v>77</v>
      </c>
      <c r="AW90" s="11" t="s">
        <v>32</v>
      </c>
      <c r="AX90" s="11" t="s">
        <v>9</v>
      </c>
      <c r="AY90" s="242" t="s">
        <v>115</v>
      </c>
    </row>
    <row r="91" spans="2:51" s="11" customFormat="1" ht="13.5">
      <c r="B91" s="231"/>
      <c r="C91" s="232"/>
      <c r="D91" s="233" t="s">
        <v>128</v>
      </c>
      <c r="E91" s="234" t="s">
        <v>20</v>
      </c>
      <c r="F91" s="235" t="s">
        <v>137</v>
      </c>
      <c r="G91" s="232"/>
      <c r="H91" s="236">
        <v>1</v>
      </c>
      <c r="I91" s="237"/>
      <c r="J91" s="232"/>
      <c r="K91" s="232"/>
      <c r="L91" s="238"/>
      <c r="M91" s="239"/>
      <c r="N91" s="240"/>
      <c r="O91" s="240"/>
      <c r="P91" s="240"/>
      <c r="Q91" s="240"/>
      <c r="R91" s="240"/>
      <c r="S91" s="240"/>
      <c r="T91" s="241"/>
      <c r="AT91" s="242" t="s">
        <v>128</v>
      </c>
      <c r="AU91" s="242" t="s">
        <v>77</v>
      </c>
      <c r="AV91" s="11" t="s">
        <v>77</v>
      </c>
      <c r="AW91" s="11" t="s">
        <v>32</v>
      </c>
      <c r="AX91" s="11" t="s">
        <v>9</v>
      </c>
      <c r="AY91" s="242" t="s">
        <v>115</v>
      </c>
    </row>
    <row r="92" spans="2:51" s="11" customFormat="1" ht="13.5">
      <c r="B92" s="231"/>
      <c r="C92" s="232"/>
      <c r="D92" s="233" t="s">
        <v>128</v>
      </c>
      <c r="E92" s="234" t="s">
        <v>20</v>
      </c>
      <c r="F92" s="235" t="s">
        <v>138</v>
      </c>
      <c r="G92" s="232"/>
      <c r="H92" s="236">
        <v>2</v>
      </c>
      <c r="I92" s="237"/>
      <c r="J92" s="232"/>
      <c r="K92" s="232"/>
      <c r="L92" s="238"/>
      <c r="M92" s="239"/>
      <c r="N92" s="240"/>
      <c r="O92" s="240"/>
      <c r="P92" s="240"/>
      <c r="Q92" s="240"/>
      <c r="R92" s="240"/>
      <c r="S92" s="240"/>
      <c r="T92" s="241"/>
      <c r="AT92" s="242" t="s">
        <v>128</v>
      </c>
      <c r="AU92" s="242" t="s">
        <v>77</v>
      </c>
      <c r="AV92" s="11" t="s">
        <v>77</v>
      </c>
      <c r="AW92" s="11" t="s">
        <v>32</v>
      </c>
      <c r="AX92" s="11" t="s">
        <v>9</v>
      </c>
      <c r="AY92" s="242" t="s">
        <v>115</v>
      </c>
    </row>
    <row r="93" spans="2:51" s="11" customFormat="1" ht="13.5">
      <c r="B93" s="231"/>
      <c r="C93" s="232"/>
      <c r="D93" s="233" t="s">
        <v>128</v>
      </c>
      <c r="E93" s="234" t="s">
        <v>20</v>
      </c>
      <c r="F93" s="235" t="s">
        <v>139</v>
      </c>
      <c r="G93" s="232"/>
      <c r="H93" s="236">
        <v>1</v>
      </c>
      <c r="I93" s="237"/>
      <c r="J93" s="232"/>
      <c r="K93" s="232"/>
      <c r="L93" s="238"/>
      <c r="M93" s="239"/>
      <c r="N93" s="240"/>
      <c r="O93" s="240"/>
      <c r="P93" s="240"/>
      <c r="Q93" s="240"/>
      <c r="R93" s="240"/>
      <c r="S93" s="240"/>
      <c r="T93" s="241"/>
      <c r="AT93" s="242" t="s">
        <v>128</v>
      </c>
      <c r="AU93" s="242" t="s">
        <v>77</v>
      </c>
      <c r="AV93" s="11" t="s">
        <v>77</v>
      </c>
      <c r="AW93" s="11" t="s">
        <v>32</v>
      </c>
      <c r="AX93" s="11" t="s">
        <v>9</v>
      </c>
      <c r="AY93" s="242" t="s">
        <v>115</v>
      </c>
    </row>
    <row r="94" spans="2:51" s="11" customFormat="1" ht="13.5">
      <c r="B94" s="231"/>
      <c r="C94" s="232"/>
      <c r="D94" s="233" t="s">
        <v>128</v>
      </c>
      <c r="E94" s="234" t="s">
        <v>20</v>
      </c>
      <c r="F94" s="235" t="s">
        <v>140</v>
      </c>
      <c r="G94" s="232"/>
      <c r="H94" s="236">
        <v>1</v>
      </c>
      <c r="I94" s="237"/>
      <c r="J94" s="232"/>
      <c r="K94" s="232"/>
      <c r="L94" s="238"/>
      <c r="M94" s="239"/>
      <c r="N94" s="240"/>
      <c r="O94" s="240"/>
      <c r="P94" s="240"/>
      <c r="Q94" s="240"/>
      <c r="R94" s="240"/>
      <c r="S94" s="240"/>
      <c r="T94" s="241"/>
      <c r="AT94" s="242" t="s">
        <v>128</v>
      </c>
      <c r="AU94" s="242" t="s">
        <v>77</v>
      </c>
      <c r="AV94" s="11" t="s">
        <v>77</v>
      </c>
      <c r="AW94" s="11" t="s">
        <v>32</v>
      </c>
      <c r="AX94" s="11" t="s">
        <v>9</v>
      </c>
      <c r="AY94" s="242" t="s">
        <v>115</v>
      </c>
    </row>
    <row r="95" spans="2:51" s="11" customFormat="1" ht="13.5">
      <c r="B95" s="231"/>
      <c r="C95" s="232"/>
      <c r="D95" s="233" t="s">
        <v>128</v>
      </c>
      <c r="E95" s="234" t="s">
        <v>20</v>
      </c>
      <c r="F95" s="235" t="s">
        <v>141</v>
      </c>
      <c r="G95" s="232"/>
      <c r="H95" s="236">
        <v>1</v>
      </c>
      <c r="I95" s="237"/>
      <c r="J95" s="232"/>
      <c r="K95" s="232"/>
      <c r="L95" s="238"/>
      <c r="M95" s="239"/>
      <c r="N95" s="240"/>
      <c r="O95" s="240"/>
      <c r="P95" s="240"/>
      <c r="Q95" s="240"/>
      <c r="R95" s="240"/>
      <c r="S95" s="240"/>
      <c r="T95" s="241"/>
      <c r="AT95" s="242" t="s">
        <v>128</v>
      </c>
      <c r="AU95" s="242" t="s">
        <v>77</v>
      </c>
      <c r="AV95" s="11" t="s">
        <v>77</v>
      </c>
      <c r="AW95" s="11" t="s">
        <v>32</v>
      </c>
      <c r="AX95" s="11" t="s">
        <v>9</v>
      </c>
      <c r="AY95" s="242" t="s">
        <v>115</v>
      </c>
    </row>
    <row r="96" spans="2:51" s="11" customFormat="1" ht="13.5">
      <c r="B96" s="231"/>
      <c r="C96" s="232"/>
      <c r="D96" s="233" t="s">
        <v>128</v>
      </c>
      <c r="E96" s="234" t="s">
        <v>20</v>
      </c>
      <c r="F96" s="235" t="s">
        <v>142</v>
      </c>
      <c r="G96" s="232"/>
      <c r="H96" s="236">
        <v>1</v>
      </c>
      <c r="I96" s="237"/>
      <c r="J96" s="232"/>
      <c r="K96" s="232"/>
      <c r="L96" s="238"/>
      <c r="M96" s="239"/>
      <c r="N96" s="240"/>
      <c r="O96" s="240"/>
      <c r="P96" s="240"/>
      <c r="Q96" s="240"/>
      <c r="R96" s="240"/>
      <c r="S96" s="240"/>
      <c r="T96" s="241"/>
      <c r="AT96" s="242" t="s">
        <v>128</v>
      </c>
      <c r="AU96" s="242" t="s">
        <v>77</v>
      </c>
      <c r="AV96" s="11" t="s">
        <v>77</v>
      </c>
      <c r="AW96" s="11" t="s">
        <v>32</v>
      </c>
      <c r="AX96" s="11" t="s">
        <v>9</v>
      </c>
      <c r="AY96" s="242" t="s">
        <v>115</v>
      </c>
    </row>
    <row r="97" spans="2:51" s="11" customFormat="1" ht="13.5">
      <c r="B97" s="231"/>
      <c r="C97" s="232"/>
      <c r="D97" s="233" t="s">
        <v>128</v>
      </c>
      <c r="E97" s="234" t="s">
        <v>20</v>
      </c>
      <c r="F97" s="235" t="s">
        <v>143</v>
      </c>
      <c r="G97" s="232"/>
      <c r="H97" s="236">
        <v>2</v>
      </c>
      <c r="I97" s="237"/>
      <c r="J97" s="232"/>
      <c r="K97" s="232"/>
      <c r="L97" s="238"/>
      <c r="M97" s="239"/>
      <c r="N97" s="240"/>
      <c r="O97" s="240"/>
      <c r="P97" s="240"/>
      <c r="Q97" s="240"/>
      <c r="R97" s="240"/>
      <c r="S97" s="240"/>
      <c r="T97" s="241"/>
      <c r="AT97" s="242" t="s">
        <v>128</v>
      </c>
      <c r="AU97" s="242" t="s">
        <v>77</v>
      </c>
      <c r="AV97" s="11" t="s">
        <v>77</v>
      </c>
      <c r="AW97" s="11" t="s">
        <v>32</v>
      </c>
      <c r="AX97" s="11" t="s">
        <v>9</v>
      </c>
      <c r="AY97" s="242" t="s">
        <v>115</v>
      </c>
    </row>
    <row r="98" spans="2:51" s="11" customFormat="1" ht="13.5">
      <c r="B98" s="231"/>
      <c r="C98" s="232"/>
      <c r="D98" s="233" t="s">
        <v>128</v>
      </c>
      <c r="E98" s="234" t="s">
        <v>20</v>
      </c>
      <c r="F98" s="235" t="s">
        <v>144</v>
      </c>
      <c r="G98" s="232"/>
      <c r="H98" s="236">
        <v>1</v>
      </c>
      <c r="I98" s="237"/>
      <c r="J98" s="232"/>
      <c r="K98" s="232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128</v>
      </c>
      <c r="AU98" s="242" t="s">
        <v>77</v>
      </c>
      <c r="AV98" s="11" t="s">
        <v>77</v>
      </c>
      <c r="AW98" s="11" t="s">
        <v>32</v>
      </c>
      <c r="AX98" s="11" t="s">
        <v>9</v>
      </c>
      <c r="AY98" s="242" t="s">
        <v>115</v>
      </c>
    </row>
    <row r="99" spans="2:51" s="11" customFormat="1" ht="13.5">
      <c r="B99" s="231"/>
      <c r="C99" s="232"/>
      <c r="D99" s="233" t="s">
        <v>128</v>
      </c>
      <c r="E99" s="234" t="s">
        <v>20</v>
      </c>
      <c r="F99" s="235" t="s">
        <v>145</v>
      </c>
      <c r="G99" s="232"/>
      <c r="H99" s="236">
        <v>2</v>
      </c>
      <c r="I99" s="237"/>
      <c r="J99" s="232"/>
      <c r="K99" s="232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128</v>
      </c>
      <c r="AU99" s="242" t="s">
        <v>77</v>
      </c>
      <c r="AV99" s="11" t="s">
        <v>77</v>
      </c>
      <c r="AW99" s="11" t="s">
        <v>32</v>
      </c>
      <c r="AX99" s="11" t="s">
        <v>9</v>
      </c>
      <c r="AY99" s="242" t="s">
        <v>115</v>
      </c>
    </row>
    <row r="100" spans="2:51" s="11" customFormat="1" ht="13.5">
      <c r="B100" s="231"/>
      <c r="C100" s="232"/>
      <c r="D100" s="233" t="s">
        <v>128</v>
      </c>
      <c r="E100" s="234" t="s">
        <v>20</v>
      </c>
      <c r="F100" s="235" t="s">
        <v>146</v>
      </c>
      <c r="G100" s="232"/>
      <c r="H100" s="236">
        <v>1</v>
      </c>
      <c r="I100" s="237"/>
      <c r="J100" s="232"/>
      <c r="K100" s="232"/>
      <c r="L100" s="238"/>
      <c r="M100" s="239"/>
      <c r="N100" s="240"/>
      <c r="O100" s="240"/>
      <c r="P100" s="240"/>
      <c r="Q100" s="240"/>
      <c r="R100" s="240"/>
      <c r="S100" s="240"/>
      <c r="T100" s="241"/>
      <c r="AT100" s="242" t="s">
        <v>128</v>
      </c>
      <c r="AU100" s="242" t="s">
        <v>77</v>
      </c>
      <c r="AV100" s="11" t="s">
        <v>77</v>
      </c>
      <c r="AW100" s="11" t="s">
        <v>32</v>
      </c>
      <c r="AX100" s="11" t="s">
        <v>9</v>
      </c>
      <c r="AY100" s="242" t="s">
        <v>115</v>
      </c>
    </row>
    <row r="101" spans="2:51" s="11" customFormat="1" ht="13.5">
      <c r="B101" s="231"/>
      <c r="C101" s="232"/>
      <c r="D101" s="233" t="s">
        <v>128</v>
      </c>
      <c r="E101" s="234" t="s">
        <v>20</v>
      </c>
      <c r="F101" s="235" t="s">
        <v>147</v>
      </c>
      <c r="G101" s="232"/>
      <c r="H101" s="236">
        <v>1</v>
      </c>
      <c r="I101" s="237"/>
      <c r="J101" s="232"/>
      <c r="K101" s="232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128</v>
      </c>
      <c r="AU101" s="242" t="s">
        <v>77</v>
      </c>
      <c r="AV101" s="11" t="s">
        <v>77</v>
      </c>
      <c r="AW101" s="11" t="s">
        <v>32</v>
      </c>
      <c r="AX101" s="11" t="s">
        <v>9</v>
      </c>
      <c r="AY101" s="242" t="s">
        <v>115</v>
      </c>
    </row>
    <row r="102" spans="2:51" s="11" customFormat="1" ht="13.5">
      <c r="B102" s="231"/>
      <c r="C102" s="232"/>
      <c r="D102" s="233" t="s">
        <v>128</v>
      </c>
      <c r="E102" s="234" t="s">
        <v>20</v>
      </c>
      <c r="F102" s="235" t="s">
        <v>148</v>
      </c>
      <c r="G102" s="232"/>
      <c r="H102" s="236">
        <v>1</v>
      </c>
      <c r="I102" s="237"/>
      <c r="J102" s="232"/>
      <c r="K102" s="232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128</v>
      </c>
      <c r="AU102" s="242" t="s">
        <v>77</v>
      </c>
      <c r="AV102" s="11" t="s">
        <v>77</v>
      </c>
      <c r="AW102" s="11" t="s">
        <v>32</v>
      </c>
      <c r="AX102" s="11" t="s">
        <v>9</v>
      </c>
      <c r="AY102" s="242" t="s">
        <v>115</v>
      </c>
    </row>
    <row r="103" spans="2:51" s="11" customFormat="1" ht="13.5">
      <c r="B103" s="231"/>
      <c r="C103" s="232"/>
      <c r="D103" s="233" t="s">
        <v>128</v>
      </c>
      <c r="E103" s="234" t="s">
        <v>20</v>
      </c>
      <c r="F103" s="235" t="s">
        <v>149</v>
      </c>
      <c r="G103" s="232"/>
      <c r="H103" s="236">
        <v>1</v>
      </c>
      <c r="I103" s="237"/>
      <c r="J103" s="232"/>
      <c r="K103" s="232"/>
      <c r="L103" s="238"/>
      <c r="M103" s="239"/>
      <c r="N103" s="240"/>
      <c r="O103" s="240"/>
      <c r="P103" s="240"/>
      <c r="Q103" s="240"/>
      <c r="R103" s="240"/>
      <c r="S103" s="240"/>
      <c r="T103" s="241"/>
      <c r="AT103" s="242" t="s">
        <v>128</v>
      </c>
      <c r="AU103" s="242" t="s">
        <v>77</v>
      </c>
      <c r="AV103" s="11" t="s">
        <v>77</v>
      </c>
      <c r="AW103" s="11" t="s">
        <v>32</v>
      </c>
      <c r="AX103" s="11" t="s">
        <v>9</v>
      </c>
      <c r="AY103" s="242" t="s">
        <v>115</v>
      </c>
    </row>
    <row r="104" spans="2:51" s="12" customFormat="1" ht="13.5">
      <c r="B104" s="243"/>
      <c r="C104" s="244"/>
      <c r="D104" s="233" t="s">
        <v>128</v>
      </c>
      <c r="E104" s="245" t="s">
        <v>20</v>
      </c>
      <c r="F104" s="246" t="s">
        <v>150</v>
      </c>
      <c r="G104" s="244"/>
      <c r="H104" s="247">
        <v>25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128</v>
      </c>
      <c r="AU104" s="253" t="s">
        <v>77</v>
      </c>
      <c r="AV104" s="12" t="s">
        <v>122</v>
      </c>
      <c r="AW104" s="12" t="s">
        <v>32</v>
      </c>
      <c r="AX104" s="12" t="s">
        <v>75</v>
      </c>
      <c r="AY104" s="253" t="s">
        <v>115</v>
      </c>
    </row>
    <row r="105" spans="2:65" s="1" customFormat="1" ht="25.5" customHeight="1">
      <c r="B105" s="44"/>
      <c r="C105" s="219" t="s">
        <v>151</v>
      </c>
      <c r="D105" s="219" t="s">
        <v>117</v>
      </c>
      <c r="E105" s="220" t="s">
        <v>152</v>
      </c>
      <c r="F105" s="221" t="s">
        <v>153</v>
      </c>
      <c r="G105" s="222" t="s">
        <v>126</v>
      </c>
      <c r="H105" s="223">
        <v>5</v>
      </c>
      <c r="I105" s="224"/>
      <c r="J105" s="225">
        <f>ROUND(I105*H105,2)</f>
        <v>0</v>
      </c>
      <c r="K105" s="221" t="s">
        <v>121</v>
      </c>
      <c r="L105" s="70"/>
      <c r="M105" s="226" t="s">
        <v>20</v>
      </c>
      <c r="N105" s="227" t="s">
        <v>39</v>
      </c>
      <c r="O105" s="4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2" t="s">
        <v>122</v>
      </c>
      <c r="AT105" s="22" t="s">
        <v>117</v>
      </c>
      <c r="AU105" s="22" t="s">
        <v>77</v>
      </c>
      <c r="AY105" s="22" t="s">
        <v>115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" t="s">
        <v>75</v>
      </c>
      <c r="BK105" s="230">
        <f>ROUND(I105*H105,2)</f>
        <v>0</v>
      </c>
      <c r="BL105" s="22" t="s">
        <v>122</v>
      </c>
      <c r="BM105" s="22" t="s">
        <v>154</v>
      </c>
    </row>
    <row r="106" spans="2:51" s="11" customFormat="1" ht="13.5">
      <c r="B106" s="231"/>
      <c r="C106" s="232"/>
      <c r="D106" s="233" t="s">
        <v>128</v>
      </c>
      <c r="E106" s="234" t="s">
        <v>20</v>
      </c>
      <c r="F106" s="235" t="s">
        <v>155</v>
      </c>
      <c r="G106" s="232"/>
      <c r="H106" s="236">
        <v>1</v>
      </c>
      <c r="I106" s="237"/>
      <c r="J106" s="232"/>
      <c r="K106" s="232"/>
      <c r="L106" s="238"/>
      <c r="M106" s="239"/>
      <c r="N106" s="240"/>
      <c r="O106" s="240"/>
      <c r="P106" s="240"/>
      <c r="Q106" s="240"/>
      <c r="R106" s="240"/>
      <c r="S106" s="240"/>
      <c r="T106" s="241"/>
      <c r="AT106" s="242" t="s">
        <v>128</v>
      </c>
      <c r="AU106" s="242" t="s">
        <v>77</v>
      </c>
      <c r="AV106" s="11" t="s">
        <v>77</v>
      </c>
      <c r="AW106" s="11" t="s">
        <v>32</v>
      </c>
      <c r="AX106" s="11" t="s">
        <v>9</v>
      </c>
      <c r="AY106" s="242" t="s">
        <v>115</v>
      </c>
    </row>
    <row r="107" spans="2:51" s="11" customFormat="1" ht="13.5">
      <c r="B107" s="231"/>
      <c r="C107" s="232"/>
      <c r="D107" s="233" t="s">
        <v>128</v>
      </c>
      <c r="E107" s="234" t="s">
        <v>20</v>
      </c>
      <c r="F107" s="235" t="s">
        <v>147</v>
      </c>
      <c r="G107" s="232"/>
      <c r="H107" s="236">
        <v>1</v>
      </c>
      <c r="I107" s="237"/>
      <c r="J107" s="232"/>
      <c r="K107" s="232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128</v>
      </c>
      <c r="AU107" s="242" t="s">
        <v>77</v>
      </c>
      <c r="AV107" s="11" t="s">
        <v>77</v>
      </c>
      <c r="AW107" s="11" t="s">
        <v>32</v>
      </c>
      <c r="AX107" s="11" t="s">
        <v>9</v>
      </c>
      <c r="AY107" s="242" t="s">
        <v>115</v>
      </c>
    </row>
    <row r="108" spans="2:51" s="11" customFormat="1" ht="13.5">
      <c r="B108" s="231"/>
      <c r="C108" s="232"/>
      <c r="D108" s="233" t="s">
        <v>128</v>
      </c>
      <c r="E108" s="234" t="s">
        <v>20</v>
      </c>
      <c r="F108" s="235" t="s">
        <v>156</v>
      </c>
      <c r="G108" s="232"/>
      <c r="H108" s="236">
        <v>2</v>
      </c>
      <c r="I108" s="237"/>
      <c r="J108" s="232"/>
      <c r="K108" s="232"/>
      <c r="L108" s="238"/>
      <c r="M108" s="239"/>
      <c r="N108" s="240"/>
      <c r="O108" s="240"/>
      <c r="P108" s="240"/>
      <c r="Q108" s="240"/>
      <c r="R108" s="240"/>
      <c r="S108" s="240"/>
      <c r="T108" s="241"/>
      <c r="AT108" s="242" t="s">
        <v>128</v>
      </c>
      <c r="AU108" s="242" t="s">
        <v>77</v>
      </c>
      <c r="AV108" s="11" t="s">
        <v>77</v>
      </c>
      <c r="AW108" s="11" t="s">
        <v>32</v>
      </c>
      <c r="AX108" s="11" t="s">
        <v>9</v>
      </c>
      <c r="AY108" s="242" t="s">
        <v>115</v>
      </c>
    </row>
    <row r="109" spans="2:51" s="11" customFormat="1" ht="13.5">
      <c r="B109" s="231"/>
      <c r="C109" s="232"/>
      <c r="D109" s="233" t="s">
        <v>128</v>
      </c>
      <c r="E109" s="234" t="s">
        <v>20</v>
      </c>
      <c r="F109" s="235" t="s">
        <v>149</v>
      </c>
      <c r="G109" s="232"/>
      <c r="H109" s="236">
        <v>1</v>
      </c>
      <c r="I109" s="237"/>
      <c r="J109" s="232"/>
      <c r="K109" s="232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128</v>
      </c>
      <c r="AU109" s="242" t="s">
        <v>77</v>
      </c>
      <c r="AV109" s="11" t="s">
        <v>77</v>
      </c>
      <c r="AW109" s="11" t="s">
        <v>32</v>
      </c>
      <c r="AX109" s="11" t="s">
        <v>9</v>
      </c>
      <c r="AY109" s="242" t="s">
        <v>115</v>
      </c>
    </row>
    <row r="110" spans="2:51" s="12" customFormat="1" ht="13.5">
      <c r="B110" s="243"/>
      <c r="C110" s="244"/>
      <c r="D110" s="233" t="s">
        <v>128</v>
      </c>
      <c r="E110" s="245" t="s">
        <v>20</v>
      </c>
      <c r="F110" s="246" t="s">
        <v>150</v>
      </c>
      <c r="G110" s="244"/>
      <c r="H110" s="247">
        <v>5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128</v>
      </c>
      <c r="AU110" s="253" t="s">
        <v>77</v>
      </c>
      <c r="AV110" s="12" t="s">
        <v>122</v>
      </c>
      <c r="AW110" s="12" t="s">
        <v>32</v>
      </c>
      <c r="AX110" s="12" t="s">
        <v>75</v>
      </c>
      <c r="AY110" s="253" t="s">
        <v>115</v>
      </c>
    </row>
    <row r="111" spans="2:65" s="1" customFormat="1" ht="25.5" customHeight="1">
      <c r="B111" s="44"/>
      <c r="C111" s="219" t="s">
        <v>122</v>
      </c>
      <c r="D111" s="219" t="s">
        <v>117</v>
      </c>
      <c r="E111" s="220" t="s">
        <v>157</v>
      </c>
      <c r="F111" s="221" t="s">
        <v>158</v>
      </c>
      <c r="G111" s="222" t="s">
        <v>126</v>
      </c>
      <c r="H111" s="223">
        <v>1</v>
      </c>
      <c r="I111" s="224"/>
      <c r="J111" s="225">
        <f>ROUND(I111*H111,2)</f>
        <v>0</v>
      </c>
      <c r="K111" s="221" t="s">
        <v>121</v>
      </c>
      <c r="L111" s="70"/>
      <c r="M111" s="226" t="s">
        <v>20</v>
      </c>
      <c r="N111" s="227" t="s">
        <v>39</v>
      </c>
      <c r="O111" s="45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AR111" s="22" t="s">
        <v>122</v>
      </c>
      <c r="AT111" s="22" t="s">
        <v>117</v>
      </c>
      <c r="AU111" s="22" t="s">
        <v>77</v>
      </c>
      <c r="AY111" s="22" t="s">
        <v>115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2" t="s">
        <v>75</v>
      </c>
      <c r="BK111" s="230">
        <f>ROUND(I111*H111,2)</f>
        <v>0</v>
      </c>
      <c r="BL111" s="22" t="s">
        <v>122</v>
      </c>
      <c r="BM111" s="22" t="s">
        <v>159</v>
      </c>
    </row>
    <row r="112" spans="2:51" s="11" customFormat="1" ht="13.5">
      <c r="B112" s="231"/>
      <c r="C112" s="232"/>
      <c r="D112" s="233" t="s">
        <v>128</v>
      </c>
      <c r="E112" s="234" t="s">
        <v>20</v>
      </c>
      <c r="F112" s="235" t="s">
        <v>160</v>
      </c>
      <c r="G112" s="232"/>
      <c r="H112" s="236">
        <v>1</v>
      </c>
      <c r="I112" s="237"/>
      <c r="J112" s="232"/>
      <c r="K112" s="232"/>
      <c r="L112" s="238"/>
      <c r="M112" s="239"/>
      <c r="N112" s="240"/>
      <c r="O112" s="240"/>
      <c r="P112" s="240"/>
      <c r="Q112" s="240"/>
      <c r="R112" s="240"/>
      <c r="S112" s="240"/>
      <c r="T112" s="241"/>
      <c r="AT112" s="242" t="s">
        <v>128</v>
      </c>
      <c r="AU112" s="242" t="s">
        <v>77</v>
      </c>
      <c r="AV112" s="11" t="s">
        <v>77</v>
      </c>
      <c r="AW112" s="11" t="s">
        <v>32</v>
      </c>
      <c r="AX112" s="11" t="s">
        <v>9</v>
      </c>
      <c r="AY112" s="242" t="s">
        <v>115</v>
      </c>
    </row>
    <row r="113" spans="2:51" s="12" customFormat="1" ht="13.5">
      <c r="B113" s="243"/>
      <c r="C113" s="244"/>
      <c r="D113" s="233" t="s">
        <v>128</v>
      </c>
      <c r="E113" s="245" t="s">
        <v>20</v>
      </c>
      <c r="F113" s="246" t="s">
        <v>150</v>
      </c>
      <c r="G113" s="244"/>
      <c r="H113" s="247">
        <v>1</v>
      </c>
      <c r="I113" s="248"/>
      <c r="J113" s="244"/>
      <c r="K113" s="244"/>
      <c r="L113" s="249"/>
      <c r="M113" s="250"/>
      <c r="N113" s="251"/>
      <c r="O113" s="251"/>
      <c r="P113" s="251"/>
      <c r="Q113" s="251"/>
      <c r="R113" s="251"/>
      <c r="S113" s="251"/>
      <c r="T113" s="252"/>
      <c r="AT113" s="253" t="s">
        <v>128</v>
      </c>
      <c r="AU113" s="253" t="s">
        <v>77</v>
      </c>
      <c r="AV113" s="12" t="s">
        <v>122</v>
      </c>
      <c r="AW113" s="12" t="s">
        <v>32</v>
      </c>
      <c r="AX113" s="12" t="s">
        <v>75</v>
      </c>
      <c r="AY113" s="253" t="s">
        <v>115</v>
      </c>
    </row>
    <row r="114" spans="2:65" s="1" customFormat="1" ht="25.5" customHeight="1">
      <c r="B114" s="44"/>
      <c r="C114" s="219" t="s">
        <v>161</v>
      </c>
      <c r="D114" s="219" t="s">
        <v>117</v>
      </c>
      <c r="E114" s="220" t="s">
        <v>162</v>
      </c>
      <c r="F114" s="221" t="s">
        <v>163</v>
      </c>
      <c r="G114" s="222" t="s">
        <v>126</v>
      </c>
      <c r="H114" s="223">
        <v>2</v>
      </c>
      <c r="I114" s="224"/>
      <c r="J114" s="225">
        <f>ROUND(I114*H114,2)</f>
        <v>0</v>
      </c>
      <c r="K114" s="221" t="s">
        <v>121</v>
      </c>
      <c r="L114" s="70"/>
      <c r="M114" s="226" t="s">
        <v>20</v>
      </c>
      <c r="N114" s="227" t="s">
        <v>39</v>
      </c>
      <c r="O114" s="4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AR114" s="22" t="s">
        <v>122</v>
      </c>
      <c r="AT114" s="22" t="s">
        <v>117</v>
      </c>
      <c r="AU114" s="22" t="s">
        <v>77</v>
      </c>
      <c r="AY114" s="22" t="s">
        <v>115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22" t="s">
        <v>75</v>
      </c>
      <c r="BK114" s="230">
        <f>ROUND(I114*H114,2)</f>
        <v>0</v>
      </c>
      <c r="BL114" s="22" t="s">
        <v>122</v>
      </c>
      <c r="BM114" s="22" t="s">
        <v>164</v>
      </c>
    </row>
    <row r="115" spans="2:51" s="11" customFormat="1" ht="13.5">
      <c r="B115" s="231"/>
      <c r="C115" s="232"/>
      <c r="D115" s="233" t="s">
        <v>128</v>
      </c>
      <c r="E115" s="234" t="s">
        <v>20</v>
      </c>
      <c r="F115" s="235" t="s">
        <v>165</v>
      </c>
      <c r="G115" s="232"/>
      <c r="H115" s="236">
        <v>1</v>
      </c>
      <c r="I115" s="237"/>
      <c r="J115" s="232"/>
      <c r="K115" s="232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128</v>
      </c>
      <c r="AU115" s="242" t="s">
        <v>77</v>
      </c>
      <c r="AV115" s="11" t="s">
        <v>77</v>
      </c>
      <c r="AW115" s="11" t="s">
        <v>32</v>
      </c>
      <c r="AX115" s="11" t="s">
        <v>9</v>
      </c>
      <c r="AY115" s="242" t="s">
        <v>115</v>
      </c>
    </row>
    <row r="116" spans="2:51" s="11" customFormat="1" ht="13.5">
      <c r="B116" s="231"/>
      <c r="C116" s="232"/>
      <c r="D116" s="233" t="s">
        <v>128</v>
      </c>
      <c r="E116" s="234" t="s">
        <v>20</v>
      </c>
      <c r="F116" s="235" t="s">
        <v>166</v>
      </c>
      <c r="G116" s="232"/>
      <c r="H116" s="236">
        <v>1</v>
      </c>
      <c r="I116" s="237"/>
      <c r="J116" s="232"/>
      <c r="K116" s="232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128</v>
      </c>
      <c r="AU116" s="242" t="s">
        <v>77</v>
      </c>
      <c r="AV116" s="11" t="s">
        <v>77</v>
      </c>
      <c r="AW116" s="11" t="s">
        <v>32</v>
      </c>
      <c r="AX116" s="11" t="s">
        <v>9</v>
      </c>
      <c r="AY116" s="242" t="s">
        <v>115</v>
      </c>
    </row>
    <row r="117" spans="2:51" s="12" customFormat="1" ht="13.5">
      <c r="B117" s="243"/>
      <c r="C117" s="244"/>
      <c r="D117" s="233" t="s">
        <v>128</v>
      </c>
      <c r="E117" s="245" t="s">
        <v>20</v>
      </c>
      <c r="F117" s="246" t="s">
        <v>150</v>
      </c>
      <c r="G117" s="244"/>
      <c r="H117" s="247">
        <v>2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AT117" s="253" t="s">
        <v>128</v>
      </c>
      <c r="AU117" s="253" t="s">
        <v>77</v>
      </c>
      <c r="AV117" s="12" t="s">
        <v>122</v>
      </c>
      <c r="AW117" s="12" t="s">
        <v>32</v>
      </c>
      <c r="AX117" s="12" t="s">
        <v>75</v>
      </c>
      <c r="AY117" s="253" t="s">
        <v>115</v>
      </c>
    </row>
    <row r="118" spans="2:65" s="1" customFormat="1" ht="25.5" customHeight="1">
      <c r="B118" s="44"/>
      <c r="C118" s="219" t="s">
        <v>167</v>
      </c>
      <c r="D118" s="219" t="s">
        <v>117</v>
      </c>
      <c r="E118" s="220" t="s">
        <v>168</v>
      </c>
      <c r="F118" s="221" t="s">
        <v>169</v>
      </c>
      <c r="G118" s="222" t="s">
        <v>126</v>
      </c>
      <c r="H118" s="223">
        <v>15</v>
      </c>
      <c r="I118" s="224"/>
      <c r="J118" s="225">
        <f>ROUND(I118*H118,2)</f>
        <v>0</v>
      </c>
      <c r="K118" s="221" t="s">
        <v>121</v>
      </c>
      <c r="L118" s="70"/>
      <c r="M118" s="226" t="s">
        <v>20</v>
      </c>
      <c r="N118" s="227" t="s">
        <v>39</v>
      </c>
      <c r="O118" s="45"/>
      <c r="P118" s="228">
        <f>O118*H118</f>
        <v>0</v>
      </c>
      <c r="Q118" s="228">
        <v>0</v>
      </c>
      <c r="R118" s="228">
        <f>Q118*H118</f>
        <v>0</v>
      </c>
      <c r="S118" s="228">
        <v>0</v>
      </c>
      <c r="T118" s="229">
        <f>S118*H118</f>
        <v>0</v>
      </c>
      <c r="AR118" s="22" t="s">
        <v>122</v>
      </c>
      <c r="AT118" s="22" t="s">
        <v>117</v>
      </c>
      <c r="AU118" s="22" t="s">
        <v>77</v>
      </c>
      <c r="AY118" s="22" t="s">
        <v>115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22" t="s">
        <v>75</v>
      </c>
      <c r="BK118" s="230">
        <f>ROUND(I118*H118,2)</f>
        <v>0</v>
      </c>
      <c r="BL118" s="22" t="s">
        <v>122</v>
      </c>
      <c r="BM118" s="22" t="s">
        <v>170</v>
      </c>
    </row>
    <row r="119" spans="2:51" s="11" customFormat="1" ht="13.5">
      <c r="B119" s="231"/>
      <c r="C119" s="232"/>
      <c r="D119" s="233" t="s">
        <v>128</v>
      </c>
      <c r="E119" s="234" t="s">
        <v>20</v>
      </c>
      <c r="F119" s="235" t="s">
        <v>171</v>
      </c>
      <c r="G119" s="232"/>
      <c r="H119" s="236">
        <v>2</v>
      </c>
      <c r="I119" s="237"/>
      <c r="J119" s="232"/>
      <c r="K119" s="232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128</v>
      </c>
      <c r="AU119" s="242" t="s">
        <v>77</v>
      </c>
      <c r="AV119" s="11" t="s">
        <v>77</v>
      </c>
      <c r="AW119" s="11" t="s">
        <v>32</v>
      </c>
      <c r="AX119" s="11" t="s">
        <v>9</v>
      </c>
      <c r="AY119" s="242" t="s">
        <v>115</v>
      </c>
    </row>
    <row r="120" spans="2:51" s="11" customFormat="1" ht="13.5">
      <c r="B120" s="231"/>
      <c r="C120" s="232"/>
      <c r="D120" s="233" t="s">
        <v>128</v>
      </c>
      <c r="E120" s="234" t="s">
        <v>20</v>
      </c>
      <c r="F120" s="235" t="s">
        <v>172</v>
      </c>
      <c r="G120" s="232"/>
      <c r="H120" s="236">
        <v>1</v>
      </c>
      <c r="I120" s="237"/>
      <c r="J120" s="232"/>
      <c r="K120" s="232"/>
      <c r="L120" s="238"/>
      <c r="M120" s="239"/>
      <c r="N120" s="240"/>
      <c r="O120" s="240"/>
      <c r="P120" s="240"/>
      <c r="Q120" s="240"/>
      <c r="R120" s="240"/>
      <c r="S120" s="240"/>
      <c r="T120" s="241"/>
      <c r="AT120" s="242" t="s">
        <v>128</v>
      </c>
      <c r="AU120" s="242" t="s">
        <v>77</v>
      </c>
      <c r="AV120" s="11" t="s">
        <v>77</v>
      </c>
      <c r="AW120" s="11" t="s">
        <v>32</v>
      </c>
      <c r="AX120" s="11" t="s">
        <v>9</v>
      </c>
      <c r="AY120" s="242" t="s">
        <v>115</v>
      </c>
    </row>
    <row r="121" spans="2:51" s="11" customFormat="1" ht="13.5">
      <c r="B121" s="231"/>
      <c r="C121" s="232"/>
      <c r="D121" s="233" t="s">
        <v>128</v>
      </c>
      <c r="E121" s="234" t="s">
        <v>20</v>
      </c>
      <c r="F121" s="235" t="s">
        <v>173</v>
      </c>
      <c r="G121" s="232"/>
      <c r="H121" s="236">
        <v>1</v>
      </c>
      <c r="I121" s="237"/>
      <c r="J121" s="232"/>
      <c r="K121" s="232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128</v>
      </c>
      <c r="AU121" s="242" t="s">
        <v>77</v>
      </c>
      <c r="AV121" s="11" t="s">
        <v>77</v>
      </c>
      <c r="AW121" s="11" t="s">
        <v>32</v>
      </c>
      <c r="AX121" s="11" t="s">
        <v>9</v>
      </c>
      <c r="AY121" s="242" t="s">
        <v>115</v>
      </c>
    </row>
    <row r="122" spans="2:51" s="11" customFormat="1" ht="13.5">
      <c r="B122" s="231"/>
      <c r="C122" s="232"/>
      <c r="D122" s="233" t="s">
        <v>128</v>
      </c>
      <c r="E122" s="234" t="s">
        <v>20</v>
      </c>
      <c r="F122" s="235" t="s">
        <v>174</v>
      </c>
      <c r="G122" s="232"/>
      <c r="H122" s="236">
        <v>1</v>
      </c>
      <c r="I122" s="237"/>
      <c r="J122" s="232"/>
      <c r="K122" s="232"/>
      <c r="L122" s="238"/>
      <c r="M122" s="239"/>
      <c r="N122" s="240"/>
      <c r="O122" s="240"/>
      <c r="P122" s="240"/>
      <c r="Q122" s="240"/>
      <c r="R122" s="240"/>
      <c r="S122" s="240"/>
      <c r="T122" s="241"/>
      <c r="AT122" s="242" t="s">
        <v>128</v>
      </c>
      <c r="AU122" s="242" t="s">
        <v>77</v>
      </c>
      <c r="AV122" s="11" t="s">
        <v>77</v>
      </c>
      <c r="AW122" s="11" t="s">
        <v>32</v>
      </c>
      <c r="AX122" s="11" t="s">
        <v>9</v>
      </c>
      <c r="AY122" s="242" t="s">
        <v>115</v>
      </c>
    </row>
    <row r="123" spans="2:51" s="11" customFormat="1" ht="13.5">
      <c r="B123" s="231"/>
      <c r="C123" s="232"/>
      <c r="D123" s="233" t="s">
        <v>128</v>
      </c>
      <c r="E123" s="234" t="s">
        <v>20</v>
      </c>
      <c r="F123" s="235" t="s">
        <v>175</v>
      </c>
      <c r="G123" s="232"/>
      <c r="H123" s="236">
        <v>1</v>
      </c>
      <c r="I123" s="237"/>
      <c r="J123" s="232"/>
      <c r="K123" s="232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128</v>
      </c>
      <c r="AU123" s="242" t="s">
        <v>77</v>
      </c>
      <c r="AV123" s="11" t="s">
        <v>77</v>
      </c>
      <c r="AW123" s="11" t="s">
        <v>32</v>
      </c>
      <c r="AX123" s="11" t="s">
        <v>9</v>
      </c>
      <c r="AY123" s="242" t="s">
        <v>115</v>
      </c>
    </row>
    <row r="124" spans="2:51" s="11" customFormat="1" ht="13.5">
      <c r="B124" s="231"/>
      <c r="C124" s="232"/>
      <c r="D124" s="233" t="s">
        <v>128</v>
      </c>
      <c r="E124" s="234" t="s">
        <v>20</v>
      </c>
      <c r="F124" s="235" t="s">
        <v>176</v>
      </c>
      <c r="G124" s="232"/>
      <c r="H124" s="236">
        <v>1</v>
      </c>
      <c r="I124" s="237"/>
      <c r="J124" s="232"/>
      <c r="K124" s="232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128</v>
      </c>
      <c r="AU124" s="242" t="s">
        <v>77</v>
      </c>
      <c r="AV124" s="11" t="s">
        <v>77</v>
      </c>
      <c r="AW124" s="11" t="s">
        <v>32</v>
      </c>
      <c r="AX124" s="11" t="s">
        <v>9</v>
      </c>
      <c r="AY124" s="242" t="s">
        <v>115</v>
      </c>
    </row>
    <row r="125" spans="2:51" s="11" customFormat="1" ht="13.5">
      <c r="B125" s="231"/>
      <c r="C125" s="232"/>
      <c r="D125" s="233" t="s">
        <v>128</v>
      </c>
      <c r="E125" s="234" t="s">
        <v>20</v>
      </c>
      <c r="F125" s="235" t="s">
        <v>177</v>
      </c>
      <c r="G125" s="232"/>
      <c r="H125" s="236">
        <v>1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128</v>
      </c>
      <c r="AU125" s="242" t="s">
        <v>77</v>
      </c>
      <c r="AV125" s="11" t="s">
        <v>77</v>
      </c>
      <c r="AW125" s="11" t="s">
        <v>32</v>
      </c>
      <c r="AX125" s="11" t="s">
        <v>9</v>
      </c>
      <c r="AY125" s="242" t="s">
        <v>115</v>
      </c>
    </row>
    <row r="126" spans="2:51" s="11" customFormat="1" ht="13.5">
      <c r="B126" s="231"/>
      <c r="C126" s="232"/>
      <c r="D126" s="233" t="s">
        <v>128</v>
      </c>
      <c r="E126" s="234" t="s">
        <v>20</v>
      </c>
      <c r="F126" s="235" t="s">
        <v>178</v>
      </c>
      <c r="G126" s="232"/>
      <c r="H126" s="236">
        <v>1</v>
      </c>
      <c r="I126" s="237"/>
      <c r="J126" s="232"/>
      <c r="K126" s="232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128</v>
      </c>
      <c r="AU126" s="242" t="s">
        <v>77</v>
      </c>
      <c r="AV126" s="11" t="s">
        <v>77</v>
      </c>
      <c r="AW126" s="11" t="s">
        <v>32</v>
      </c>
      <c r="AX126" s="11" t="s">
        <v>9</v>
      </c>
      <c r="AY126" s="242" t="s">
        <v>115</v>
      </c>
    </row>
    <row r="127" spans="2:51" s="11" customFormat="1" ht="13.5">
      <c r="B127" s="231"/>
      <c r="C127" s="232"/>
      <c r="D127" s="233" t="s">
        <v>128</v>
      </c>
      <c r="E127" s="234" t="s">
        <v>20</v>
      </c>
      <c r="F127" s="235" t="s">
        <v>179</v>
      </c>
      <c r="G127" s="232"/>
      <c r="H127" s="236">
        <v>1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128</v>
      </c>
      <c r="AU127" s="242" t="s">
        <v>77</v>
      </c>
      <c r="AV127" s="11" t="s">
        <v>77</v>
      </c>
      <c r="AW127" s="11" t="s">
        <v>32</v>
      </c>
      <c r="AX127" s="11" t="s">
        <v>9</v>
      </c>
      <c r="AY127" s="242" t="s">
        <v>115</v>
      </c>
    </row>
    <row r="128" spans="2:51" s="11" customFormat="1" ht="13.5">
      <c r="B128" s="231"/>
      <c r="C128" s="232"/>
      <c r="D128" s="233" t="s">
        <v>128</v>
      </c>
      <c r="E128" s="234" t="s">
        <v>20</v>
      </c>
      <c r="F128" s="235" t="s">
        <v>180</v>
      </c>
      <c r="G128" s="232"/>
      <c r="H128" s="236">
        <v>1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128</v>
      </c>
      <c r="AU128" s="242" t="s">
        <v>77</v>
      </c>
      <c r="AV128" s="11" t="s">
        <v>77</v>
      </c>
      <c r="AW128" s="11" t="s">
        <v>32</v>
      </c>
      <c r="AX128" s="11" t="s">
        <v>9</v>
      </c>
      <c r="AY128" s="242" t="s">
        <v>115</v>
      </c>
    </row>
    <row r="129" spans="2:51" s="11" customFormat="1" ht="13.5">
      <c r="B129" s="231"/>
      <c r="C129" s="232"/>
      <c r="D129" s="233" t="s">
        <v>128</v>
      </c>
      <c r="E129" s="234" t="s">
        <v>20</v>
      </c>
      <c r="F129" s="235" t="s">
        <v>181</v>
      </c>
      <c r="G129" s="232"/>
      <c r="H129" s="236">
        <v>3</v>
      </c>
      <c r="I129" s="237"/>
      <c r="J129" s="232"/>
      <c r="K129" s="232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128</v>
      </c>
      <c r="AU129" s="242" t="s">
        <v>77</v>
      </c>
      <c r="AV129" s="11" t="s">
        <v>77</v>
      </c>
      <c r="AW129" s="11" t="s">
        <v>32</v>
      </c>
      <c r="AX129" s="11" t="s">
        <v>9</v>
      </c>
      <c r="AY129" s="242" t="s">
        <v>115</v>
      </c>
    </row>
    <row r="130" spans="2:51" s="11" customFormat="1" ht="13.5">
      <c r="B130" s="231"/>
      <c r="C130" s="232"/>
      <c r="D130" s="233" t="s">
        <v>128</v>
      </c>
      <c r="E130" s="234" t="s">
        <v>20</v>
      </c>
      <c r="F130" s="235" t="s">
        <v>182</v>
      </c>
      <c r="G130" s="232"/>
      <c r="H130" s="236">
        <v>1</v>
      </c>
      <c r="I130" s="237"/>
      <c r="J130" s="232"/>
      <c r="K130" s="232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128</v>
      </c>
      <c r="AU130" s="242" t="s">
        <v>77</v>
      </c>
      <c r="AV130" s="11" t="s">
        <v>77</v>
      </c>
      <c r="AW130" s="11" t="s">
        <v>32</v>
      </c>
      <c r="AX130" s="11" t="s">
        <v>9</v>
      </c>
      <c r="AY130" s="242" t="s">
        <v>115</v>
      </c>
    </row>
    <row r="131" spans="2:51" s="12" customFormat="1" ht="13.5">
      <c r="B131" s="243"/>
      <c r="C131" s="244"/>
      <c r="D131" s="233" t="s">
        <v>128</v>
      </c>
      <c r="E131" s="245" t="s">
        <v>20</v>
      </c>
      <c r="F131" s="246" t="s">
        <v>150</v>
      </c>
      <c r="G131" s="244"/>
      <c r="H131" s="247">
        <v>15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128</v>
      </c>
      <c r="AU131" s="253" t="s">
        <v>77</v>
      </c>
      <c r="AV131" s="12" t="s">
        <v>122</v>
      </c>
      <c r="AW131" s="12" t="s">
        <v>32</v>
      </c>
      <c r="AX131" s="12" t="s">
        <v>75</v>
      </c>
      <c r="AY131" s="253" t="s">
        <v>115</v>
      </c>
    </row>
    <row r="132" spans="2:65" s="1" customFormat="1" ht="25.5" customHeight="1">
      <c r="B132" s="44"/>
      <c r="C132" s="219" t="s">
        <v>183</v>
      </c>
      <c r="D132" s="219" t="s">
        <v>117</v>
      </c>
      <c r="E132" s="220" t="s">
        <v>184</v>
      </c>
      <c r="F132" s="221" t="s">
        <v>185</v>
      </c>
      <c r="G132" s="222" t="s">
        <v>126</v>
      </c>
      <c r="H132" s="223">
        <v>11</v>
      </c>
      <c r="I132" s="224"/>
      <c r="J132" s="225">
        <f>ROUND(I132*H132,2)</f>
        <v>0</v>
      </c>
      <c r="K132" s="221" t="s">
        <v>121</v>
      </c>
      <c r="L132" s="70"/>
      <c r="M132" s="226" t="s">
        <v>20</v>
      </c>
      <c r="N132" s="227" t="s">
        <v>39</v>
      </c>
      <c r="O132" s="45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AR132" s="22" t="s">
        <v>122</v>
      </c>
      <c r="AT132" s="22" t="s">
        <v>117</v>
      </c>
      <c r="AU132" s="22" t="s">
        <v>77</v>
      </c>
      <c r="AY132" s="22" t="s">
        <v>115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22" t="s">
        <v>75</v>
      </c>
      <c r="BK132" s="230">
        <f>ROUND(I132*H132,2)</f>
        <v>0</v>
      </c>
      <c r="BL132" s="22" t="s">
        <v>122</v>
      </c>
      <c r="BM132" s="22" t="s">
        <v>186</v>
      </c>
    </row>
    <row r="133" spans="2:51" s="11" customFormat="1" ht="13.5">
      <c r="B133" s="231"/>
      <c r="C133" s="232"/>
      <c r="D133" s="233" t="s">
        <v>128</v>
      </c>
      <c r="E133" s="234" t="s">
        <v>20</v>
      </c>
      <c r="F133" s="235" t="s">
        <v>187</v>
      </c>
      <c r="G133" s="232"/>
      <c r="H133" s="236">
        <v>2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128</v>
      </c>
      <c r="AU133" s="242" t="s">
        <v>77</v>
      </c>
      <c r="AV133" s="11" t="s">
        <v>77</v>
      </c>
      <c r="AW133" s="11" t="s">
        <v>32</v>
      </c>
      <c r="AX133" s="11" t="s">
        <v>9</v>
      </c>
      <c r="AY133" s="242" t="s">
        <v>115</v>
      </c>
    </row>
    <row r="134" spans="2:51" s="11" customFormat="1" ht="13.5">
      <c r="B134" s="231"/>
      <c r="C134" s="232"/>
      <c r="D134" s="233" t="s">
        <v>128</v>
      </c>
      <c r="E134" s="234" t="s">
        <v>20</v>
      </c>
      <c r="F134" s="235" t="s">
        <v>188</v>
      </c>
      <c r="G134" s="232"/>
      <c r="H134" s="236">
        <v>1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128</v>
      </c>
      <c r="AU134" s="242" t="s">
        <v>77</v>
      </c>
      <c r="AV134" s="11" t="s">
        <v>77</v>
      </c>
      <c r="AW134" s="11" t="s">
        <v>32</v>
      </c>
      <c r="AX134" s="11" t="s">
        <v>9</v>
      </c>
      <c r="AY134" s="242" t="s">
        <v>115</v>
      </c>
    </row>
    <row r="135" spans="2:51" s="11" customFormat="1" ht="13.5">
      <c r="B135" s="231"/>
      <c r="C135" s="232"/>
      <c r="D135" s="233" t="s">
        <v>128</v>
      </c>
      <c r="E135" s="234" t="s">
        <v>20</v>
      </c>
      <c r="F135" s="235" t="s">
        <v>189</v>
      </c>
      <c r="G135" s="232"/>
      <c r="H135" s="236">
        <v>1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128</v>
      </c>
      <c r="AU135" s="242" t="s">
        <v>77</v>
      </c>
      <c r="AV135" s="11" t="s">
        <v>77</v>
      </c>
      <c r="AW135" s="11" t="s">
        <v>32</v>
      </c>
      <c r="AX135" s="11" t="s">
        <v>9</v>
      </c>
      <c r="AY135" s="242" t="s">
        <v>115</v>
      </c>
    </row>
    <row r="136" spans="2:51" s="11" customFormat="1" ht="13.5">
      <c r="B136" s="231"/>
      <c r="C136" s="232"/>
      <c r="D136" s="233" t="s">
        <v>128</v>
      </c>
      <c r="E136" s="234" t="s">
        <v>20</v>
      </c>
      <c r="F136" s="235" t="s">
        <v>190</v>
      </c>
      <c r="G136" s="232"/>
      <c r="H136" s="236">
        <v>1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128</v>
      </c>
      <c r="AU136" s="242" t="s">
        <v>77</v>
      </c>
      <c r="AV136" s="11" t="s">
        <v>77</v>
      </c>
      <c r="AW136" s="11" t="s">
        <v>32</v>
      </c>
      <c r="AX136" s="11" t="s">
        <v>9</v>
      </c>
      <c r="AY136" s="242" t="s">
        <v>115</v>
      </c>
    </row>
    <row r="137" spans="2:51" s="11" customFormat="1" ht="13.5">
      <c r="B137" s="231"/>
      <c r="C137" s="232"/>
      <c r="D137" s="233" t="s">
        <v>128</v>
      </c>
      <c r="E137" s="234" t="s">
        <v>20</v>
      </c>
      <c r="F137" s="235" t="s">
        <v>191</v>
      </c>
      <c r="G137" s="232"/>
      <c r="H137" s="236">
        <v>1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128</v>
      </c>
      <c r="AU137" s="242" t="s">
        <v>77</v>
      </c>
      <c r="AV137" s="11" t="s">
        <v>77</v>
      </c>
      <c r="AW137" s="11" t="s">
        <v>32</v>
      </c>
      <c r="AX137" s="11" t="s">
        <v>9</v>
      </c>
      <c r="AY137" s="242" t="s">
        <v>115</v>
      </c>
    </row>
    <row r="138" spans="2:51" s="11" customFormat="1" ht="13.5">
      <c r="B138" s="231"/>
      <c r="C138" s="232"/>
      <c r="D138" s="233" t="s">
        <v>128</v>
      </c>
      <c r="E138" s="234" t="s">
        <v>20</v>
      </c>
      <c r="F138" s="235" t="s">
        <v>192</v>
      </c>
      <c r="G138" s="232"/>
      <c r="H138" s="236">
        <v>1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128</v>
      </c>
      <c r="AU138" s="242" t="s">
        <v>77</v>
      </c>
      <c r="AV138" s="11" t="s">
        <v>77</v>
      </c>
      <c r="AW138" s="11" t="s">
        <v>32</v>
      </c>
      <c r="AX138" s="11" t="s">
        <v>9</v>
      </c>
      <c r="AY138" s="242" t="s">
        <v>115</v>
      </c>
    </row>
    <row r="139" spans="2:51" s="11" customFormat="1" ht="13.5">
      <c r="B139" s="231"/>
      <c r="C139" s="232"/>
      <c r="D139" s="233" t="s">
        <v>128</v>
      </c>
      <c r="E139" s="234" t="s">
        <v>20</v>
      </c>
      <c r="F139" s="235" t="s">
        <v>175</v>
      </c>
      <c r="G139" s="232"/>
      <c r="H139" s="236">
        <v>1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128</v>
      </c>
      <c r="AU139" s="242" t="s">
        <v>77</v>
      </c>
      <c r="AV139" s="11" t="s">
        <v>77</v>
      </c>
      <c r="AW139" s="11" t="s">
        <v>32</v>
      </c>
      <c r="AX139" s="11" t="s">
        <v>9</v>
      </c>
      <c r="AY139" s="242" t="s">
        <v>115</v>
      </c>
    </row>
    <row r="140" spans="2:51" s="11" customFormat="1" ht="13.5">
      <c r="B140" s="231"/>
      <c r="C140" s="232"/>
      <c r="D140" s="233" t="s">
        <v>128</v>
      </c>
      <c r="E140" s="234" t="s">
        <v>20</v>
      </c>
      <c r="F140" s="235" t="s">
        <v>193</v>
      </c>
      <c r="G140" s="232"/>
      <c r="H140" s="236">
        <v>1</v>
      </c>
      <c r="I140" s="237"/>
      <c r="J140" s="232"/>
      <c r="K140" s="232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128</v>
      </c>
      <c r="AU140" s="242" t="s">
        <v>77</v>
      </c>
      <c r="AV140" s="11" t="s">
        <v>77</v>
      </c>
      <c r="AW140" s="11" t="s">
        <v>32</v>
      </c>
      <c r="AX140" s="11" t="s">
        <v>9</v>
      </c>
      <c r="AY140" s="242" t="s">
        <v>115</v>
      </c>
    </row>
    <row r="141" spans="2:51" s="11" customFormat="1" ht="13.5">
      <c r="B141" s="231"/>
      <c r="C141" s="232"/>
      <c r="D141" s="233" t="s">
        <v>128</v>
      </c>
      <c r="E141" s="234" t="s">
        <v>20</v>
      </c>
      <c r="F141" s="235" t="s">
        <v>194</v>
      </c>
      <c r="G141" s="232"/>
      <c r="H141" s="236">
        <v>1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128</v>
      </c>
      <c r="AU141" s="242" t="s">
        <v>77</v>
      </c>
      <c r="AV141" s="11" t="s">
        <v>77</v>
      </c>
      <c r="AW141" s="11" t="s">
        <v>32</v>
      </c>
      <c r="AX141" s="11" t="s">
        <v>9</v>
      </c>
      <c r="AY141" s="242" t="s">
        <v>115</v>
      </c>
    </row>
    <row r="142" spans="2:51" s="11" customFormat="1" ht="13.5">
      <c r="B142" s="231"/>
      <c r="C142" s="232"/>
      <c r="D142" s="233" t="s">
        <v>128</v>
      </c>
      <c r="E142" s="234" t="s">
        <v>20</v>
      </c>
      <c r="F142" s="235" t="s">
        <v>182</v>
      </c>
      <c r="G142" s="232"/>
      <c r="H142" s="236">
        <v>1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128</v>
      </c>
      <c r="AU142" s="242" t="s">
        <v>77</v>
      </c>
      <c r="AV142" s="11" t="s">
        <v>77</v>
      </c>
      <c r="AW142" s="11" t="s">
        <v>32</v>
      </c>
      <c r="AX142" s="11" t="s">
        <v>9</v>
      </c>
      <c r="AY142" s="242" t="s">
        <v>115</v>
      </c>
    </row>
    <row r="143" spans="2:51" s="12" customFormat="1" ht="13.5">
      <c r="B143" s="243"/>
      <c r="C143" s="244"/>
      <c r="D143" s="233" t="s">
        <v>128</v>
      </c>
      <c r="E143" s="245" t="s">
        <v>20</v>
      </c>
      <c r="F143" s="246" t="s">
        <v>150</v>
      </c>
      <c r="G143" s="244"/>
      <c r="H143" s="247">
        <v>11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128</v>
      </c>
      <c r="AU143" s="253" t="s">
        <v>77</v>
      </c>
      <c r="AV143" s="12" t="s">
        <v>122</v>
      </c>
      <c r="AW143" s="12" t="s">
        <v>32</v>
      </c>
      <c r="AX143" s="12" t="s">
        <v>75</v>
      </c>
      <c r="AY143" s="253" t="s">
        <v>115</v>
      </c>
    </row>
    <row r="144" spans="2:65" s="1" customFormat="1" ht="25.5" customHeight="1">
      <c r="B144" s="44"/>
      <c r="C144" s="219" t="s">
        <v>195</v>
      </c>
      <c r="D144" s="219" t="s">
        <v>117</v>
      </c>
      <c r="E144" s="220" t="s">
        <v>196</v>
      </c>
      <c r="F144" s="221" t="s">
        <v>197</v>
      </c>
      <c r="G144" s="222" t="s">
        <v>126</v>
      </c>
      <c r="H144" s="223">
        <v>10</v>
      </c>
      <c r="I144" s="224"/>
      <c r="J144" s="225">
        <f>ROUND(I144*H144,2)</f>
        <v>0</v>
      </c>
      <c r="K144" s="221" t="s">
        <v>121</v>
      </c>
      <c r="L144" s="70"/>
      <c r="M144" s="226" t="s">
        <v>20</v>
      </c>
      <c r="N144" s="227" t="s">
        <v>39</v>
      </c>
      <c r="O144" s="45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2" t="s">
        <v>122</v>
      </c>
      <c r="AT144" s="22" t="s">
        <v>117</v>
      </c>
      <c r="AU144" s="22" t="s">
        <v>77</v>
      </c>
      <c r="AY144" s="22" t="s">
        <v>115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22" t="s">
        <v>75</v>
      </c>
      <c r="BK144" s="230">
        <f>ROUND(I144*H144,2)</f>
        <v>0</v>
      </c>
      <c r="BL144" s="22" t="s">
        <v>122</v>
      </c>
      <c r="BM144" s="22" t="s">
        <v>198</v>
      </c>
    </row>
    <row r="145" spans="2:51" s="11" customFormat="1" ht="13.5">
      <c r="B145" s="231"/>
      <c r="C145" s="232"/>
      <c r="D145" s="233" t="s">
        <v>128</v>
      </c>
      <c r="E145" s="234" t="s">
        <v>20</v>
      </c>
      <c r="F145" s="235" t="s">
        <v>171</v>
      </c>
      <c r="G145" s="232"/>
      <c r="H145" s="236">
        <v>2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128</v>
      </c>
      <c r="AU145" s="242" t="s">
        <v>77</v>
      </c>
      <c r="AV145" s="11" t="s">
        <v>77</v>
      </c>
      <c r="AW145" s="11" t="s">
        <v>32</v>
      </c>
      <c r="AX145" s="11" t="s">
        <v>9</v>
      </c>
      <c r="AY145" s="242" t="s">
        <v>115</v>
      </c>
    </row>
    <row r="146" spans="2:51" s="11" customFormat="1" ht="13.5">
      <c r="B146" s="231"/>
      <c r="C146" s="232"/>
      <c r="D146" s="233" t="s">
        <v>128</v>
      </c>
      <c r="E146" s="234" t="s">
        <v>20</v>
      </c>
      <c r="F146" s="235" t="s">
        <v>199</v>
      </c>
      <c r="G146" s="232"/>
      <c r="H146" s="236">
        <v>1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128</v>
      </c>
      <c r="AU146" s="242" t="s">
        <v>77</v>
      </c>
      <c r="AV146" s="11" t="s">
        <v>77</v>
      </c>
      <c r="AW146" s="11" t="s">
        <v>32</v>
      </c>
      <c r="AX146" s="11" t="s">
        <v>9</v>
      </c>
      <c r="AY146" s="242" t="s">
        <v>115</v>
      </c>
    </row>
    <row r="147" spans="2:51" s="11" customFormat="1" ht="13.5">
      <c r="B147" s="231"/>
      <c r="C147" s="232"/>
      <c r="D147" s="233" t="s">
        <v>128</v>
      </c>
      <c r="E147" s="234" t="s">
        <v>20</v>
      </c>
      <c r="F147" s="235" t="s">
        <v>189</v>
      </c>
      <c r="G147" s="232"/>
      <c r="H147" s="236">
        <v>1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128</v>
      </c>
      <c r="AU147" s="242" t="s">
        <v>77</v>
      </c>
      <c r="AV147" s="11" t="s">
        <v>77</v>
      </c>
      <c r="AW147" s="11" t="s">
        <v>32</v>
      </c>
      <c r="AX147" s="11" t="s">
        <v>9</v>
      </c>
      <c r="AY147" s="242" t="s">
        <v>115</v>
      </c>
    </row>
    <row r="148" spans="2:51" s="11" customFormat="1" ht="13.5">
      <c r="B148" s="231"/>
      <c r="C148" s="232"/>
      <c r="D148" s="233" t="s">
        <v>128</v>
      </c>
      <c r="E148" s="234" t="s">
        <v>20</v>
      </c>
      <c r="F148" s="235" t="s">
        <v>190</v>
      </c>
      <c r="G148" s="232"/>
      <c r="H148" s="236">
        <v>1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128</v>
      </c>
      <c r="AU148" s="242" t="s">
        <v>77</v>
      </c>
      <c r="AV148" s="11" t="s">
        <v>77</v>
      </c>
      <c r="AW148" s="11" t="s">
        <v>32</v>
      </c>
      <c r="AX148" s="11" t="s">
        <v>9</v>
      </c>
      <c r="AY148" s="242" t="s">
        <v>115</v>
      </c>
    </row>
    <row r="149" spans="2:51" s="11" customFormat="1" ht="13.5">
      <c r="B149" s="231"/>
      <c r="C149" s="232"/>
      <c r="D149" s="233" t="s">
        <v>128</v>
      </c>
      <c r="E149" s="234" t="s">
        <v>20</v>
      </c>
      <c r="F149" s="235" t="s">
        <v>175</v>
      </c>
      <c r="G149" s="232"/>
      <c r="H149" s="236">
        <v>1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128</v>
      </c>
      <c r="AU149" s="242" t="s">
        <v>77</v>
      </c>
      <c r="AV149" s="11" t="s">
        <v>77</v>
      </c>
      <c r="AW149" s="11" t="s">
        <v>32</v>
      </c>
      <c r="AX149" s="11" t="s">
        <v>9</v>
      </c>
      <c r="AY149" s="242" t="s">
        <v>115</v>
      </c>
    </row>
    <row r="150" spans="2:51" s="11" customFormat="1" ht="13.5">
      <c r="B150" s="231"/>
      <c r="C150" s="232"/>
      <c r="D150" s="233" t="s">
        <v>128</v>
      </c>
      <c r="E150" s="234" t="s">
        <v>20</v>
      </c>
      <c r="F150" s="235" t="s">
        <v>200</v>
      </c>
      <c r="G150" s="232"/>
      <c r="H150" s="236">
        <v>1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128</v>
      </c>
      <c r="AU150" s="242" t="s">
        <v>77</v>
      </c>
      <c r="AV150" s="11" t="s">
        <v>77</v>
      </c>
      <c r="AW150" s="11" t="s">
        <v>32</v>
      </c>
      <c r="AX150" s="11" t="s">
        <v>9</v>
      </c>
      <c r="AY150" s="242" t="s">
        <v>115</v>
      </c>
    </row>
    <row r="151" spans="2:51" s="11" customFormat="1" ht="13.5">
      <c r="B151" s="231"/>
      <c r="C151" s="232"/>
      <c r="D151" s="233" t="s">
        <v>128</v>
      </c>
      <c r="E151" s="234" t="s">
        <v>20</v>
      </c>
      <c r="F151" s="235" t="s">
        <v>201</v>
      </c>
      <c r="G151" s="232"/>
      <c r="H151" s="236">
        <v>2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128</v>
      </c>
      <c r="AU151" s="242" t="s">
        <v>77</v>
      </c>
      <c r="AV151" s="11" t="s">
        <v>77</v>
      </c>
      <c r="AW151" s="11" t="s">
        <v>32</v>
      </c>
      <c r="AX151" s="11" t="s">
        <v>9</v>
      </c>
      <c r="AY151" s="242" t="s">
        <v>115</v>
      </c>
    </row>
    <row r="152" spans="2:51" s="11" customFormat="1" ht="13.5">
      <c r="B152" s="231"/>
      <c r="C152" s="232"/>
      <c r="D152" s="233" t="s">
        <v>128</v>
      </c>
      <c r="E152" s="234" t="s">
        <v>20</v>
      </c>
      <c r="F152" s="235" t="s">
        <v>202</v>
      </c>
      <c r="G152" s="232"/>
      <c r="H152" s="236">
        <v>1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128</v>
      </c>
      <c r="AU152" s="242" t="s">
        <v>77</v>
      </c>
      <c r="AV152" s="11" t="s">
        <v>77</v>
      </c>
      <c r="AW152" s="11" t="s">
        <v>32</v>
      </c>
      <c r="AX152" s="11" t="s">
        <v>9</v>
      </c>
      <c r="AY152" s="242" t="s">
        <v>115</v>
      </c>
    </row>
    <row r="153" spans="2:51" s="12" customFormat="1" ht="13.5">
      <c r="B153" s="243"/>
      <c r="C153" s="244"/>
      <c r="D153" s="233" t="s">
        <v>128</v>
      </c>
      <c r="E153" s="245" t="s">
        <v>20</v>
      </c>
      <c r="F153" s="246" t="s">
        <v>150</v>
      </c>
      <c r="G153" s="244"/>
      <c r="H153" s="247">
        <v>10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128</v>
      </c>
      <c r="AU153" s="253" t="s">
        <v>77</v>
      </c>
      <c r="AV153" s="12" t="s">
        <v>122</v>
      </c>
      <c r="AW153" s="12" t="s">
        <v>32</v>
      </c>
      <c r="AX153" s="12" t="s">
        <v>75</v>
      </c>
      <c r="AY153" s="253" t="s">
        <v>115</v>
      </c>
    </row>
    <row r="154" spans="2:65" s="1" customFormat="1" ht="25.5" customHeight="1">
      <c r="B154" s="44"/>
      <c r="C154" s="219" t="s">
        <v>203</v>
      </c>
      <c r="D154" s="219" t="s">
        <v>117</v>
      </c>
      <c r="E154" s="220" t="s">
        <v>204</v>
      </c>
      <c r="F154" s="221" t="s">
        <v>205</v>
      </c>
      <c r="G154" s="222" t="s">
        <v>126</v>
      </c>
      <c r="H154" s="223">
        <v>15</v>
      </c>
      <c r="I154" s="224"/>
      <c r="J154" s="225">
        <f>ROUND(I154*H154,2)</f>
        <v>0</v>
      </c>
      <c r="K154" s="221" t="s">
        <v>121</v>
      </c>
      <c r="L154" s="70"/>
      <c r="M154" s="226" t="s">
        <v>20</v>
      </c>
      <c r="N154" s="227" t="s">
        <v>39</v>
      </c>
      <c r="O154" s="45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2" t="s">
        <v>122</v>
      </c>
      <c r="AT154" s="22" t="s">
        <v>117</v>
      </c>
      <c r="AU154" s="22" t="s">
        <v>77</v>
      </c>
      <c r="AY154" s="22" t="s">
        <v>115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22" t="s">
        <v>75</v>
      </c>
      <c r="BK154" s="230">
        <f>ROUND(I154*H154,2)</f>
        <v>0</v>
      </c>
      <c r="BL154" s="22" t="s">
        <v>122</v>
      </c>
      <c r="BM154" s="22" t="s">
        <v>206</v>
      </c>
    </row>
    <row r="155" spans="2:51" s="11" customFormat="1" ht="13.5">
      <c r="B155" s="231"/>
      <c r="C155" s="232"/>
      <c r="D155" s="233" t="s">
        <v>128</v>
      </c>
      <c r="E155" s="234" t="s">
        <v>20</v>
      </c>
      <c r="F155" s="235" t="s">
        <v>171</v>
      </c>
      <c r="G155" s="232"/>
      <c r="H155" s="236">
        <v>2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128</v>
      </c>
      <c r="AU155" s="242" t="s">
        <v>77</v>
      </c>
      <c r="AV155" s="11" t="s">
        <v>77</v>
      </c>
      <c r="AW155" s="11" t="s">
        <v>32</v>
      </c>
      <c r="AX155" s="11" t="s">
        <v>9</v>
      </c>
      <c r="AY155" s="242" t="s">
        <v>115</v>
      </c>
    </row>
    <row r="156" spans="2:51" s="11" customFormat="1" ht="13.5">
      <c r="B156" s="231"/>
      <c r="C156" s="232"/>
      <c r="D156" s="233" t="s">
        <v>128</v>
      </c>
      <c r="E156" s="234" t="s">
        <v>20</v>
      </c>
      <c r="F156" s="235" t="s">
        <v>207</v>
      </c>
      <c r="G156" s="232"/>
      <c r="H156" s="236">
        <v>1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128</v>
      </c>
      <c r="AU156" s="242" t="s">
        <v>77</v>
      </c>
      <c r="AV156" s="11" t="s">
        <v>77</v>
      </c>
      <c r="AW156" s="11" t="s">
        <v>32</v>
      </c>
      <c r="AX156" s="11" t="s">
        <v>9</v>
      </c>
      <c r="AY156" s="242" t="s">
        <v>115</v>
      </c>
    </row>
    <row r="157" spans="2:51" s="11" customFormat="1" ht="13.5">
      <c r="B157" s="231"/>
      <c r="C157" s="232"/>
      <c r="D157" s="233" t="s">
        <v>128</v>
      </c>
      <c r="E157" s="234" t="s">
        <v>20</v>
      </c>
      <c r="F157" s="235" t="s">
        <v>208</v>
      </c>
      <c r="G157" s="232"/>
      <c r="H157" s="236">
        <v>1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128</v>
      </c>
      <c r="AU157" s="242" t="s">
        <v>77</v>
      </c>
      <c r="AV157" s="11" t="s">
        <v>77</v>
      </c>
      <c r="AW157" s="11" t="s">
        <v>32</v>
      </c>
      <c r="AX157" s="11" t="s">
        <v>9</v>
      </c>
      <c r="AY157" s="242" t="s">
        <v>115</v>
      </c>
    </row>
    <row r="158" spans="2:51" s="11" customFormat="1" ht="13.5">
      <c r="B158" s="231"/>
      <c r="C158" s="232"/>
      <c r="D158" s="233" t="s">
        <v>128</v>
      </c>
      <c r="E158" s="234" t="s">
        <v>20</v>
      </c>
      <c r="F158" s="235" t="s">
        <v>187</v>
      </c>
      <c r="G158" s="232"/>
      <c r="H158" s="236">
        <v>2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128</v>
      </c>
      <c r="AU158" s="242" t="s">
        <v>77</v>
      </c>
      <c r="AV158" s="11" t="s">
        <v>77</v>
      </c>
      <c r="AW158" s="11" t="s">
        <v>32</v>
      </c>
      <c r="AX158" s="11" t="s">
        <v>9</v>
      </c>
      <c r="AY158" s="242" t="s">
        <v>115</v>
      </c>
    </row>
    <row r="159" spans="2:51" s="11" customFormat="1" ht="13.5">
      <c r="B159" s="231"/>
      <c r="C159" s="232"/>
      <c r="D159" s="233" t="s">
        <v>128</v>
      </c>
      <c r="E159" s="234" t="s">
        <v>20</v>
      </c>
      <c r="F159" s="235" t="s">
        <v>188</v>
      </c>
      <c r="G159" s="232"/>
      <c r="H159" s="236">
        <v>1</v>
      </c>
      <c r="I159" s="237"/>
      <c r="J159" s="232"/>
      <c r="K159" s="232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128</v>
      </c>
      <c r="AU159" s="242" t="s">
        <v>77</v>
      </c>
      <c r="AV159" s="11" t="s">
        <v>77</v>
      </c>
      <c r="AW159" s="11" t="s">
        <v>32</v>
      </c>
      <c r="AX159" s="11" t="s">
        <v>9</v>
      </c>
      <c r="AY159" s="242" t="s">
        <v>115</v>
      </c>
    </row>
    <row r="160" spans="2:51" s="11" customFormat="1" ht="13.5">
      <c r="B160" s="231"/>
      <c r="C160" s="232"/>
      <c r="D160" s="233" t="s">
        <v>128</v>
      </c>
      <c r="E160" s="234" t="s">
        <v>20</v>
      </c>
      <c r="F160" s="235" t="s">
        <v>189</v>
      </c>
      <c r="G160" s="232"/>
      <c r="H160" s="236">
        <v>1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128</v>
      </c>
      <c r="AU160" s="242" t="s">
        <v>77</v>
      </c>
      <c r="AV160" s="11" t="s">
        <v>77</v>
      </c>
      <c r="AW160" s="11" t="s">
        <v>32</v>
      </c>
      <c r="AX160" s="11" t="s">
        <v>9</v>
      </c>
      <c r="AY160" s="242" t="s">
        <v>115</v>
      </c>
    </row>
    <row r="161" spans="2:51" s="11" customFormat="1" ht="13.5">
      <c r="B161" s="231"/>
      <c r="C161" s="232"/>
      <c r="D161" s="233" t="s">
        <v>128</v>
      </c>
      <c r="E161" s="234" t="s">
        <v>20</v>
      </c>
      <c r="F161" s="235" t="s">
        <v>209</v>
      </c>
      <c r="G161" s="232"/>
      <c r="H161" s="236">
        <v>1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AT161" s="242" t="s">
        <v>128</v>
      </c>
      <c r="AU161" s="242" t="s">
        <v>77</v>
      </c>
      <c r="AV161" s="11" t="s">
        <v>77</v>
      </c>
      <c r="AW161" s="11" t="s">
        <v>32</v>
      </c>
      <c r="AX161" s="11" t="s">
        <v>9</v>
      </c>
      <c r="AY161" s="242" t="s">
        <v>115</v>
      </c>
    </row>
    <row r="162" spans="2:51" s="11" customFormat="1" ht="13.5">
      <c r="B162" s="231"/>
      <c r="C162" s="232"/>
      <c r="D162" s="233" t="s">
        <v>128</v>
      </c>
      <c r="E162" s="234" t="s">
        <v>20</v>
      </c>
      <c r="F162" s="235" t="s">
        <v>210</v>
      </c>
      <c r="G162" s="232"/>
      <c r="H162" s="236">
        <v>1</v>
      </c>
      <c r="I162" s="237"/>
      <c r="J162" s="232"/>
      <c r="K162" s="232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128</v>
      </c>
      <c r="AU162" s="242" t="s">
        <v>77</v>
      </c>
      <c r="AV162" s="11" t="s">
        <v>77</v>
      </c>
      <c r="AW162" s="11" t="s">
        <v>32</v>
      </c>
      <c r="AX162" s="11" t="s">
        <v>9</v>
      </c>
      <c r="AY162" s="242" t="s">
        <v>115</v>
      </c>
    </row>
    <row r="163" spans="2:51" s="11" customFormat="1" ht="13.5">
      <c r="B163" s="231"/>
      <c r="C163" s="232"/>
      <c r="D163" s="233" t="s">
        <v>128</v>
      </c>
      <c r="E163" s="234" t="s">
        <v>20</v>
      </c>
      <c r="F163" s="235" t="s">
        <v>177</v>
      </c>
      <c r="G163" s="232"/>
      <c r="H163" s="236">
        <v>1</v>
      </c>
      <c r="I163" s="237"/>
      <c r="J163" s="232"/>
      <c r="K163" s="232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128</v>
      </c>
      <c r="AU163" s="242" t="s">
        <v>77</v>
      </c>
      <c r="AV163" s="11" t="s">
        <v>77</v>
      </c>
      <c r="AW163" s="11" t="s">
        <v>32</v>
      </c>
      <c r="AX163" s="11" t="s">
        <v>9</v>
      </c>
      <c r="AY163" s="242" t="s">
        <v>115</v>
      </c>
    </row>
    <row r="164" spans="2:51" s="11" customFormat="1" ht="13.5">
      <c r="B164" s="231"/>
      <c r="C164" s="232"/>
      <c r="D164" s="233" t="s">
        <v>128</v>
      </c>
      <c r="E164" s="234" t="s">
        <v>20</v>
      </c>
      <c r="F164" s="235" t="s">
        <v>211</v>
      </c>
      <c r="G164" s="232"/>
      <c r="H164" s="236">
        <v>1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128</v>
      </c>
      <c r="AU164" s="242" t="s">
        <v>77</v>
      </c>
      <c r="AV164" s="11" t="s">
        <v>77</v>
      </c>
      <c r="AW164" s="11" t="s">
        <v>32</v>
      </c>
      <c r="AX164" s="11" t="s">
        <v>9</v>
      </c>
      <c r="AY164" s="242" t="s">
        <v>115</v>
      </c>
    </row>
    <row r="165" spans="2:51" s="11" customFormat="1" ht="13.5">
      <c r="B165" s="231"/>
      <c r="C165" s="232"/>
      <c r="D165" s="233" t="s">
        <v>128</v>
      </c>
      <c r="E165" s="234" t="s">
        <v>20</v>
      </c>
      <c r="F165" s="235" t="s">
        <v>212</v>
      </c>
      <c r="G165" s="232"/>
      <c r="H165" s="236">
        <v>1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128</v>
      </c>
      <c r="AU165" s="242" t="s">
        <v>77</v>
      </c>
      <c r="AV165" s="11" t="s">
        <v>77</v>
      </c>
      <c r="AW165" s="11" t="s">
        <v>32</v>
      </c>
      <c r="AX165" s="11" t="s">
        <v>9</v>
      </c>
      <c r="AY165" s="242" t="s">
        <v>115</v>
      </c>
    </row>
    <row r="166" spans="2:51" s="11" customFormat="1" ht="13.5">
      <c r="B166" s="231"/>
      <c r="C166" s="232"/>
      <c r="D166" s="233" t="s">
        <v>128</v>
      </c>
      <c r="E166" s="234" t="s">
        <v>20</v>
      </c>
      <c r="F166" s="235" t="s">
        <v>213</v>
      </c>
      <c r="G166" s="232"/>
      <c r="H166" s="236">
        <v>1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128</v>
      </c>
      <c r="AU166" s="242" t="s">
        <v>77</v>
      </c>
      <c r="AV166" s="11" t="s">
        <v>77</v>
      </c>
      <c r="AW166" s="11" t="s">
        <v>32</v>
      </c>
      <c r="AX166" s="11" t="s">
        <v>9</v>
      </c>
      <c r="AY166" s="242" t="s">
        <v>115</v>
      </c>
    </row>
    <row r="167" spans="2:51" s="11" customFormat="1" ht="13.5">
      <c r="B167" s="231"/>
      <c r="C167" s="232"/>
      <c r="D167" s="233" t="s">
        <v>128</v>
      </c>
      <c r="E167" s="234" t="s">
        <v>20</v>
      </c>
      <c r="F167" s="235" t="s">
        <v>214</v>
      </c>
      <c r="G167" s="232"/>
      <c r="H167" s="236">
        <v>1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128</v>
      </c>
      <c r="AU167" s="242" t="s">
        <v>77</v>
      </c>
      <c r="AV167" s="11" t="s">
        <v>77</v>
      </c>
      <c r="AW167" s="11" t="s">
        <v>32</v>
      </c>
      <c r="AX167" s="11" t="s">
        <v>9</v>
      </c>
      <c r="AY167" s="242" t="s">
        <v>115</v>
      </c>
    </row>
    <row r="168" spans="2:51" s="12" customFormat="1" ht="13.5">
      <c r="B168" s="243"/>
      <c r="C168" s="244"/>
      <c r="D168" s="233" t="s">
        <v>128</v>
      </c>
      <c r="E168" s="245" t="s">
        <v>20</v>
      </c>
      <c r="F168" s="246" t="s">
        <v>150</v>
      </c>
      <c r="G168" s="244"/>
      <c r="H168" s="247">
        <v>15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128</v>
      </c>
      <c r="AU168" s="253" t="s">
        <v>77</v>
      </c>
      <c r="AV168" s="12" t="s">
        <v>122</v>
      </c>
      <c r="AW168" s="12" t="s">
        <v>32</v>
      </c>
      <c r="AX168" s="12" t="s">
        <v>75</v>
      </c>
      <c r="AY168" s="253" t="s">
        <v>115</v>
      </c>
    </row>
    <row r="169" spans="2:65" s="1" customFormat="1" ht="25.5" customHeight="1">
      <c r="B169" s="44"/>
      <c r="C169" s="219" t="s">
        <v>215</v>
      </c>
      <c r="D169" s="219" t="s">
        <v>117</v>
      </c>
      <c r="E169" s="220" t="s">
        <v>216</v>
      </c>
      <c r="F169" s="221" t="s">
        <v>217</v>
      </c>
      <c r="G169" s="222" t="s">
        <v>126</v>
      </c>
      <c r="H169" s="223">
        <v>12</v>
      </c>
      <c r="I169" s="224"/>
      <c r="J169" s="225">
        <f>ROUND(I169*H169,2)</f>
        <v>0</v>
      </c>
      <c r="K169" s="221" t="s">
        <v>121</v>
      </c>
      <c r="L169" s="70"/>
      <c r="M169" s="226" t="s">
        <v>20</v>
      </c>
      <c r="N169" s="227" t="s">
        <v>39</v>
      </c>
      <c r="O169" s="45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AR169" s="22" t="s">
        <v>122</v>
      </c>
      <c r="AT169" s="22" t="s">
        <v>117</v>
      </c>
      <c r="AU169" s="22" t="s">
        <v>77</v>
      </c>
      <c r="AY169" s="22" t="s">
        <v>115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22" t="s">
        <v>75</v>
      </c>
      <c r="BK169" s="230">
        <f>ROUND(I169*H169,2)</f>
        <v>0</v>
      </c>
      <c r="BL169" s="22" t="s">
        <v>122</v>
      </c>
      <c r="BM169" s="22" t="s">
        <v>218</v>
      </c>
    </row>
    <row r="170" spans="2:51" s="11" customFormat="1" ht="13.5">
      <c r="B170" s="231"/>
      <c r="C170" s="232"/>
      <c r="D170" s="233" t="s">
        <v>128</v>
      </c>
      <c r="E170" s="234" t="s">
        <v>20</v>
      </c>
      <c r="F170" s="235" t="s">
        <v>219</v>
      </c>
      <c r="G170" s="232"/>
      <c r="H170" s="236">
        <v>1</v>
      </c>
      <c r="I170" s="237"/>
      <c r="J170" s="232"/>
      <c r="K170" s="232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128</v>
      </c>
      <c r="AU170" s="242" t="s">
        <v>77</v>
      </c>
      <c r="AV170" s="11" t="s">
        <v>77</v>
      </c>
      <c r="AW170" s="11" t="s">
        <v>32</v>
      </c>
      <c r="AX170" s="11" t="s">
        <v>9</v>
      </c>
      <c r="AY170" s="242" t="s">
        <v>115</v>
      </c>
    </row>
    <row r="171" spans="2:51" s="11" customFormat="1" ht="13.5">
      <c r="B171" s="231"/>
      <c r="C171" s="232"/>
      <c r="D171" s="233" t="s">
        <v>128</v>
      </c>
      <c r="E171" s="234" t="s">
        <v>20</v>
      </c>
      <c r="F171" s="235" t="s">
        <v>209</v>
      </c>
      <c r="G171" s="232"/>
      <c r="H171" s="236">
        <v>1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128</v>
      </c>
      <c r="AU171" s="242" t="s">
        <v>77</v>
      </c>
      <c r="AV171" s="11" t="s">
        <v>77</v>
      </c>
      <c r="AW171" s="11" t="s">
        <v>32</v>
      </c>
      <c r="AX171" s="11" t="s">
        <v>9</v>
      </c>
      <c r="AY171" s="242" t="s">
        <v>115</v>
      </c>
    </row>
    <row r="172" spans="2:51" s="11" customFormat="1" ht="13.5">
      <c r="B172" s="231"/>
      <c r="C172" s="232"/>
      <c r="D172" s="233" t="s">
        <v>128</v>
      </c>
      <c r="E172" s="234" t="s">
        <v>20</v>
      </c>
      <c r="F172" s="235" t="s">
        <v>220</v>
      </c>
      <c r="G172" s="232"/>
      <c r="H172" s="236">
        <v>1</v>
      </c>
      <c r="I172" s="237"/>
      <c r="J172" s="232"/>
      <c r="K172" s="232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128</v>
      </c>
      <c r="AU172" s="242" t="s">
        <v>77</v>
      </c>
      <c r="AV172" s="11" t="s">
        <v>77</v>
      </c>
      <c r="AW172" s="11" t="s">
        <v>32</v>
      </c>
      <c r="AX172" s="11" t="s">
        <v>9</v>
      </c>
      <c r="AY172" s="242" t="s">
        <v>115</v>
      </c>
    </row>
    <row r="173" spans="2:51" s="11" customFormat="1" ht="13.5">
      <c r="B173" s="231"/>
      <c r="C173" s="232"/>
      <c r="D173" s="233" t="s">
        <v>128</v>
      </c>
      <c r="E173" s="234" t="s">
        <v>20</v>
      </c>
      <c r="F173" s="235" t="s">
        <v>221</v>
      </c>
      <c r="G173" s="232"/>
      <c r="H173" s="236">
        <v>1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128</v>
      </c>
      <c r="AU173" s="242" t="s">
        <v>77</v>
      </c>
      <c r="AV173" s="11" t="s">
        <v>77</v>
      </c>
      <c r="AW173" s="11" t="s">
        <v>32</v>
      </c>
      <c r="AX173" s="11" t="s">
        <v>9</v>
      </c>
      <c r="AY173" s="242" t="s">
        <v>115</v>
      </c>
    </row>
    <row r="174" spans="2:51" s="11" customFormat="1" ht="13.5">
      <c r="B174" s="231"/>
      <c r="C174" s="232"/>
      <c r="D174" s="233" t="s">
        <v>128</v>
      </c>
      <c r="E174" s="234" t="s">
        <v>20</v>
      </c>
      <c r="F174" s="235" t="s">
        <v>222</v>
      </c>
      <c r="G174" s="232"/>
      <c r="H174" s="236">
        <v>1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128</v>
      </c>
      <c r="AU174" s="242" t="s">
        <v>77</v>
      </c>
      <c r="AV174" s="11" t="s">
        <v>77</v>
      </c>
      <c r="AW174" s="11" t="s">
        <v>32</v>
      </c>
      <c r="AX174" s="11" t="s">
        <v>9</v>
      </c>
      <c r="AY174" s="242" t="s">
        <v>115</v>
      </c>
    </row>
    <row r="175" spans="2:51" s="11" customFormat="1" ht="13.5">
      <c r="B175" s="231"/>
      <c r="C175" s="232"/>
      <c r="D175" s="233" t="s">
        <v>128</v>
      </c>
      <c r="E175" s="234" t="s">
        <v>20</v>
      </c>
      <c r="F175" s="235" t="s">
        <v>223</v>
      </c>
      <c r="G175" s="232"/>
      <c r="H175" s="236">
        <v>1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128</v>
      </c>
      <c r="AU175" s="242" t="s">
        <v>77</v>
      </c>
      <c r="AV175" s="11" t="s">
        <v>77</v>
      </c>
      <c r="AW175" s="11" t="s">
        <v>32</v>
      </c>
      <c r="AX175" s="11" t="s">
        <v>9</v>
      </c>
      <c r="AY175" s="242" t="s">
        <v>115</v>
      </c>
    </row>
    <row r="176" spans="2:51" s="11" customFormat="1" ht="13.5">
      <c r="B176" s="231"/>
      <c r="C176" s="232"/>
      <c r="D176" s="233" t="s">
        <v>128</v>
      </c>
      <c r="E176" s="234" t="s">
        <v>20</v>
      </c>
      <c r="F176" s="235" t="s">
        <v>224</v>
      </c>
      <c r="G176" s="232"/>
      <c r="H176" s="236">
        <v>1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128</v>
      </c>
      <c r="AU176" s="242" t="s">
        <v>77</v>
      </c>
      <c r="AV176" s="11" t="s">
        <v>77</v>
      </c>
      <c r="AW176" s="11" t="s">
        <v>32</v>
      </c>
      <c r="AX176" s="11" t="s">
        <v>9</v>
      </c>
      <c r="AY176" s="242" t="s">
        <v>115</v>
      </c>
    </row>
    <row r="177" spans="2:51" s="11" customFormat="1" ht="13.5">
      <c r="B177" s="231"/>
      <c r="C177" s="232"/>
      <c r="D177" s="233" t="s">
        <v>128</v>
      </c>
      <c r="E177" s="234" t="s">
        <v>20</v>
      </c>
      <c r="F177" s="235" t="s">
        <v>225</v>
      </c>
      <c r="G177" s="232"/>
      <c r="H177" s="236">
        <v>1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128</v>
      </c>
      <c r="AU177" s="242" t="s">
        <v>77</v>
      </c>
      <c r="AV177" s="11" t="s">
        <v>77</v>
      </c>
      <c r="AW177" s="11" t="s">
        <v>32</v>
      </c>
      <c r="AX177" s="11" t="s">
        <v>9</v>
      </c>
      <c r="AY177" s="242" t="s">
        <v>115</v>
      </c>
    </row>
    <row r="178" spans="2:51" s="11" customFormat="1" ht="13.5">
      <c r="B178" s="231"/>
      <c r="C178" s="232"/>
      <c r="D178" s="233" t="s">
        <v>128</v>
      </c>
      <c r="E178" s="234" t="s">
        <v>20</v>
      </c>
      <c r="F178" s="235" t="s">
        <v>226</v>
      </c>
      <c r="G178" s="232"/>
      <c r="H178" s="236">
        <v>1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128</v>
      </c>
      <c r="AU178" s="242" t="s">
        <v>77</v>
      </c>
      <c r="AV178" s="11" t="s">
        <v>77</v>
      </c>
      <c r="AW178" s="11" t="s">
        <v>32</v>
      </c>
      <c r="AX178" s="11" t="s">
        <v>9</v>
      </c>
      <c r="AY178" s="242" t="s">
        <v>115</v>
      </c>
    </row>
    <row r="179" spans="2:51" s="11" customFormat="1" ht="13.5">
      <c r="B179" s="231"/>
      <c r="C179" s="232"/>
      <c r="D179" s="233" t="s">
        <v>128</v>
      </c>
      <c r="E179" s="234" t="s">
        <v>20</v>
      </c>
      <c r="F179" s="235" t="s">
        <v>227</v>
      </c>
      <c r="G179" s="232"/>
      <c r="H179" s="236">
        <v>1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128</v>
      </c>
      <c r="AU179" s="242" t="s">
        <v>77</v>
      </c>
      <c r="AV179" s="11" t="s">
        <v>77</v>
      </c>
      <c r="AW179" s="11" t="s">
        <v>32</v>
      </c>
      <c r="AX179" s="11" t="s">
        <v>9</v>
      </c>
      <c r="AY179" s="242" t="s">
        <v>115</v>
      </c>
    </row>
    <row r="180" spans="2:51" s="11" customFormat="1" ht="13.5">
      <c r="B180" s="231"/>
      <c r="C180" s="232"/>
      <c r="D180" s="233" t="s">
        <v>128</v>
      </c>
      <c r="E180" s="234" t="s">
        <v>20</v>
      </c>
      <c r="F180" s="235" t="s">
        <v>228</v>
      </c>
      <c r="G180" s="232"/>
      <c r="H180" s="236">
        <v>1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128</v>
      </c>
      <c r="AU180" s="242" t="s">
        <v>77</v>
      </c>
      <c r="AV180" s="11" t="s">
        <v>77</v>
      </c>
      <c r="AW180" s="11" t="s">
        <v>32</v>
      </c>
      <c r="AX180" s="11" t="s">
        <v>9</v>
      </c>
      <c r="AY180" s="242" t="s">
        <v>115</v>
      </c>
    </row>
    <row r="181" spans="2:51" s="11" customFormat="1" ht="13.5">
      <c r="B181" s="231"/>
      <c r="C181" s="232"/>
      <c r="D181" s="233" t="s">
        <v>128</v>
      </c>
      <c r="E181" s="234" t="s">
        <v>20</v>
      </c>
      <c r="F181" s="235" t="s">
        <v>229</v>
      </c>
      <c r="G181" s="232"/>
      <c r="H181" s="236">
        <v>1</v>
      </c>
      <c r="I181" s="237"/>
      <c r="J181" s="232"/>
      <c r="K181" s="232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128</v>
      </c>
      <c r="AU181" s="242" t="s">
        <v>77</v>
      </c>
      <c r="AV181" s="11" t="s">
        <v>77</v>
      </c>
      <c r="AW181" s="11" t="s">
        <v>32</v>
      </c>
      <c r="AX181" s="11" t="s">
        <v>9</v>
      </c>
      <c r="AY181" s="242" t="s">
        <v>115</v>
      </c>
    </row>
    <row r="182" spans="2:51" s="12" customFormat="1" ht="13.5">
      <c r="B182" s="243"/>
      <c r="C182" s="244"/>
      <c r="D182" s="233" t="s">
        <v>128</v>
      </c>
      <c r="E182" s="245" t="s">
        <v>20</v>
      </c>
      <c r="F182" s="246" t="s">
        <v>150</v>
      </c>
      <c r="G182" s="244"/>
      <c r="H182" s="247">
        <v>12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128</v>
      </c>
      <c r="AU182" s="253" t="s">
        <v>77</v>
      </c>
      <c r="AV182" s="12" t="s">
        <v>122</v>
      </c>
      <c r="AW182" s="12" t="s">
        <v>32</v>
      </c>
      <c r="AX182" s="12" t="s">
        <v>75</v>
      </c>
      <c r="AY182" s="253" t="s">
        <v>115</v>
      </c>
    </row>
    <row r="183" spans="2:65" s="1" customFormat="1" ht="25.5" customHeight="1">
      <c r="B183" s="44"/>
      <c r="C183" s="219" t="s">
        <v>230</v>
      </c>
      <c r="D183" s="219" t="s">
        <v>117</v>
      </c>
      <c r="E183" s="220" t="s">
        <v>231</v>
      </c>
      <c r="F183" s="221" t="s">
        <v>232</v>
      </c>
      <c r="G183" s="222" t="s">
        <v>126</v>
      </c>
      <c r="H183" s="223">
        <v>9</v>
      </c>
      <c r="I183" s="224"/>
      <c r="J183" s="225">
        <f>ROUND(I183*H183,2)</f>
        <v>0</v>
      </c>
      <c r="K183" s="221" t="s">
        <v>121</v>
      </c>
      <c r="L183" s="70"/>
      <c r="M183" s="226" t="s">
        <v>20</v>
      </c>
      <c r="N183" s="227" t="s">
        <v>39</v>
      </c>
      <c r="O183" s="45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AR183" s="22" t="s">
        <v>122</v>
      </c>
      <c r="AT183" s="22" t="s">
        <v>117</v>
      </c>
      <c r="AU183" s="22" t="s">
        <v>77</v>
      </c>
      <c r="AY183" s="22" t="s">
        <v>115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22" t="s">
        <v>75</v>
      </c>
      <c r="BK183" s="230">
        <f>ROUND(I183*H183,2)</f>
        <v>0</v>
      </c>
      <c r="BL183" s="22" t="s">
        <v>122</v>
      </c>
      <c r="BM183" s="22" t="s">
        <v>233</v>
      </c>
    </row>
    <row r="184" spans="2:51" s="11" customFormat="1" ht="13.5">
      <c r="B184" s="231"/>
      <c r="C184" s="232"/>
      <c r="D184" s="233" t="s">
        <v>128</v>
      </c>
      <c r="E184" s="234" t="s">
        <v>20</v>
      </c>
      <c r="F184" s="235" t="s">
        <v>234</v>
      </c>
      <c r="G184" s="232"/>
      <c r="H184" s="236">
        <v>1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128</v>
      </c>
      <c r="AU184" s="242" t="s">
        <v>77</v>
      </c>
      <c r="AV184" s="11" t="s">
        <v>77</v>
      </c>
      <c r="AW184" s="11" t="s">
        <v>32</v>
      </c>
      <c r="AX184" s="11" t="s">
        <v>9</v>
      </c>
      <c r="AY184" s="242" t="s">
        <v>115</v>
      </c>
    </row>
    <row r="185" spans="2:51" s="11" customFormat="1" ht="13.5">
      <c r="B185" s="231"/>
      <c r="C185" s="232"/>
      <c r="D185" s="233" t="s">
        <v>128</v>
      </c>
      <c r="E185" s="234" t="s">
        <v>20</v>
      </c>
      <c r="F185" s="235" t="s">
        <v>235</v>
      </c>
      <c r="G185" s="232"/>
      <c r="H185" s="236">
        <v>1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128</v>
      </c>
      <c r="AU185" s="242" t="s">
        <v>77</v>
      </c>
      <c r="AV185" s="11" t="s">
        <v>77</v>
      </c>
      <c r="AW185" s="11" t="s">
        <v>32</v>
      </c>
      <c r="AX185" s="11" t="s">
        <v>9</v>
      </c>
      <c r="AY185" s="242" t="s">
        <v>115</v>
      </c>
    </row>
    <row r="186" spans="2:51" s="11" customFormat="1" ht="13.5">
      <c r="B186" s="231"/>
      <c r="C186" s="232"/>
      <c r="D186" s="233" t="s">
        <v>128</v>
      </c>
      <c r="E186" s="234" t="s">
        <v>20</v>
      </c>
      <c r="F186" s="235" t="s">
        <v>236</v>
      </c>
      <c r="G186" s="232"/>
      <c r="H186" s="236">
        <v>1</v>
      </c>
      <c r="I186" s="237"/>
      <c r="J186" s="232"/>
      <c r="K186" s="232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128</v>
      </c>
      <c r="AU186" s="242" t="s">
        <v>77</v>
      </c>
      <c r="AV186" s="11" t="s">
        <v>77</v>
      </c>
      <c r="AW186" s="11" t="s">
        <v>32</v>
      </c>
      <c r="AX186" s="11" t="s">
        <v>9</v>
      </c>
      <c r="AY186" s="242" t="s">
        <v>115</v>
      </c>
    </row>
    <row r="187" spans="2:51" s="11" customFormat="1" ht="13.5">
      <c r="B187" s="231"/>
      <c r="C187" s="232"/>
      <c r="D187" s="233" t="s">
        <v>128</v>
      </c>
      <c r="E187" s="234" t="s">
        <v>20</v>
      </c>
      <c r="F187" s="235" t="s">
        <v>237</v>
      </c>
      <c r="G187" s="232"/>
      <c r="H187" s="236">
        <v>1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128</v>
      </c>
      <c r="AU187" s="242" t="s">
        <v>77</v>
      </c>
      <c r="AV187" s="11" t="s">
        <v>77</v>
      </c>
      <c r="AW187" s="11" t="s">
        <v>32</v>
      </c>
      <c r="AX187" s="11" t="s">
        <v>9</v>
      </c>
      <c r="AY187" s="242" t="s">
        <v>115</v>
      </c>
    </row>
    <row r="188" spans="2:51" s="11" customFormat="1" ht="13.5">
      <c r="B188" s="231"/>
      <c r="C188" s="232"/>
      <c r="D188" s="233" t="s">
        <v>128</v>
      </c>
      <c r="E188" s="234" t="s">
        <v>20</v>
      </c>
      <c r="F188" s="235" t="s">
        <v>238</v>
      </c>
      <c r="G188" s="232"/>
      <c r="H188" s="236">
        <v>1</v>
      </c>
      <c r="I188" s="237"/>
      <c r="J188" s="232"/>
      <c r="K188" s="232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128</v>
      </c>
      <c r="AU188" s="242" t="s">
        <v>77</v>
      </c>
      <c r="AV188" s="11" t="s">
        <v>77</v>
      </c>
      <c r="AW188" s="11" t="s">
        <v>32</v>
      </c>
      <c r="AX188" s="11" t="s">
        <v>9</v>
      </c>
      <c r="AY188" s="242" t="s">
        <v>115</v>
      </c>
    </row>
    <row r="189" spans="2:51" s="11" customFormat="1" ht="13.5">
      <c r="B189" s="231"/>
      <c r="C189" s="232"/>
      <c r="D189" s="233" t="s">
        <v>128</v>
      </c>
      <c r="E189" s="234" t="s">
        <v>20</v>
      </c>
      <c r="F189" s="235" t="s">
        <v>239</v>
      </c>
      <c r="G189" s="232"/>
      <c r="H189" s="236">
        <v>1</v>
      </c>
      <c r="I189" s="237"/>
      <c r="J189" s="232"/>
      <c r="K189" s="232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128</v>
      </c>
      <c r="AU189" s="242" t="s">
        <v>77</v>
      </c>
      <c r="AV189" s="11" t="s">
        <v>77</v>
      </c>
      <c r="AW189" s="11" t="s">
        <v>32</v>
      </c>
      <c r="AX189" s="11" t="s">
        <v>9</v>
      </c>
      <c r="AY189" s="242" t="s">
        <v>115</v>
      </c>
    </row>
    <row r="190" spans="2:51" s="11" customFormat="1" ht="13.5">
      <c r="B190" s="231"/>
      <c r="C190" s="232"/>
      <c r="D190" s="233" t="s">
        <v>128</v>
      </c>
      <c r="E190" s="234" t="s">
        <v>20</v>
      </c>
      <c r="F190" s="235" t="s">
        <v>240</v>
      </c>
      <c r="G190" s="232"/>
      <c r="H190" s="236">
        <v>1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128</v>
      </c>
      <c r="AU190" s="242" t="s">
        <v>77</v>
      </c>
      <c r="AV190" s="11" t="s">
        <v>77</v>
      </c>
      <c r="AW190" s="11" t="s">
        <v>32</v>
      </c>
      <c r="AX190" s="11" t="s">
        <v>9</v>
      </c>
      <c r="AY190" s="242" t="s">
        <v>115</v>
      </c>
    </row>
    <row r="191" spans="2:51" s="11" customFormat="1" ht="13.5">
      <c r="B191" s="231"/>
      <c r="C191" s="232"/>
      <c r="D191" s="233" t="s">
        <v>128</v>
      </c>
      <c r="E191" s="234" t="s">
        <v>20</v>
      </c>
      <c r="F191" s="235" t="s">
        <v>241</v>
      </c>
      <c r="G191" s="232"/>
      <c r="H191" s="236">
        <v>1</v>
      </c>
      <c r="I191" s="237"/>
      <c r="J191" s="232"/>
      <c r="K191" s="232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128</v>
      </c>
      <c r="AU191" s="242" t="s">
        <v>77</v>
      </c>
      <c r="AV191" s="11" t="s">
        <v>77</v>
      </c>
      <c r="AW191" s="11" t="s">
        <v>32</v>
      </c>
      <c r="AX191" s="11" t="s">
        <v>9</v>
      </c>
      <c r="AY191" s="242" t="s">
        <v>115</v>
      </c>
    </row>
    <row r="192" spans="2:51" s="11" customFormat="1" ht="13.5">
      <c r="B192" s="231"/>
      <c r="C192" s="232"/>
      <c r="D192" s="233" t="s">
        <v>128</v>
      </c>
      <c r="E192" s="234" t="s">
        <v>20</v>
      </c>
      <c r="F192" s="235" t="s">
        <v>242</v>
      </c>
      <c r="G192" s="232"/>
      <c r="H192" s="236">
        <v>1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128</v>
      </c>
      <c r="AU192" s="242" t="s">
        <v>77</v>
      </c>
      <c r="AV192" s="11" t="s">
        <v>77</v>
      </c>
      <c r="AW192" s="11" t="s">
        <v>32</v>
      </c>
      <c r="AX192" s="11" t="s">
        <v>9</v>
      </c>
      <c r="AY192" s="242" t="s">
        <v>115</v>
      </c>
    </row>
    <row r="193" spans="2:51" s="12" customFormat="1" ht="13.5">
      <c r="B193" s="243"/>
      <c r="C193" s="244"/>
      <c r="D193" s="233" t="s">
        <v>128</v>
      </c>
      <c r="E193" s="245" t="s">
        <v>20</v>
      </c>
      <c r="F193" s="246" t="s">
        <v>150</v>
      </c>
      <c r="G193" s="244"/>
      <c r="H193" s="247">
        <v>9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AT193" s="253" t="s">
        <v>128</v>
      </c>
      <c r="AU193" s="253" t="s">
        <v>77</v>
      </c>
      <c r="AV193" s="12" t="s">
        <v>122</v>
      </c>
      <c r="AW193" s="12" t="s">
        <v>32</v>
      </c>
      <c r="AX193" s="12" t="s">
        <v>75</v>
      </c>
      <c r="AY193" s="253" t="s">
        <v>115</v>
      </c>
    </row>
    <row r="194" spans="2:65" s="1" customFormat="1" ht="25.5" customHeight="1">
      <c r="B194" s="44"/>
      <c r="C194" s="219" t="s">
        <v>243</v>
      </c>
      <c r="D194" s="219" t="s">
        <v>117</v>
      </c>
      <c r="E194" s="220" t="s">
        <v>244</v>
      </c>
      <c r="F194" s="221" t="s">
        <v>245</v>
      </c>
      <c r="G194" s="222" t="s">
        <v>126</v>
      </c>
      <c r="H194" s="223">
        <v>4</v>
      </c>
      <c r="I194" s="224"/>
      <c r="J194" s="225">
        <f>ROUND(I194*H194,2)</f>
        <v>0</v>
      </c>
      <c r="K194" s="221" t="s">
        <v>121</v>
      </c>
      <c r="L194" s="70"/>
      <c r="M194" s="226" t="s">
        <v>20</v>
      </c>
      <c r="N194" s="227" t="s">
        <v>39</v>
      </c>
      <c r="O194" s="45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AR194" s="22" t="s">
        <v>122</v>
      </c>
      <c r="AT194" s="22" t="s">
        <v>117</v>
      </c>
      <c r="AU194" s="22" t="s">
        <v>77</v>
      </c>
      <c r="AY194" s="22" t="s">
        <v>115</v>
      </c>
      <c r="BE194" s="230">
        <f>IF(N194="základní",J194,0)</f>
        <v>0</v>
      </c>
      <c r="BF194" s="230">
        <f>IF(N194="snížená",J194,0)</f>
        <v>0</v>
      </c>
      <c r="BG194" s="230">
        <f>IF(N194="zákl. přenesená",J194,0)</f>
        <v>0</v>
      </c>
      <c r="BH194" s="230">
        <f>IF(N194="sníž. přenesená",J194,0)</f>
        <v>0</v>
      </c>
      <c r="BI194" s="230">
        <f>IF(N194="nulová",J194,0)</f>
        <v>0</v>
      </c>
      <c r="BJ194" s="22" t="s">
        <v>75</v>
      </c>
      <c r="BK194" s="230">
        <f>ROUND(I194*H194,2)</f>
        <v>0</v>
      </c>
      <c r="BL194" s="22" t="s">
        <v>122</v>
      </c>
      <c r="BM194" s="22" t="s">
        <v>246</v>
      </c>
    </row>
    <row r="195" spans="2:51" s="11" customFormat="1" ht="13.5">
      <c r="B195" s="231"/>
      <c r="C195" s="232"/>
      <c r="D195" s="233" t="s">
        <v>128</v>
      </c>
      <c r="E195" s="234" t="s">
        <v>20</v>
      </c>
      <c r="F195" s="235" t="s">
        <v>247</v>
      </c>
      <c r="G195" s="232"/>
      <c r="H195" s="236">
        <v>1</v>
      </c>
      <c r="I195" s="237"/>
      <c r="J195" s="232"/>
      <c r="K195" s="232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128</v>
      </c>
      <c r="AU195" s="242" t="s">
        <v>77</v>
      </c>
      <c r="AV195" s="11" t="s">
        <v>77</v>
      </c>
      <c r="AW195" s="11" t="s">
        <v>32</v>
      </c>
      <c r="AX195" s="11" t="s">
        <v>9</v>
      </c>
      <c r="AY195" s="242" t="s">
        <v>115</v>
      </c>
    </row>
    <row r="196" spans="2:51" s="11" customFormat="1" ht="13.5">
      <c r="B196" s="231"/>
      <c r="C196" s="232"/>
      <c r="D196" s="233" t="s">
        <v>128</v>
      </c>
      <c r="E196" s="234" t="s">
        <v>20</v>
      </c>
      <c r="F196" s="235" t="s">
        <v>248</v>
      </c>
      <c r="G196" s="232"/>
      <c r="H196" s="236">
        <v>1</v>
      </c>
      <c r="I196" s="237"/>
      <c r="J196" s="232"/>
      <c r="K196" s="232"/>
      <c r="L196" s="238"/>
      <c r="M196" s="239"/>
      <c r="N196" s="240"/>
      <c r="O196" s="240"/>
      <c r="P196" s="240"/>
      <c r="Q196" s="240"/>
      <c r="R196" s="240"/>
      <c r="S196" s="240"/>
      <c r="T196" s="241"/>
      <c r="AT196" s="242" t="s">
        <v>128</v>
      </c>
      <c r="AU196" s="242" t="s">
        <v>77</v>
      </c>
      <c r="AV196" s="11" t="s">
        <v>77</v>
      </c>
      <c r="AW196" s="11" t="s">
        <v>32</v>
      </c>
      <c r="AX196" s="11" t="s">
        <v>9</v>
      </c>
      <c r="AY196" s="242" t="s">
        <v>115</v>
      </c>
    </row>
    <row r="197" spans="2:51" s="11" customFormat="1" ht="13.5">
      <c r="B197" s="231"/>
      <c r="C197" s="232"/>
      <c r="D197" s="233" t="s">
        <v>128</v>
      </c>
      <c r="E197" s="234" t="s">
        <v>20</v>
      </c>
      <c r="F197" s="235" t="s">
        <v>249</v>
      </c>
      <c r="G197" s="232"/>
      <c r="H197" s="236">
        <v>1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128</v>
      </c>
      <c r="AU197" s="242" t="s">
        <v>77</v>
      </c>
      <c r="AV197" s="11" t="s">
        <v>77</v>
      </c>
      <c r="AW197" s="11" t="s">
        <v>32</v>
      </c>
      <c r="AX197" s="11" t="s">
        <v>9</v>
      </c>
      <c r="AY197" s="242" t="s">
        <v>115</v>
      </c>
    </row>
    <row r="198" spans="2:51" s="11" customFormat="1" ht="13.5">
      <c r="B198" s="231"/>
      <c r="C198" s="232"/>
      <c r="D198" s="233" t="s">
        <v>128</v>
      </c>
      <c r="E198" s="234" t="s">
        <v>20</v>
      </c>
      <c r="F198" s="235" t="s">
        <v>250</v>
      </c>
      <c r="G198" s="232"/>
      <c r="H198" s="236">
        <v>1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128</v>
      </c>
      <c r="AU198" s="242" t="s">
        <v>77</v>
      </c>
      <c r="AV198" s="11" t="s">
        <v>77</v>
      </c>
      <c r="AW198" s="11" t="s">
        <v>32</v>
      </c>
      <c r="AX198" s="11" t="s">
        <v>9</v>
      </c>
      <c r="AY198" s="242" t="s">
        <v>115</v>
      </c>
    </row>
    <row r="199" spans="2:51" s="12" customFormat="1" ht="13.5">
      <c r="B199" s="243"/>
      <c r="C199" s="244"/>
      <c r="D199" s="233" t="s">
        <v>128</v>
      </c>
      <c r="E199" s="245" t="s">
        <v>20</v>
      </c>
      <c r="F199" s="246" t="s">
        <v>150</v>
      </c>
      <c r="G199" s="244"/>
      <c r="H199" s="247">
        <v>4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AT199" s="253" t="s">
        <v>128</v>
      </c>
      <c r="AU199" s="253" t="s">
        <v>77</v>
      </c>
      <c r="AV199" s="12" t="s">
        <v>122</v>
      </c>
      <c r="AW199" s="12" t="s">
        <v>32</v>
      </c>
      <c r="AX199" s="12" t="s">
        <v>75</v>
      </c>
      <c r="AY199" s="253" t="s">
        <v>115</v>
      </c>
    </row>
    <row r="200" spans="2:65" s="1" customFormat="1" ht="25.5" customHeight="1">
      <c r="B200" s="44"/>
      <c r="C200" s="219" t="s">
        <v>251</v>
      </c>
      <c r="D200" s="219" t="s">
        <v>117</v>
      </c>
      <c r="E200" s="220" t="s">
        <v>252</v>
      </c>
      <c r="F200" s="221" t="s">
        <v>253</v>
      </c>
      <c r="G200" s="222" t="s">
        <v>126</v>
      </c>
      <c r="H200" s="223">
        <v>1</v>
      </c>
      <c r="I200" s="224"/>
      <c r="J200" s="225">
        <f>ROUND(I200*H200,2)</f>
        <v>0</v>
      </c>
      <c r="K200" s="221" t="s">
        <v>121</v>
      </c>
      <c r="L200" s="70"/>
      <c r="M200" s="226" t="s">
        <v>20</v>
      </c>
      <c r="N200" s="227" t="s">
        <v>39</v>
      </c>
      <c r="O200" s="45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AR200" s="22" t="s">
        <v>122</v>
      </c>
      <c r="AT200" s="22" t="s">
        <v>117</v>
      </c>
      <c r="AU200" s="22" t="s">
        <v>77</v>
      </c>
      <c r="AY200" s="22" t="s">
        <v>115</v>
      </c>
      <c r="BE200" s="230">
        <f>IF(N200="základní",J200,0)</f>
        <v>0</v>
      </c>
      <c r="BF200" s="230">
        <f>IF(N200="snížená",J200,0)</f>
        <v>0</v>
      </c>
      <c r="BG200" s="230">
        <f>IF(N200="zákl. přenesená",J200,0)</f>
        <v>0</v>
      </c>
      <c r="BH200" s="230">
        <f>IF(N200="sníž. přenesená",J200,0)</f>
        <v>0</v>
      </c>
      <c r="BI200" s="230">
        <f>IF(N200="nulová",J200,0)</f>
        <v>0</v>
      </c>
      <c r="BJ200" s="22" t="s">
        <v>75</v>
      </c>
      <c r="BK200" s="230">
        <f>ROUND(I200*H200,2)</f>
        <v>0</v>
      </c>
      <c r="BL200" s="22" t="s">
        <v>122</v>
      </c>
      <c r="BM200" s="22" t="s">
        <v>254</v>
      </c>
    </row>
    <row r="201" spans="2:51" s="11" customFormat="1" ht="13.5">
      <c r="B201" s="231"/>
      <c r="C201" s="232"/>
      <c r="D201" s="233" t="s">
        <v>128</v>
      </c>
      <c r="E201" s="234" t="s">
        <v>20</v>
      </c>
      <c r="F201" s="235" t="s">
        <v>255</v>
      </c>
      <c r="G201" s="232"/>
      <c r="H201" s="236">
        <v>1</v>
      </c>
      <c r="I201" s="237"/>
      <c r="J201" s="232"/>
      <c r="K201" s="232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128</v>
      </c>
      <c r="AU201" s="242" t="s">
        <v>77</v>
      </c>
      <c r="AV201" s="11" t="s">
        <v>77</v>
      </c>
      <c r="AW201" s="11" t="s">
        <v>32</v>
      </c>
      <c r="AX201" s="11" t="s">
        <v>9</v>
      </c>
      <c r="AY201" s="242" t="s">
        <v>115</v>
      </c>
    </row>
    <row r="202" spans="2:51" s="12" customFormat="1" ht="13.5">
      <c r="B202" s="243"/>
      <c r="C202" s="244"/>
      <c r="D202" s="233" t="s">
        <v>128</v>
      </c>
      <c r="E202" s="245" t="s">
        <v>20</v>
      </c>
      <c r="F202" s="246" t="s">
        <v>150</v>
      </c>
      <c r="G202" s="244"/>
      <c r="H202" s="247">
        <v>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AT202" s="253" t="s">
        <v>128</v>
      </c>
      <c r="AU202" s="253" t="s">
        <v>77</v>
      </c>
      <c r="AV202" s="12" t="s">
        <v>122</v>
      </c>
      <c r="AW202" s="12" t="s">
        <v>32</v>
      </c>
      <c r="AX202" s="12" t="s">
        <v>75</v>
      </c>
      <c r="AY202" s="253" t="s">
        <v>115</v>
      </c>
    </row>
    <row r="203" spans="2:65" s="1" customFormat="1" ht="38.25" customHeight="1">
      <c r="B203" s="44"/>
      <c r="C203" s="219" t="s">
        <v>256</v>
      </c>
      <c r="D203" s="219" t="s">
        <v>117</v>
      </c>
      <c r="E203" s="220" t="s">
        <v>257</v>
      </c>
      <c r="F203" s="221" t="s">
        <v>258</v>
      </c>
      <c r="G203" s="222" t="s">
        <v>126</v>
      </c>
      <c r="H203" s="223">
        <v>56</v>
      </c>
      <c r="I203" s="224"/>
      <c r="J203" s="225">
        <f>ROUND(I203*H203,2)</f>
        <v>0</v>
      </c>
      <c r="K203" s="221" t="s">
        <v>121</v>
      </c>
      <c r="L203" s="70"/>
      <c r="M203" s="226" t="s">
        <v>20</v>
      </c>
      <c r="N203" s="227" t="s">
        <v>39</v>
      </c>
      <c r="O203" s="45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AR203" s="22" t="s">
        <v>122</v>
      </c>
      <c r="AT203" s="22" t="s">
        <v>117</v>
      </c>
      <c r="AU203" s="22" t="s">
        <v>77</v>
      </c>
      <c r="AY203" s="22" t="s">
        <v>115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22" t="s">
        <v>75</v>
      </c>
      <c r="BK203" s="230">
        <f>ROUND(I203*H203,2)</f>
        <v>0</v>
      </c>
      <c r="BL203" s="22" t="s">
        <v>122</v>
      </c>
      <c r="BM203" s="22" t="s">
        <v>259</v>
      </c>
    </row>
    <row r="204" spans="2:65" s="1" customFormat="1" ht="38.25" customHeight="1">
      <c r="B204" s="44"/>
      <c r="C204" s="219" t="s">
        <v>260</v>
      </c>
      <c r="D204" s="219" t="s">
        <v>117</v>
      </c>
      <c r="E204" s="220" t="s">
        <v>261</v>
      </c>
      <c r="F204" s="221" t="s">
        <v>262</v>
      </c>
      <c r="G204" s="222" t="s">
        <v>126</v>
      </c>
      <c r="H204" s="223">
        <v>28</v>
      </c>
      <c r="I204" s="224"/>
      <c r="J204" s="225">
        <f>ROUND(I204*H204,2)</f>
        <v>0</v>
      </c>
      <c r="K204" s="221" t="s">
        <v>121</v>
      </c>
      <c r="L204" s="70"/>
      <c r="M204" s="226" t="s">
        <v>20</v>
      </c>
      <c r="N204" s="227" t="s">
        <v>39</v>
      </c>
      <c r="O204" s="45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AR204" s="22" t="s">
        <v>122</v>
      </c>
      <c r="AT204" s="22" t="s">
        <v>117</v>
      </c>
      <c r="AU204" s="22" t="s">
        <v>77</v>
      </c>
      <c r="AY204" s="22" t="s">
        <v>115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22" t="s">
        <v>75</v>
      </c>
      <c r="BK204" s="230">
        <f>ROUND(I204*H204,2)</f>
        <v>0</v>
      </c>
      <c r="BL204" s="22" t="s">
        <v>122</v>
      </c>
      <c r="BM204" s="22" t="s">
        <v>263</v>
      </c>
    </row>
    <row r="205" spans="2:65" s="1" customFormat="1" ht="38.25" customHeight="1">
      <c r="B205" s="44"/>
      <c r="C205" s="219" t="s">
        <v>264</v>
      </c>
      <c r="D205" s="219" t="s">
        <v>117</v>
      </c>
      <c r="E205" s="220" t="s">
        <v>265</v>
      </c>
      <c r="F205" s="221" t="s">
        <v>266</v>
      </c>
      <c r="G205" s="222" t="s">
        <v>126</v>
      </c>
      <c r="H205" s="223">
        <v>21</v>
      </c>
      <c r="I205" s="224"/>
      <c r="J205" s="225">
        <f>ROUND(I205*H205,2)</f>
        <v>0</v>
      </c>
      <c r="K205" s="221" t="s">
        <v>121</v>
      </c>
      <c r="L205" s="70"/>
      <c r="M205" s="226" t="s">
        <v>20</v>
      </c>
      <c r="N205" s="227" t="s">
        <v>39</v>
      </c>
      <c r="O205" s="45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AR205" s="22" t="s">
        <v>122</v>
      </c>
      <c r="AT205" s="22" t="s">
        <v>117</v>
      </c>
      <c r="AU205" s="22" t="s">
        <v>77</v>
      </c>
      <c r="AY205" s="22" t="s">
        <v>115</v>
      </c>
      <c r="BE205" s="230">
        <f>IF(N205="základní",J205,0)</f>
        <v>0</v>
      </c>
      <c r="BF205" s="230">
        <f>IF(N205="snížená",J205,0)</f>
        <v>0</v>
      </c>
      <c r="BG205" s="230">
        <f>IF(N205="zákl. přenesená",J205,0)</f>
        <v>0</v>
      </c>
      <c r="BH205" s="230">
        <f>IF(N205="sníž. přenesená",J205,0)</f>
        <v>0</v>
      </c>
      <c r="BI205" s="230">
        <f>IF(N205="nulová",J205,0)</f>
        <v>0</v>
      </c>
      <c r="BJ205" s="22" t="s">
        <v>75</v>
      </c>
      <c r="BK205" s="230">
        <f>ROUND(I205*H205,2)</f>
        <v>0</v>
      </c>
      <c r="BL205" s="22" t="s">
        <v>122</v>
      </c>
      <c r="BM205" s="22" t="s">
        <v>267</v>
      </c>
    </row>
    <row r="206" spans="2:65" s="1" customFormat="1" ht="38.25" customHeight="1">
      <c r="B206" s="44"/>
      <c r="C206" s="219" t="s">
        <v>268</v>
      </c>
      <c r="D206" s="219" t="s">
        <v>117</v>
      </c>
      <c r="E206" s="220" t="s">
        <v>269</v>
      </c>
      <c r="F206" s="221" t="s">
        <v>270</v>
      </c>
      <c r="G206" s="222" t="s">
        <v>126</v>
      </c>
      <c r="H206" s="223">
        <v>5</v>
      </c>
      <c r="I206" s="224"/>
      <c r="J206" s="225">
        <f>ROUND(I206*H206,2)</f>
        <v>0</v>
      </c>
      <c r="K206" s="221" t="s">
        <v>121</v>
      </c>
      <c r="L206" s="70"/>
      <c r="M206" s="226" t="s">
        <v>20</v>
      </c>
      <c r="N206" s="227" t="s">
        <v>39</v>
      </c>
      <c r="O206" s="45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AR206" s="22" t="s">
        <v>122</v>
      </c>
      <c r="AT206" s="22" t="s">
        <v>117</v>
      </c>
      <c r="AU206" s="22" t="s">
        <v>77</v>
      </c>
      <c r="AY206" s="22" t="s">
        <v>115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22" t="s">
        <v>75</v>
      </c>
      <c r="BK206" s="230">
        <f>ROUND(I206*H206,2)</f>
        <v>0</v>
      </c>
      <c r="BL206" s="22" t="s">
        <v>122</v>
      </c>
      <c r="BM206" s="22" t="s">
        <v>271</v>
      </c>
    </row>
    <row r="207" spans="2:65" s="1" customFormat="1" ht="25.5" customHeight="1">
      <c r="B207" s="44"/>
      <c r="C207" s="219" t="s">
        <v>272</v>
      </c>
      <c r="D207" s="219" t="s">
        <v>117</v>
      </c>
      <c r="E207" s="220" t="s">
        <v>273</v>
      </c>
      <c r="F207" s="221" t="s">
        <v>274</v>
      </c>
      <c r="G207" s="222" t="s">
        <v>275</v>
      </c>
      <c r="H207" s="223">
        <v>32.75</v>
      </c>
      <c r="I207" s="224"/>
      <c r="J207" s="225">
        <f>ROUND(I207*H207,2)</f>
        <v>0</v>
      </c>
      <c r="K207" s="221" t="s">
        <v>20</v>
      </c>
      <c r="L207" s="70"/>
      <c r="M207" s="226" t="s">
        <v>20</v>
      </c>
      <c r="N207" s="227" t="s">
        <v>39</v>
      </c>
      <c r="O207" s="45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AR207" s="22" t="s">
        <v>122</v>
      </c>
      <c r="AT207" s="22" t="s">
        <v>117</v>
      </c>
      <c r="AU207" s="22" t="s">
        <v>77</v>
      </c>
      <c r="AY207" s="22" t="s">
        <v>115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22" t="s">
        <v>75</v>
      </c>
      <c r="BK207" s="230">
        <f>ROUND(I207*H207,2)</f>
        <v>0</v>
      </c>
      <c r="BL207" s="22" t="s">
        <v>122</v>
      </c>
      <c r="BM207" s="22" t="s">
        <v>276</v>
      </c>
    </row>
    <row r="208" spans="2:47" s="1" customFormat="1" ht="13.5">
      <c r="B208" s="44"/>
      <c r="C208" s="72"/>
      <c r="D208" s="233" t="s">
        <v>277</v>
      </c>
      <c r="E208" s="72"/>
      <c r="F208" s="254" t="s">
        <v>278</v>
      </c>
      <c r="G208" s="72"/>
      <c r="H208" s="72"/>
      <c r="I208" s="189"/>
      <c r="J208" s="72"/>
      <c r="K208" s="72"/>
      <c r="L208" s="70"/>
      <c r="M208" s="255"/>
      <c r="N208" s="45"/>
      <c r="O208" s="45"/>
      <c r="P208" s="45"/>
      <c r="Q208" s="45"/>
      <c r="R208" s="45"/>
      <c r="S208" s="45"/>
      <c r="T208" s="93"/>
      <c r="AT208" s="22" t="s">
        <v>277</v>
      </c>
      <c r="AU208" s="22" t="s">
        <v>77</v>
      </c>
    </row>
    <row r="209" spans="2:51" s="11" customFormat="1" ht="13.5">
      <c r="B209" s="231"/>
      <c r="C209" s="232"/>
      <c r="D209" s="233" t="s">
        <v>128</v>
      </c>
      <c r="E209" s="234" t="s">
        <v>20</v>
      </c>
      <c r="F209" s="235" t="s">
        <v>279</v>
      </c>
      <c r="G209" s="232"/>
      <c r="H209" s="236">
        <v>6</v>
      </c>
      <c r="I209" s="237"/>
      <c r="J209" s="232"/>
      <c r="K209" s="232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128</v>
      </c>
      <c r="AU209" s="242" t="s">
        <v>77</v>
      </c>
      <c r="AV209" s="11" t="s">
        <v>77</v>
      </c>
      <c r="AW209" s="11" t="s">
        <v>32</v>
      </c>
      <c r="AX209" s="11" t="s">
        <v>9</v>
      </c>
      <c r="AY209" s="242" t="s">
        <v>115</v>
      </c>
    </row>
    <row r="210" spans="2:51" s="11" customFormat="1" ht="13.5">
      <c r="B210" s="231"/>
      <c r="C210" s="232"/>
      <c r="D210" s="233" t="s">
        <v>128</v>
      </c>
      <c r="E210" s="234" t="s">
        <v>20</v>
      </c>
      <c r="F210" s="235" t="s">
        <v>280</v>
      </c>
      <c r="G210" s="232"/>
      <c r="H210" s="236">
        <v>3.2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128</v>
      </c>
      <c r="AU210" s="242" t="s">
        <v>77</v>
      </c>
      <c r="AV210" s="11" t="s">
        <v>77</v>
      </c>
      <c r="AW210" s="11" t="s">
        <v>32</v>
      </c>
      <c r="AX210" s="11" t="s">
        <v>9</v>
      </c>
      <c r="AY210" s="242" t="s">
        <v>115</v>
      </c>
    </row>
    <row r="211" spans="2:51" s="11" customFormat="1" ht="13.5">
      <c r="B211" s="231"/>
      <c r="C211" s="232"/>
      <c r="D211" s="233" t="s">
        <v>128</v>
      </c>
      <c r="E211" s="234" t="s">
        <v>20</v>
      </c>
      <c r="F211" s="235" t="s">
        <v>281</v>
      </c>
      <c r="G211" s="232"/>
      <c r="H211" s="236">
        <v>2.75</v>
      </c>
      <c r="I211" s="237"/>
      <c r="J211" s="232"/>
      <c r="K211" s="232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128</v>
      </c>
      <c r="AU211" s="242" t="s">
        <v>77</v>
      </c>
      <c r="AV211" s="11" t="s">
        <v>77</v>
      </c>
      <c r="AW211" s="11" t="s">
        <v>32</v>
      </c>
      <c r="AX211" s="11" t="s">
        <v>9</v>
      </c>
      <c r="AY211" s="242" t="s">
        <v>115</v>
      </c>
    </row>
    <row r="212" spans="2:51" s="11" customFormat="1" ht="13.5">
      <c r="B212" s="231"/>
      <c r="C212" s="232"/>
      <c r="D212" s="233" t="s">
        <v>128</v>
      </c>
      <c r="E212" s="234" t="s">
        <v>20</v>
      </c>
      <c r="F212" s="235" t="s">
        <v>282</v>
      </c>
      <c r="G212" s="232"/>
      <c r="H212" s="236">
        <v>5.1</v>
      </c>
      <c r="I212" s="237"/>
      <c r="J212" s="232"/>
      <c r="K212" s="232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128</v>
      </c>
      <c r="AU212" s="242" t="s">
        <v>77</v>
      </c>
      <c r="AV212" s="11" t="s">
        <v>77</v>
      </c>
      <c r="AW212" s="11" t="s">
        <v>32</v>
      </c>
      <c r="AX212" s="11" t="s">
        <v>9</v>
      </c>
      <c r="AY212" s="242" t="s">
        <v>115</v>
      </c>
    </row>
    <row r="213" spans="2:51" s="11" customFormat="1" ht="13.5">
      <c r="B213" s="231"/>
      <c r="C213" s="232"/>
      <c r="D213" s="233" t="s">
        <v>128</v>
      </c>
      <c r="E213" s="234" t="s">
        <v>20</v>
      </c>
      <c r="F213" s="235" t="s">
        <v>283</v>
      </c>
      <c r="G213" s="232"/>
      <c r="H213" s="236">
        <v>4.8</v>
      </c>
      <c r="I213" s="237"/>
      <c r="J213" s="232"/>
      <c r="K213" s="232"/>
      <c r="L213" s="238"/>
      <c r="M213" s="239"/>
      <c r="N213" s="240"/>
      <c r="O213" s="240"/>
      <c r="P213" s="240"/>
      <c r="Q213" s="240"/>
      <c r="R213" s="240"/>
      <c r="S213" s="240"/>
      <c r="T213" s="241"/>
      <c r="AT213" s="242" t="s">
        <v>128</v>
      </c>
      <c r="AU213" s="242" t="s">
        <v>77</v>
      </c>
      <c r="AV213" s="11" t="s">
        <v>77</v>
      </c>
      <c r="AW213" s="11" t="s">
        <v>32</v>
      </c>
      <c r="AX213" s="11" t="s">
        <v>9</v>
      </c>
      <c r="AY213" s="242" t="s">
        <v>115</v>
      </c>
    </row>
    <row r="214" spans="2:51" s="11" customFormat="1" ht="13.5">
      <c r="B214" s="231"/>
      <c r="C214" s="232"/>
      <c r="D214" s="233" t="s">
        <v>128</v>
      </c>
      <c r="E214" s="234" t="s">
        <v>20</v>
      </c>
      <c r="F214" s="235" t="s">
        <v>284</v>
      </c>
      <c r="G214" s="232"/>
      <c r="H214" s="236">
        <v>4.05</v>
      </c>
      <c r="I214" s="237"/>
      <c r="J214" s="232"/>
      <c r="K214" s="232"/>
      <c r="L214" s="238"/>
      <c r="M214" s="239"/>
      <c r="N214" s="240"/>
      <c r="O214" s="240"/>
      <c r="P214" s="240"/>
      <c r="Q214" s="240"/>
      <c r="R214" s="240"/>
      <c r="S214" s="240"/>
      <c r="T214" s="241"/>
      <c r="AT214" s="242" t="s">
        <v>128</v>
      </c>
      <c r="AU214" s="242" t="s">
        <v>77</v>
      </c>
      <c r="AV214" s="11" t="s">
        <v>77</v>
      </c>
      <c r="AW214" s="11" t="s">
        <v>32</v>
      </c>
      <c r="AX214" s="11" t="s">
        <v>9</v>
      </c>
      <c r="AY214" s="242" t="s">
        <v>115</v>
      </c>
    </row>
    <row r="215" spans="2:51" s="11" customFormat="1" ht="13.5">
      <c r="B215" s="231"/>
      <c r="C215" s="232"/>
      <c r="D215" s="233" t="s">
        <v>128</v>
      </c>
      <c r="E215" s="234" t="s">
        <v>20</v>
      </c>
      <c r="F215" s="235" t="s">
        <v>285</v>
      </c>
      <c r="G215" s="232"/>
      <c r="H215" s="236">
        <v>2.2</v>
      </c>
      <c r="I215" s="237"/>
      <c r="J215" s="232"/>
      <c r="K215" s="232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128</v>
      </c>
      <c r="AU215" s="242" t="s">
        <v>77</v>
      </c>
      <c r="AV215" s="11" t="s">
        <v>77</v>
      </c>
      <c r="AW215" s="11" t="s">
        <v>32</v>
      </c>
      <c r="AX215" s="11" t="s">
        <v>9</v>
      </c>
      <c r="AY215" s="242" t="s">
        <v>115</v>
      </c>
    </row>
    <row r="216" spans="2:51" s="11" customFormat="1" ht="13.5">
      <c r="B216" s="231"/>
      <c r="C216" s="232"/>
      <c r="D216" s="233" t="s">
        <v>128</v>
      </c>
      <c r="E216" s="234" t="s">
        <v>20</v>
      </c>
      <c r="F216" s="235" t="s">
        <v>286</v>
      </c>
      <c r="G216" s="232"/>
      <c r="H216" s="236">
        <v>0.65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128</v>
      </c>
      <c r="AU216" s="242" t="s">
        <v>77</v>
      </c>
      <c r="AV216" s="11" t="s">
        <v>77</v>
      </c>
      <c r="AW216" s="11" t="s">
        <v>32</v>
      </c>
      <c r="AX216" s="11" t="s">
        <v>9</v>
      </c>
      <c r="AY216" s="242" t="s">
        <v>115</v>
      </c>
    </row>
    <row r="217" spans="2:51" s="11" customFormat="1" ht="13.5">
      <c r="B217" s="231"/>
      <c r="C217" s="232"/>
      <c r="D217" s="233" t="s">
        <v>128</v>
      </c>
      <c r="E217" s="234" t="s">
        <v>20</v>
      </c>
      <c r="F217" s="235" t="s">
        <v>287</v>
      </c>
      <c r="G217" s="232"/>
      <c r="H217" s="236">
        <v>4</v>
      </c>
      <c r="I217" s="237"/>
      <c r="J217" s="232"/>
      <c r="K217" s="232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128</v>
      </c>
      <c r="AU217" s="242" t="s">
        <v>77</v>
      </c>
      <c r="AV217" s="11" t="s">
        <v>77</v>
      </c>
      <c r="AW217" s="11" t="s">
        <v>32</v>
      </c>
      <c r="AX217" s="11" t="s">
        <v>9</v>
      </c>
      <c r="AY217" s="242" t="s">
        <v>115</v>
      </c>
    </row>
    <row r="218" spans="2:51" s="12" customFormat="1" ht="13.5">
      <c r="B218" s="243"/>
      <c r="C218" s="244"/>
      <c r="D218" s="233" t="s">
        <v>128</v>
      </c>
      <c r="E218" s="245" t="s">
        <v>20</v>
      </c>
      <c r="F218" s="246" t="s">
        <v>150</v>
      </c>
      <c r="G218" s="244"/>
      <c r="H218" s="247">
        <v>32.75</v>
      </c>
      <c r="I218" s="248"/>
      <c r="J218" s="244"/>
      <c r="K218" s="244"/>
      <c r="L218" s="249"/>
      <c r="M218" s="256"/>
      <c r="N218" s="257"/>
      <c r="O218" s="257"/>
      <c r="P218" s="257"/>
      <c r="Q218" s="257"/>
      <c r="R218" s="257"/>
      <c r="S218" s="257"/>
      <c r="T218" s="258"/>
      <c r="AT218" s="253" t="s">
        <v>128</v>
      </c>
      <c r="AU218" s="253" t="s">
        <v>77</v>
      </c>
      <c r="AV218" s="12" t="s">
        <v>122</v>
      </c>
      <c r="AW218" s="12" t="s">
        <v>32</v>
      </c>
      <c r="AX218" s="12" t="s">
        <v>75</v>
      </c>
      <c r="AY218" s="253" t="s">
        <v>115</v>
      </c>
    </row>
    <row r="219" spans="2:12" s="1" customFormat="1" ht="6.95" customHeight="1">
      <c r="B219" s="65"/>
      <c r="C219" s="66"/>
      <c r="D219" s="66"/>
      <c r="E219" s="66"/>
      <c r="F219" s="66"/>
      <c r="G219" s="66"/>
      <c r="H219" s="66"/>
      <c r="I219" s="164"/>
      <c r="J219" s="66"/>
      <c r="K219" s="66"/>
      <c r="L219" s="70"/>
    </row>
  </sheetData>
  <sheetProtection password="CC35" sheet="1" objects="1" scenarios="1" formatColumns="0" formatRows="0" autoFilter="0"/>
  <autoFilter ref="C77:K218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84</v>
      </c>
      <c r="G1" s="137" t="s">
        <v>85</v>
      </c>
      <c r="H1" s="137"/>
      <c r="I1" s="138"/>
      <c r="J1" s="137" t="s">
        <v>86</v>
      </c>
      <c r="K1" s="136" t="s">
        <v>87</v>
      </c>
      <c r="L1" s="137" t="s">
        <v>88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80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77</v>
      </c>
    </row>
    <row r="4" spans="2:46" ht="36.95" customHeight="1">
      <c r="B4" s="26"/>
      <c r="C4" s="27"/>
      <c r="D4" s="28" t="s">
        <v>89</v>
      </c>
      <c r="E4" s="27"/>
      <c r="F4" s="27"/>
      <c r="G4" s="27"/>
      <c r="H4" s="27"/>
      <c r="I4" s="140"/>
      <c r="J4" s="27"/>
      <c r="K4" s="29"/>
      <c r="M4" s="30" t="s">
        <v>11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17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Ostašovský potok, Liberec-Ostašov, probírka břehových porostů, ř.km 1,750-3,550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90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288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19</v>
      </c>
      <c r="E11" s="45"/>
      <c r="F11" s="33" t="s">
        <v>20</v>
      </c>
      <c r="G11" s="45"/>
      <c r="H11" s="45"/>
      <c r="I11" s="144" t="s">
        <v>21</v>
      </c>
      <c r="J11" s="33" t="s">
        <v>20</v>
      </c>
      <c r="K11" s="49"/>
    </row>
    <row r="12" spans="2:11" s="1" customFormat="1" ht="14.4" customHeight="1">
      <c r="B12" s="44"/>
      <c r="C12" s="45"/>
      <c r="D12" s="38" t="s">
        <v>22</v>
      </c>
      <c r="E12" s="45"/>
      <c r="F12" s="33" t="s">
        <v>23</v>
      </c>
      <c r="G12" s="45"/>
      <c r="H12" s="45"/>
      <c r="I12" s="144" t="s">
        <v>24</v>
      </c>
      <c r="J12" s="145" t="str">
        <f>'Rekapitulace stavby'!AN8</f>
        <v>18.09.2018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26</v>
      </c>
      <c r="E14" s="45"/>
      <c r="F14" s="45"/>
      <c r="G14" s="45"/>
      <c r="H14" s="45"/>
      <c r="I14" s="144" t="s">
        <v>27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28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29</v>
      </c>
      <c r="E17" s="45"/>
      <c r="F17" s="45"/>
      <c r="G17" s="45"/>
      <c r="H17" s="45"/>
      <c r="I17" s="144" t="s">
        <v>27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28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31</v>
      </c>
      <c r="E20" s="45"/>
      <c r="F20" s="45"/>
      <c r="G20" s="45"/>
      <c r="H20" s="45"/>
      <c r="I20" s="144" t="s">
        <v>27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28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33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20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34</v>
      </c>
      <c r="E27" s="45"/>
      <c r="F27" s="45"/>
      <c r="G27" s="45"/>
      <c r="H27" s="45"/>
      <c r="I27" s="142"/>
      <c r="J27" s="153">
        <f>ROUND(J78,2)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36</v>
      </c>
      <c r="G29" s="45"/>
      <c r="H29" s="45"/>
      <c r="I29" s="154" t="s">
        <v>35</v>
      </c>
      <c r="J29" s="50" t="s">
        <v>37</v>
      </c>
      <c r="K29" s="49"/>
    </row>
    <row r="30" spans="2:11" s="1" customFormat="1" ht="14.4" customHeight="1">
      <c r="B30" s="44"/>
      <c r="C30" s="45"/>
      <c r="D30" s="53" t="s">
        <v>38</v>
      </c>
      <c r="E30" s="53" t="s">
        <v>39</v>
      </c>
      <c r="F30" s="155">
        <f>ROUND(SUM(BE78:BE191),2)</f>
        <v>0</v>
      </c>
      <c r="G30" s="45"/>
      <c r="H30" s="45"/>
      <c r="I30" s="156">
        <v>0</v>
      </c>
      <c r="J30" s="155">
        <f>ROUND(ROUND((SUM(BE78:BE191)),2)*I30,2)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40</v>
      </c>
      <c r="F31" s="155">
        <f>ROUND(SUM(BF78:BF191),2)</f>
        <v>0</v>
      </c>
      <c r="G31" s="45"/>
      <c r="H31" s="45"/>
      <c r="I31" s="156">
        <v>0</v>
      </c>
      <c r="J31" s="155">
        <f>ROUND(ROUND((SUM(BF78:BF191)),2)*I31,2)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41</v>
      </c>
      <c r="F32" s="155">
        <f>ROUND(SUM(BG78:BG191),2)</f>
        <v>0</v>
      </c>
      <c r="G32" s="45"/>
      <c r="H32" s="45"/>
      <c r="I32" s="156">
        <v>0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42</v>
      </c>
      <c r="F33" s="155">
        <f>ROUND(SUM(BH78:BH191),2)</f>
        <v>0</v>
      </c>
      <c r="G33" s="45"/>
      <c r="H33" s="45"/>
      <c r="I33" s="156">
        <v>0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43</v>
      </c>
      <c r="F34" s="155">
        <f>ROUND(SUM(BI78:BI191),2)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44</v>
      </c>
      <c r="E36" s="96"/>
      <c r="F36" s="96"/>
      <c r="G36" s="159" t="s">
        <v>45</v>
      </c>
      <c r="H36" s="160" t="s">
        <v>46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92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17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Ostašovský potok, Liberec-Ostašov, probírka břehových porostů, ř.km 1,750-3,550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90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44618/2 - Řezy stromů, I.etapa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22</v>
      </c>
      <c r="D49" s="45"/>
      <c r="E49" s="45"/>
      <c r="F49" s="33" t="str">
        <f>F12</f>
        <v xml:space="preserve"> </v>
      </c>
      <c r="G49" s="45"/>
      <c r="H49" s="45"/>
      <c r="I49" s="144" t="s">
        <v>24</v>
      </c>
      <c r="J49" s="145" t="str">
        <f>IF(J12="","",J12)</f>
        <v>18.09.2018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26</v>
      </c>
      <c r="D51" s="45"/>
      <c r="E51" s="45"/>
      <c r="F51" s="33" t="str">
        <f>E15</f>
        <v xml:space="preserve"> </v>
      </c>
      <c r="G51" s="45"/>
      <c r="H51" s="45"/>
      <c r="I51" s="144" t="s">
        <v>31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29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93</v>
      </c>
      <c r="D54" s="157"/>
      <c r="E54" s="157"/>
      <c r="F54" s="157"/>
      <c r="G54" s="157"/>
      <c r="H54" s="157"/>
      <c r="I54" s="171"/>
      <c r="J54" s="172" t="s">
        <v>94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95</v>
      </c>
      <c r="D56" s="45"/>
      <c r="E56" s="45"/>
      <c r="F56" s="45"/>
      <c r="G56" s="45"/>
      <c r="H56" s="45"/>
      <c r="I56" s="142"/>
      <c r="J56" s="153">
        <f>J78</f>
        <v>0</v>
      </c>
      <c r="K56" s="49"/>
      <c r="AU56" s="22" t="s">
        <v>96</v>
      </c>
    </row>
    <row r="57" spans="2:11" s="7" customFormat="1" ht="24.95" customHeight="1">
      <c r="B57" s="175"/>
      <c r="C57" s="176"/>
      <c r="D57" s="177" t="s">
        <v>97</v>
      </c>
      <c r="E57" s="178"/>
      <c r="F57" s="178"/>
      <c r="G57" s="178"/>
      <c r="H57" s="178"/>
      <c r="I57" s="179"/>
      <c r="J57" s="180">
        <f>J79</f>
        <v>0</v>
      </c>
      <c r="K57" s="181"/>
    </row>
    <row r="58" spans="2:11" s="8" customFormat="1" ht="19.9" customHeight="1">
      <c r="B58" s="182"/>
      <c r="C58" s="183"/>
      <c r="D58" s="184" t="s">
        <v>98</v>
      </c>
      <c r="E58" s="185"/>
      <c r="F58" s="185"/>
      <c r="G58" s="185"/>
      <c r="H58" s="185"/>
      <c r="I58" s="186"/>
      <c r="J58" s="187">
        <f>J80</f>
        <v>0</v>
      </c>
      <c r="K58" s="188"/>
    </row>
    <row r="59" spans="2:11" s="1" customFormat="1" ht="21.8" customHeight="1">
      <c r="B59" s="44"/>
      <c r="C59" s="45"/>
      <c r="D59" s="45"/>
      <c r="E59" s="45"/>
      <c r="F59" s="45"/>
      <c r="G59" s="45"/>
      <c r="H59" s="45"/>
      <c r="I59" s="142"/>
      <c r="J59" s="45"/>
      <c r="K59" s="49"/>
    </row>
    <row r="60" spans="2:11" s="1" customFormat="1" ht="6.95" customHeight="1">
      <c r="B60" s="65"/>
      <c r="C60" s="66"/>
      <c r="D60" s="66"/>
      <c r="E60" s="66"/>
      <c r="F60" s="66"/>
      <c r="G60" s="66"/>
      <c r="H60" s="66"/>
      <c r="I60" s="164"/>
      <c r="J60" s="66"/>
      <c r="K60" s="67"/>
    </row>
    <row r="64" spans="2:12" s="1" customFormat="1" ht="6.95" customHeight="1">
      <c r="B64" s="68"/>
      <c r="C64" s="69"/>
      <c r="D64" s="69"/>
      <c r="E64" s="69"/>
      <c r="F64" s="69"/>
      <c r="G64" s="69"/>
      <c r="H64" s="69"/>
      <c r="I64" s="167"/>
      <c r="J64" s="69"/>
      <c r="K64" s="69"/>
      <c r="L64" s="70"/>
    </row>
    <row r="65" spans="2:12" s="1" customFormat="1" ht="36.95" customHeight="1">
      <c r="B65" s="44"/>
      <c r="C65" s="71" t="s">
        <v>99</v>
      </c>
      <c r="D65" s="72"/>
      <c r="E65" s="72"/>
      <c r="F65" s="72"/>
      <c r="G65" s="72"/>
      <c r="H65" s="72"/>
      <c r="I65" s="189"/>
      <c r="J65" s="72"/>
      <c r="K65" s="72"/>
      <c r="L65" s="70"/>
    </row>
    <row r="66" spans="2:12" s="1" customFormat="1" ht="6.95" customHeight="1">
      <c r="B66" s="44"/>
      <c r="C66" s="72"/>
      <c r="D66" s="72"/>
      <c r="E66" s="72"/>
      <c r="F66" s="72"/>
      <c r="G66" s="72"/>
      <c r="H66" s="72"/>
      <c r="I66" s="189"/>
      <c r="J66" s="72"/>
      <c r="K66" s="72"/>
      <c r="L66" s="70"/>
    </row>
    <row r="67" spans="2:12" s="1" customFormat="1" ht="14.4" customHeight="1">
      <c r="B67" s="44"/>
      <c r="C67" s="74" t="s">
        <v>17</v>
      </c>
      <c r="D67" s="72"/>
      <c r="E67" s="72"/>
      <c r="F67" s="72"/>
      <c r="G67" s="72"/>
      <c r="H67" s="72"/>
      <c r="I67" s="189"/>
      <c r="J67" s="72"/>
      <c r="K67" s="72"/>
      <c r="L67" s="70"/>
    </row>
    <row r="68" spans="2:12" s="1" customFormat="1" ht="16.5" customHeight="1">
      <c r="B68" s="44"/>
      <c r="C68" s="72"/>
      <c r="D68" s="72"/>
      <c r="E68" s="190" t="str">
        <f>E7</f>
        <v>Ostašovský potok, Liberec-Ostašov, probírka břehových porostů, ř.km 1,750-3,550</v>
      </c>
      <c r="F68" s="74"/>
      <c r="G68" s="74"/>
      <c r="H68" s="74"/>
      <c r="I68" s="189"/>
      <c r="J68" s="72"/>
      <c r="K68" s="72"/>
      <c r="L68" s="70"/>
    </row>
    <row r="69" spans="2:12" s="1" customFormat="1" ht="14.4" customHeight="1">
      <c r="B69" s="44"/>
      <c r="C69" s="74" t="s">
        <v>90</v>
      </c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17.25" customHeight="1">
      <c r="B70" s="44"/>
      <c r="C70" s="72"/>
      <c r="D70" s="72"/>
      <c r="E70" s="80" t="str">
        <f>E9</f>
        <v>44618/2 - Řezy stromů, I.etapa</v>
      </c>
      <c r="F70" s="72"/>
      <c r="G70" s="72"/>
      <c r="H70" s="72"/>
      <c r="I70" s="189"/>
      <c r="J70" s="72"/>
      <c r="K70" s="72"/>
      <c r="L70" s="70"/>
    </row>
    <row r="71" spans="2:12" s="1" customFormat="1" ht="6.95" customHeight="1">
      <c r="B71" s="44"/>
      <c r="C71" s="72"/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8" customHeight="1">
      <c r="B72" s="44"/>
      <c r="C72" s="74" t="s">
        <v>22</v>
      </c>
      <c r="D72" s="72"/>
      <c r="E72" s="72"/>
      <c r="F72" s="191" t="str">
        <f>F12</f>
        <v xml:space="preserve"> </v>
      </c>
      <c r="G72" s="72"/>
      <c r="H72" s="72"/>
      <c r="I72" s="192" t="s">
        <v>24</v>
      </c>
      <c r="J72" s="83" t="str">
        <f>IF(J12="","",J12)</f>
        <v>18.09.2018</v>
      </c>
      <c r="K72" s="72"/>
      <c r="L72" s="70"/>
    </row>
    <row r="73" spans="2:12" s="1" customFormat="1" ht="6.95" customHeight="1">
      <c r="B73" s="44"/>
      <c r="C73" s="72"/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13.5">
      <c r="B74" s="44"/>
      <c r="C74" s="74" t="s">
        <v>26</v>
      </c>
      <c r="D74" s="72"/>
      <c r="E74" s="72"/>
      <c r="F74" s="191" t="str">
        <f>E15</f>
        <v xml:space="preserve"> </v>
      </c>
      <c r="G74" s="72"/>
      <c r="H74" s="72"/>
      <c r="I74" s="192" t="s">
        <v>31</v>
      </c>
      <c r="J74" s="191" t="str">
        <f>E21</f>
        <v xml:space="preserve"> </v>
      </c>
      <c r="K74" s="72"/>
      <c r="L74" s="70"/>
    </row>
    <row r="75" spans="2:12" s="1" customFormat="1" ht="14.4" customHeight="1">
      <c r="B75" s="44"/>
      <c r="C75" s="74" t="s">
        <v>29</v>
      </c>
      <c r="D75" s="72"/>
      <c r="E75" s="72"/>
      <c r="F75" s="191" t="str">
        <f>IF(E18="","",E18)</f>
        <v/>
      </c>
      <c r="G75" s="72"/>
      <c r="H75" s="72"/>
      <c r="I75" s="189"/>
      <c r="J75" s="72"/>
      <c r="K75" s="72"/>
      <c r="L75" s="70"/>
    </row>
    <row r="76" spans="2:12" s="1" customFormat="1" ht="10.3" customHeight="1">
      <c r="B76" s="44"/>
      <c r="C76" s="72"/>
      <c r="D76" s="72"/>
      <c r="E76" s="72"/>
      <c r="F76" s="72"/>
      <c r="G76" s="72"/>
      <c r="H76" s="72"/>
      <c r="I76" s="189"/>
      <c r="J76" s="72"/>
      <c r="K76" s="72"/>
      <c r="L76" s="70"/>
    </row>
    <row r="77" spans="2:20" s="9" customFormat="1" ht="29.25" customHeight="1">
      <c r="B77" s="193"/>
      <c r="C77" s="194" t="s">
        <v>100</v>
      </c>
      <c r="D77" s="195" t="s">
        <v>53</v>
      </c>
      <c r="E77" s="195" t="s">
        <v>49</v>
      </c>
      <c r="F77" s="195" t="s">
        <v>101</v>
      </c>
      <c r="G77" s="195" t="s">
        <v>102</v>
      </c>
      <c r="H77" s="195" t="s">
        <v>103</v>
      </c>
      <c r="I77" s="196" t="s">
        <v>104</v>
      </c>
      <c r="J77" s="195" t="s">
        <v>94</v>
      </c>
      <c r="K77" s="197" t="s">
        <v>105</v>
      </c>
      <c r="L77" s="198"/>
      <c r="M77" s="100" t="s">
        <v>106</v>
      </c>
      <c r="N77" s="101" t="s">
        <v>38</v>
      </c>
      <c r="O77" s="101" t="s">
        <v>107</v>
      </c>
      <c r="P77" s="101" t="s">
        <v>108</v>
      </c>
      <c r="Q77" s="101" t="s">
        <v>109</v>
      </c>
      <c r="R77" s="101" t="s">
        <v>110</v>
      </c>
      <c r="S77" s="101" t="s">
        <v>111</v>
      </c>
      <c r="T77" s="102" t="s">
        <v>112</v>
      </c>
    </row>
    <row r="78" spans="2:63" s="1" customFormat="1" ht="29.25" customHeight="1">
      <c r="B78" s="44"/>
      <c r="C78" s="106" t="s">
        <v>95</v>
      </c>
      <c r="D78" s="72"/>
      <c r="E78" s="72"/>
      <c r="F78" s="72"/>
      <c r="G78" s="72"/>
      <c r="H78" s="72"/>
      <c r="I78" s="189"/>
      <c r="J78" s="199">
        <f>BK78</f>
        <v>0</v>
      </c>
      <c r="K78" s="72"/>
      <c r="L78" s="70"/>
      <c r="M78" s="103"/>
      <c r="N78" s="104"/>
      <c r="O78" s="104"/>
      <c r="P78" s="200">
        <f>P79</f>
        <v>0</v>
      </c>
      <c r="Q78" s="104"/>
      <c r="R78" s="200">
        <f>R79</f>
        <v>0</v>
      </c>
      <c r="S78" s="104"/>
      <c r="T78" s="201">
        <f>T79</f>
        <v>0</v>
      </c>
      <c r="AT78" s="22" t="s">
        <v>67</v>
      </c>
      <c r="AU78" s="22" t="s">
        <v>96</v>
      </c>
      <c r="BK78" s="202">
        <f>BK79</f>
        <v>0</v>
      </c>
    </row>
    <row r="79" spans="2:63" s="10" customFormat="1" ht="37.4" customHeight="1">
      <c r="B79" s="203"/>
      <c r="C79" s="204"/>
      <c r="D79" s="205" t="s">
        <v>67</v>
      </c>
      <c r="E79" s="206" t="s">
        <v>113</v>
      </c>
      <c r="F79" s="206" t="s">
        <v>114</v>
      </c>
      <c r="G79" s="204"/>
      <c r="H79" s="204"/>
      <c r="I79" s="207"/>
      <c r="J79" s="208">
        <f>BK79</f>
        <v>0</v>
      </c>
      <c r="K79" s="204"/>
      <c r="L79" s="209"/>
      <c r="M79" s="210"/>
      <c r="N79" s="211"/>
      <c r="O79" s="211"/>
      <c r="P79" s="212">
        <f>P80</f>
        <v>0</v>
      </c>
      <c r="Q79" s="211"/>
      <c r="R79" s="212">
        <f>R80</f>
        <v>0</v>
      </c>
      <c r="S79" s="211"/>
      <c r="T79" s="213">
        <f>T80</f>
        <v>0</v>
      </c>
      <c r="AR79" s="214" t="s">
        <v>75</v>
      </c>
      <c r="AT79" s="215" t="s">
        <v>67</v>
      </c>
      <c r="AU79" s="215" t="s">
        <v>9</v>
      </c>
      <c r="AY79" s="214" t="s">
        <v>115</v>
      </c>
      <c r="BK79" s="216">
        <f>BK80</f>
        <v>0</v>
      </c>
    </row>
    <row r="80" spans="2:63" s="10" customFormat="1" ht="19.9" customHeight="1">
      <c r="B80" s="203"/>
      <c r="C80" s="204"/>
      <c r="D80" s="205" t="s">
        <v>67</v>
      </c>
      <c r="E80" s="217" t="s">
        <v>75</v>
      </c>
      <c r="F80" s="217" t="s">
        <v>116</v>
      </c>
      <c r="G80" s="204"/>
      <c r="H80" s="204"/>
      <c r="I80" s="207"/>
      <c r="J80" s="218">
        <f>BK80</f>
        <v>0</v>
      </c>
      <c r="K80" s="204"/>
      <c r="L80" s="209"/>
      <c r="M80" s="210"/>
      <c r="N80" s="211"/>
      <c r="O80" s="211"/>
      <c r="P80" s="212">
        <f>SUM(P81:P191)</f>
        <v>0</v>
      </c>
      <c r="Q80" s="211"/>
      <c r="R80" s="212">
        <f>SUM(R81:R191)</f>
        <v>0</v>
      </c>
      <c r="S80" s="211"/>
      <c r="T80" s="213">
        <f>SUM(T81:T191)</f>
        <v>0</v>
      </c>
      <c r="AR80" s="214" t="s">
        <v>75</v>
      </c>
      <c r="AT80" s="215" t="s">
        <v>67</v>
      </c>
      <c r="AU80" s="215" t="s">
        <v>75</v>
      </c>
      <c r="AY80" s="214" t="s">
        <v>115</v>
      </c>
      <c r="BK80" s="216">
        <f>SUM(BK81:BK191)</f>
        <v>0</v>
      </c>
    </row>
    <row r="81" spans="2:65" s="1" customFormat="1" ht="25.5" customHeight="1">
      <c r="B81" s="44"/>
      <c r="C81" s="219" t="s">
        <v>75</v>
      </c>
      <c r="D81" s="219" t="s">
        <v>117</v>
      </c>
      <c r="E81" s="220" t="s">
        <v>289</v>
      </c>
      <c r="F81" s="221" t="s">
        <v>290</v>
      </c>
      <c r="G81" s="222" t="s">
        <v>126</v>
      </c>
      <c r="H81" s="223">
        <v>11</v>
      </c>
      <c r="I81" s="224"/>
      <c r="J81" s="225">
        <f>ROUND(I81*H81,2)</f>
        <v>0</v>
      </c>
      <c r="K81" s="221" t="s">
        <v>121</v>
      </c>
      <c r="L81" s="70"/>
      <c r="M81" s="226" t="s">
        <v>20</v>
      </c>
      <c r="N81" s="227" t="s">
        <v>39</v>
      </c>
      <c r="O81" s="45"/>
      <c r="P81" s="228">
        <f>O81*H81</f>
        <v>0</v>
      </c>
      <c r="Q81" s="228">
        <v>0</v>
      </c>
      <c r="R81" s="228">
        <f>Q81*H81</f>
        <v>0</v>
      </c>
      <c r="S81" s="228">
        <v>0</v>
      </c>
      <c r="T81" s="229">
        <f>S81*H81</f>
        <v>0</v>
      </c>
      <c r="AR81" s="22" t="s">
        <v>122</v>
      </c>
      <c r="AT81" s="22" t="s">
        <v>117</v>
      </c>
      <c r="AU81" s="22" t="s">
        <v>77</v>
      </c>
      <c r="AY81" s="22" t="s">
        <v>115</v>
      </c>
      <c r="BE81" s="230">
        <f>IF(N81="základní",J81,0)</f>
        <v>0</v>
      </c>
      <c r="BF81" s="230">
        <f>IF(N81="snížená",J81,0)</f>
        <v>0</v>
      </c>
      <c r="BG81" s="230">
        <f>IF(N81="zákl. přenesená",J81,0)</f>
        <v>0</v>
      </c>
      <c r="BH81" s="230">
        <f>IF(N81="sníž. přenesená",J81,0)</f>
        <v>0</v>
      </c>
      <c r="BI81" s="230">
        <f>IF(N81="nulová",J81,0)</f>
        <v>0</v>
      </c>
      <c r="BJ81" s="22" t="s">
        <v>75</v>
      </c>
      <c r="BK81" s="230">
        <f>ROUND(I81*H81,2)</f>
        <v>0</v>
      </c>
      <c r="BL81" s="22" t="s">
        <v>122</v>
      </c>
      <c r="BM81" s="22" t="s">
        <v>291</v>
      </c>
    </row>
    <row r="82" spans="2:51" s="11" customFormat="1" ht="13.5">
      <c r="B82" s="231"/>
      <c r="C82" s="232"/>
      <c r="D82" s="233" t="s">
        <v>128</v>
      </c>
      <c r="E82" s="234" t="s">
        <v>20</v>
      </c>
      <c r="F82" s="235" t="s">
        <v>292</v>
      </c>
      <c r="G82" s="232"/>
      <c r="H82" s="236">
        <v>1</v>
      </c>
      <c r="I82" s="237"/>
      <c r="J82" s="232"/>
      <c r="K82" s="232"/>
      <c r="L82" s="238"/>
      <c r="M82" s="239"/>
      <c r="N82" s="240"/>
      <c r="O82" s="240"/>
      <c r="P82" s="240"/>
      <c r="Q82" s="240"/>
      <c r="R82" s="240"/>
      <c r="S82" s="240"/>
      <c r="T82" s="241"/>
      <c r="AT82" s="242" t="s">
        <v>128</v>
      </c>
      <c r="AU82" s="242" t="s">
        <v>77</v>
      </c>
      <c r="AV82" s="11" t="s">
        <v>77</v>
      </c>
      <c r="AW82" s="11" t="s">
        <v>32</v>
      </c>
      <c r="AX82" s="11" t="s">
        <v>9</v>
      </c>
      <c r="AY82" s="242" t="s">
        <v>115</v>
      </c>
    </row>
    <row r="83" spans="2:51" s="11" customFormat="1" ht="13.5">
      <c r="B83" s="231"/>
      <c r="C83" s="232"/>
      <c r="D83" s="233" t="s">
        <v>128</v>
      </c>
      <c r="E83" s="234" t="s">
        <v>20</v>
      </c>
      <c r="F83" s="235" t="s">
        <v>293</v>
      </c>
      <c r="G83" s="232"/>
      <c r="H83" s="236">
        <v>1</v>
      </c>
      <c r="I83" s="237"/>
      <c r="J83" s="232"/>
      <c r="K83" s="232"/>
      <c r="L83" s="238"/>
      <c r="M83" s="239"/>
      <c r="N83" s="240"/>
      <c r="O83" s="240"/>
      <c r="P83" s="240"/>
      <c r="Q83" s="240"/>
      <c r="R83" s="240"/>
      <c r="S83" s="240"/>
      <c r="T83" s="241"/>
      <c r="AT83" s="242" t="s">
        <v>128</v>
      </c>
      <c r="AU83" s="242" t="s">
        <v>77</v>
      </c>
      <c r="AV83" s="11" t="s">
        <v>77</v>
      </c>
      <c r="AW83" s="11" t="s">
        <v>32</v>
      </c>
      <c r="AX83" s="11" t="s">
        <v>9</v>
      </c>
      <c r="AY83" s="242" t="s">
        <v>115</v>
      </c>
    </row>
    <row r="84" spans="2:51" s="11" customFormat="1" ht="13.5">
      <c r="B84" s="231"/>
      <c r="C84" s="232"/>
      <c r="D84" s="233" t="s">
        <v>128</v>
      </c>
      <c r="E84" s="234" t="s">
        <v>20</v>
      </c>
      <c r="F84" s="235" t="s">
        <v>294</v>
      </c>
      <c r="G84" s="232"/>
      <c r="H84" s="236">
        <v>1</v>
      </c>
      <c r="I84" s="237"/>
      <c r="J84" s="232"/>
      <c r="K84" s="232"/>
      <c r="L84" s="238"/>
      <c r="M84" s="239"/>
      <c r="N84" s="240"/>
      <c r="O84" s="240"/>
      <c r="P84" s="240"/>
      <c r="Q84" s="240"/>
      <c r="R84" s="240"/>
      <c r="S84" s="240"/>
      <c r="T84" s="241"/>
      <c r="AT84" s="242" t="s">
        <v>128</v>
      </c>
      <c r="AU84" s="242" t="s">
        <v>77</v>
      </c>
      <c r="AV84" s="11" t="s">
        <v>77</v>
      </c>
      <c r="AW84" s="11" t="s">
        <v>32</v>
      </c>
      <c r="AX84" s="11" t="s">
        <v>9</v>
      </c>
      <c r="AY84" s="242" t="s">
        <v>115</v>
      </c>
    </row>
    <row r="85" spans="2:51" s="11" customFormat="1" ht="13.5">
      <c r="B85" s="231"/>
      <c r="C85" s="232"/>
      <c r="D85" s="233" t="s">
        <v>128</v>
      </c>
      <c r="E85" s="234" t="s">
        <v>20</v>
      </c>
      <c r="F85" s="235" t="s">
        <v>295</v>
      </c>
      <c r="G85" s="232"/>
      <c r="H85" s="236">
        <v>1</v>
      </c>
      <c r="I85" s="237"/>
      <c r="J85" s="232"/>
      <c r="K85" s="232"/>
      <c r="L85" s="238"/>
      <c r="M85" s="239"/>
      <c r="N85" s="240"/>
      <c r="O85" s="240"/>
      <c r="P85" s="240"/>
      <c r="Q85" s="240"/>
      <c r="R85" s="240"/>
      <c r="S85" s="240"/>
      <c r="T85" s="241"/>
      <c r="AT85" s="242" t="s">
        <v>128</v>
      </c>
      <c r="AU85" s="242" t="s">
        <v>77</v>
      </c>
      <c r="AV85" s="11" t="s">
        <v>77</v>
      </c>
      <c r="AW85" s="11" t="s">
        <v>32</v>
      </c>
      <c r="AX85" s="11" t="s">
        <v>9</v>
      </c>
      <c r="AY85" s="242" t="s">
        <v>115</v>
      </c>
    </row>
    <row r="86" spans="2:51" s="11" customFormat="1" ht="13.5">
      <c r="B86" s="231"/>
      <c r="C86" s="232"/>
      <c r="D86" s="233" t="s">
        <v>128</v>
      </c>
      <c r="E86" s="234" t="s">
        <v>20</v>
      </c>
      <c r="F86" s="235" t="s">
        <v>296</v>
      </c>
      <c r="G86" s="232"/>
      <c r="H86" s="236">
        <v>1</v>
      </c>
      <c r="I86" s="237"/>
      <c r="J86" s="232"/>
      <c r="K86" s="232"/>
      <c r="L86" s="238"/>
      <c r="M86" s="239"/>
      <c r="N86" s="240"/>
      <c r="O86" s="240"/>
      <c r="P86" s="240"/>
      <c r="Q86" s="240"/>
      <c r="R86" s="240"/>
      <c r="S86" s="240"/>
      <c r="T86" s="241"/>
      <c r="AT86" s="242" t="s">
        <v>128</v>
      </c>
      <c r="AU86" s="242" t="s">
        <v>77</v>
      </c>
      <c r="AV86" s="11" t="s">
        <v>77</v>
      </c>
      <c r="AW86" s="11" t="s">
        <v>32</v>
      </c>
      <c r="AX86" s="11" t="s">
        <v>9</v>
      </c>
      <c r="AY86" s="242" t="s">
        <v>115</v>
      </c>
    </row>
    <row r="87" spans="2:51" s="11" customFormat="1" ht="13.5">
      <c r="B87" s="231"/>
      <c r="C87" s="232"/>
      <c r="D87" s="233" t="s">
        <v>128</v>
      </c>
      <c r="E87" s="234" t="s">
        <v>20</v>
      </c>
      <c r="F87" s="235" t="s">
        <v>297</v>
      </c>
      <c r="G87" s="232"/>
      <c r="H87" s="236">
        <v>3</v>
      </c>
      <c r="I87" s="237"/>
      <c r="J87" s="232"/>
      <c r="K87" s="232"/>
      <c r="L87" s="238"/>
      <c r="M87" s="239"/>
      <c r="N87" s="240"/>
      <c r="O87" s="240"/>
      <c r="P87" s="240"/>
      <c r="Q87" s="240"/>
      <c r="R87" s="240"/>
      <c r="S87" s="240"/>
      <c r="T87" s="241"/>
      <c r="AT87" s="242" t="s">
        <v>128</v>
      </c>
      <c r="AU87" s="242" t="s">
        <v>77</v>
      </c>
      <c r="AV87" s="11" t="s">
        <v>77</v>
      </c>
      <c r="AW87" s="11" t="s">
        <v>32</v>
      </c>
      <c r="AX87" s="11" t="s">
        <v>9</v>
      </c>
      <c r="AY87" s="242" t="s">
        <v>115</v>
      </c>
    </row>
    <row r="88" spans="2:51" s="11" customFormat="1" ht="13.5">
      <c r="B88" s="231"/>
      <c r="C88" s="232"/>
      <c r="D88" s="233" t="s">
        <v>128</v>
      </c>
      <c r="E88" s="234" t="s">
        <v>20</v>
      </c>
      <c r="F88" s="235" t="s">
        <v>298</v>
      </c>
      <c r="G88" s="232"/>
      <c r="H88" s="236">
        <v>1</v>
      </c>
      <c r="I88" s="237"/>
      <c r="J88" s="232"/>
      <c r="K88" s="232"/>
      <c r="L88" s="238"/>
      <c r="M88" s="239"/>
      <c r="N88" s="240"/>
      <c r="O88" s="240"/>
      <c r="P88" s="240"/>
      <c r="Q88" s="240"/>
      <c r="R88" s="240"/>
      <c r="S88" s="240"/>
      <c r="T88" s="241"/>
      <c r="AT88" s="242" t="s">
        <v>128</v>
      </c>
      <c r="AU88" s="242" t="s">
        <v>77</v>
      </c>
      <c r="AV88" s="11" t="s">
        <v>77</v>
      </c>
      <c r="AW88" s="11" t="s">
        <v>32</v>
      </c>
      <c r="AX88" s="11" t="s">
        <v>9</v>
      </c>
      <c r="AY88" s="242" t="s">
        <v>115</v>
      </c>
    </row>
    <row r="89" spans="2:51" s="11" customFormat="1" ht="13.5">
      <c r="B89" s="231"/>
      <c r="C89" s="232"/>
      <c r="D89" s="233" t="s">
        <v>128</v>
      </c>
      <c r="E89" s="234" t="s">
        <v>20</v>
      </c>
      <c r="F89" s="235" t="s">
        <v>299</v>
      </c>
      <c r="G89" s="232"/>
      <c r="H89" s="236">
        <v>1</v>
      </c>
      <c r="I89" s="237"/>
      <c r="J89" s="232"/>
      <c r="K89" s="232"/>
      <c r="L89" s="238"/>
      <c r="M89" s="239"/>
      <c r="N89" s="240"/>
      <c r="O89" s="240"/>
      <c r="P89" s="240"/>
      <c r="Q89" s="240"/>
      <c r="R89" s="240"/>
      <c r="S89" s="240"/>
      <c r="T89" s="241"/>
      <c r="AT89" s="242" t="s">
        <v>128</v>
      </c>
      <c r="AU89" s="242" t="s">
        <v>77</v>
      </c>
      <c r="AV89" s="11" t="s">
        <v>77</v>
      </c>
      <c r="AW89" s="11" t="s">
        <v>32</v>
      </c>
      <c r="AX89" s="11" t="s">
        <v>9</v>
      </c>
      <c r="AY89" s="242" t="s">
        <v>115</v>
      </c>
    </row>
    <row r="90" spans="2:51" s="11" customFormat="1" ht="13.5">
      <c r="B90" s="231"/>
      <c r="C90" s="232"/>
      <c r="D90" s="233" t="s">
        <v>128</v>
      </c>
      <c r="E90" s="234" t="s">
        <v>20</v>
      </c>
      <c r="F90" s="235" t="s">
        <v>300</v>
      </c>
      <c r="G90" s="232"/>
      <c r="H90" s="236">
        <v>1</v>
      </c>
      <c r="I90" s="237"/>
      <c r="J90" s="232"/>
      <c r="K90" s="232"/>
      <c r="L90" s="238"/>
      <c r="M90" s="239"/>
      <c r="N90" s="240"/>
      <c r="O90" s="240"/>
      <c r="P90" s="240"/>
      <c r="Q90" s="240"/>
      <c r="R90" s="240"/>
      <c r="S90" s="240"/>
      <c r="T90" s="241"/>
      <c r="AT90" s="242" t="s">
        <v>128</v>
      </c>
      <c r="AU90" s="242" t="s">
        <v>77</v>
      </c>
      <c r="AV90" s="11" t="s">
        <v>77</v>
      </c>
      <c r="AW90" s="11" t="s">
        <v>32</v>
      </c>
      <c r="AX90" s="11" t="s">
        <v>9</v>
      </c>
      <c r="AY90" s="242" t="s">
        <v>115</v>
      </c>
    </row>
    <row r="91" spans="2:51" s="12" customFormat="1" ht="13.5">
      <c r="B91" s="243"/>
      <c r="C91" s="244"/>
      <c r="D91" s="233" t="s">
        <v>128</v>
      </c>
      <c r="E91" s="245" t="s">
        <v>20</v>
      </c>
      <c r="F91" s="246" t="s">
        <v>150</v>
      </c>
      <c r="G91" s="244"/>
      <c r="H91" s="247">
        <v>11</v>
      </c>
      <c r="I91" s="248"/>
      <c r="J91" s="244"/>
      <c r="K91" s="244"/>
      <c r="L91" s="249"/>
      <c r="M91" s="250"/>
      <c r="N91" s="251"/>
      <c r="O91" s="251"/>
      <c r="P91" s="251"/>
      <c r="Q91" s="251"/>
      <c r="R91" s="251"/>
      <c r="S91" s="251"/>
      <c r="T91" s="252"/>
      <c r="AT91" s="253" t="s">
        <v>128</v>
      </c>
      <c r="AU91" s="253" t="s">
        <v>77</v>
      </c>
      <c r="AV91" s="12" t="s">
        <v>122</v>
      </c>
      <c r="AW91" s="12" t="s">
        <v>32</v>
      </c>
      <c r="AX91" s="12" t="s">
        <v>75</v>
      </c>
      <c r="AY91" s="253" t="s">
        <v>115</v>
      </c>
    </row>
    <row r="92" spans="2:65" s="1" customFormat="1" ht="25.5" customHeight="1">
      <c r="B92" s="44"/>
      <c r="C92" s="219" t="s">
        <v>77</v>
      </c>
      <c r="D92" s="219" t="s">
        <v>117</v>
      </c>
      <c r="E92" s="220" t="s">
        <v>301</v>
      </c>
      <c r="F92" s="221" t="s">
        <v>302</v>
      </c>
      <c r="G92" s="222" t="s">
        <v>126</v>
      </c>
      <c r="H92" s="223">
        <v>1</v>
      </c>
      <c r="I92" s="224"/>
      <c r="J92" s="225">
        <f>ROUND(I92*H92,2)</f>
        <v>0</v>
      </c>
      <c r="K92" s="221" t="s">
        <v>121</v>
      </c>
      <c r="L92" s="70"/>
      <c r="M92" s="226" t="s">
        <v>20</v>
      </c>
      <c r="N92" s="227" t="s">
        <v>39</v>
      </c>
      <c r="O92" s="45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2" t="s">
        <v>122</v>
      </c>
      <c r="AT92" s="22" t="s">
        <v>117</v>
      </c>
      <c r="AU92" s="22" t="s">
        <v>77</v>
      </c>
      <c r="AY92" s="22" t="s">
        <v>115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2" t="s">
        <v>75</v>
      </c>
      <c r="BK92" s="230">
        <f>ROUND(I92*H92,2)</f>
        <v>0</v>
      </c>
      <c r="BL92" s="22" t="s">
        <v>122</v>
      </c>
      <c r="BM92" s="22" t="s">
        <v>303</v>
      </c>
    </row>
    <row r="93" spans="2:51" s="11" customFormat="1" ht="13.5">
      <c r="B93" s="231"/>
      <c r="C93" s="232"/>
      <c r="D93" s="233" t="s">
        <v>128</v>
      </c>
      <c r="E93" s="234" t="s">
        <v>20</v>
      </c>
      <c r="F93" s="235" t="s">
        <v>304</v>
      </c>
      <c r="G93" s="232"/>
      <c r="H93" s="236">
        <v>1</v>
      </c>
      <c r="I93" s="237"/>
      <c r="J93" s="232"/>
      <c r="K93" s="232"/>
      <c r="L93" s="238"/>
      <c r="M93" s="239"/>
      <c r="N93" s="240"/>
      <c r="O93" s="240"/>
      <c r="P93" s="240"/>
      <c r="Q93" s="240"/>
      <c r="R93" s="240"/>
      <c r="S93" s="240"/>
      <c r="T93" s="241"/>
      <c r="AT93" s="242" t="s">
        <v>128</v>
      </c>
      <c r="AU93" s="242" t="s">
        <v>77</v>
      </c>
      <c r="AV93" s="11" t="s">
        <v>77</v>
      </c>
      <c r="AW93" s="11" t="s">
        <v>32</v>
      </c>
      <c r="AX93" s="11" t="s">
        <v>9</v>
      </c>
      <c r="AY93" s="242" t="s">
        <v>115</v>
      </c>
    </row>
    <row r="94" spans="2:51" s="12" customFormat="1" ht="13.5">
      <c r="B94" s="243"/>
      <c r="C94" s="244"/>
      <c r="D94" s="233" t="s">
        <v>128</v>
      </c>
      <c r="E94" s="245" t="s">
        <v>20</v>
      </c>
      <c r="F94" s="246" t="s">
        <v>150</v>
      </c>
      <c r="G94" s="244"/>
      <c r="H94" s="247">
        <v>1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128</v>
      </c>
      <c r="AU94" s="253" t="s">
        <v>77</v>
      </c>
      <c r="AV94" s="12" t="s">
        <v>122</v>
      </c>
      <c r="AW94" s="12" t="s">
        <v>32</v>
      </c>
      <c r="AX94" s="12" t="s">
        <v>75</v>
      </c>
      <c r="AY94" s="253" t="s">
        <v>115</v>
      </c>
    </row>
    <row r="95" spans="2:65" s="1" customFormat="1" ht="25.5" customHeight="1">
      <c r="B95" s="44"/>
      <c r="C95" s="219" t="s">
        <v>151</v>
      </c>
      <c r="D95" s="219" t="s">
        <v>117</v>
      </c>
      <c r="E95" s="220" t="s">
        <v>305</v>
      </c>
      <c r="F95" s="221" t="s">
        <v>306</v>
      </c>
      <c r="G95" s="222" t="s">
        <v>126</v>
      </c>
      <c r="H95" s="223">
        <v>1</v>
      </c>
      <c r="I95" s="224"/>
      <c r="J95" s="225">
        <f>ROUND(I95*H95,2)</f>
        <v>0</v>
      </c>
      <c r="K95" s="221" t="s">
        <v>121</v>
      </c>
      <c r="L95" s="70"/>
      <c r="M95" s="226" t="s">
        <v>20</v>
      </c>
      <c r="N95" s="227" t="s">
        <v>39</v>
      </c>
      <c r="O95" s="4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AR95" s="22" t="s">
        <v>122</v>
      </c>
      <c r="AT95" s="22" t="s">
        <v>117</v>
      </c>
      <c r="AU95" s="22" t="s">
        <v>77</v>
      </c>
      <c r="AY95" s="22" t="s">
        <v>115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22" t="s">
        <v>75</v>
      </c>
      <c r="BK95" s="230">
        <f>ROUND(I95*H95,2)</f>
        <v>0</v>
      </c>
      <c r="BL95" s="22" t="s">
        <v>122</v>
      </c>
      <c r="BM95" s="22" t="s">
        <v>307</v>
      </c>
    </row>
    <row r="96" spans="2:51" s="11" customFormat="1" ht="13.5">
      <c r="B96" s="231"/>
      <c r="C96" s="232"/>
      <c r="D96" s="233" t="s">
        <v>128</v>
      </c>
      <c r="E96" s="234" t="s">
        <v>20</v>
      </c>
      <c r="F96" s="235" t="s">
        <v>308</v>
      </c>
      <c r="G96" s="232"/>
      <c r="H96" s="236">
        <v>1</v>
      </c>
      <c r="I96" s="237"/>
      <c r="J96" s="232"/>
      <c r="K96" s="232"/>
      <c r="L96" s="238"/>
      <c r="M96" s="239"/>
      <c r="N96" s="240"/>
      <c r="O96" s="240"/>
      <c r="P96" s="240"/>
      <c r="Q96" s="240"/>
      <c r="R96" s="240"/>
      <c r="S96" s="240"/>
      <c r="T96" s="241"/>
      <c r="AT96" s="242" t="s">
        <v>128</v>
      </c>
      <c r="AU96" s="242" t="s">
        <v>77</v>
      </c>
      <c r="AV96" s="11" t="s">
        <v>77</v>
      </c>
      <c r="AW96" s="11" t="s">
        <v>32</v>
      </c>
      <c r="AX96" s="11" t="s">
        <v>9</v>
      </c>
      <c r="AY96" s="242" t="s">
        <v>115</v>
      </c>
    </row>
    <row r="97" spans="2:51" s="12" customFormat="1" ht="13.5">
      <c r="B97" s="243"/>
      <c r="C97" s="244"/>
      <c r="D97" s="233" t="s">
        <v>128</v>
      </c>
      <c r="E97" s="245" t="s">
        <v>20</v>
      </c>
      <c r="F97" s="246" t="s">
        <v>150</v>
      </c>
      <c r="G97" s="244"/>
      <c r="H97" s="247">
        <v>1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128</v>
      </c>
      <c r="AU97" s="253" t="s">
        <v>77</v>
      </c>
      <c r="AV97" s="12" t="s">
        <v>122</v>
      </c>
      <c r="AW97" s="12" t="s">
        <v>32</v>
      </c>
      <c r="AX97" s="12" t="s">
        <v>75</v>
      </c>
      <c r="AY97" s="253" t="s">
        <v>115</v>
      </c>
    </row>
    <row r="98" spans="2:65" s="1" customFormat="1" ht="25.5" customHeight="1">
      <c r="B98" s="44"/>
      <c r="C98" s="219" t="s">
        <v>122</v>
      </c>
      <c r="D98" s="219" t="s">
        <v>117</v>
      </c>
      <c r="E98" s="220" t="s">
        <v>309</v>
      </c>
      <c r="F98" s="221" t="s">
        <v>310</v>
      </c>
      <c r="G98" s="222" t="s">
        <v>126</v>
      </c>
      <c r="H98" s="223">
        <v>1</v>
      </c>
      <c r="I98" s="224"/>
      <c r="J98" s="225">
        <f>ROUND(I98*H98,2)</f>
        <v>0</v>
      </c>
      <c r="K98" s="221" t="s">
        <v>121</v>
      </c>
      <c r="L98" s="70"/>
      <c r="M98" s="226" t="s">
        <v>20</v>
      </c>
      <c r="N98" s="227" t="s">
        <v>39</v>
      </c>
      <c r="O98" s="45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AR98" s="22" t="s">
        <v>122</v>
      </c>
      <c r="AT98" s="22" t="s">
        <v>117</v>
      </c>
      <c r="AU98" s="22" t="s">
        <v>77</v>
      </c>
      <c r="AY98" s="22" t="s">
        <v>115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22" t="s">
        <v>75</v>
      </c>
      <c r="BK98" s="230">
        <f>ROUND(I98*H98,2)</f>
        <v>0</v>
      </c>
      <c r="BL98" s="22" t="s">
        <v>122</v>
      </c>
      <c r="BM98" s="22" t="s">
        <v>311</v>
      </c>
    </row>
    <row r="99" spans="2:51" s="11" customFormat="1" ht="13.5">
      <c r="B99" s="231"/>
      <c r="C99" s="232"/>
      <c r="D99" s="233" t="s">
        <v>128</v>
      </c>
      <c r="E99" s="234" t="s">
        <v>20</v>
      </c>
      <c r="F99" s="235" t="s">
        <v>312</v>
      </c>
      <c r="G99" s="232"/>
      <c r="H99" s="236">
        <v>1</v>
      </c>
      <c r="I99" s="237"/>
      <c r="J99" s="232"/>
      <c r="K99" s="232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128</v>
      </c>
      <c r="AU99" s="242" t="s">
        <v>77</v>
      </c>
      <c r="AV99" s="11" t="s">
        <v>77</v>
      </c>
      <c r="AW99" s="11" t="s">
        <v>32</v>
      </c>
      <c r="AX99" s="11" t="s">
        <v>9</v>
      </c>
      <c r="AY99" s="242" t="s">
        <v>115</v>
      </c>
    </row>
    <row r="100" spans="2:51" s="12" customFormat="1" ht="13.5">
      <c r="B100" s="243"/>
      <c r="C100" s="244"/>
      <c r="D100" s="233" t="s">
        <v>128</v>
      </c>
      <c r="E100" s="245" t="s">
        <v>20</v>
      </c>
      <c r="F100" s="246" t="s">
        <v>150</v>
      </c>
      <c r="G100" s="244"/>
      <c r="H100" s="247">
        <v>1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AT100" s="253" t="s">
        <v>128</v>
      </c>
      <c r="AU100" s="253" t="s">
        <v>77</v>
      </c>
      <c r="AV100" s="12" t="s">
        <v>122</v>
      </c>
      <c r="AW100" s="12" t="s">
        <v>32</v>
      </c>
      <c r="AX100" s="12" t="s">
        <v>75</v>
      </c>
      <c r="AY100" s="253" t="s">
        <v>115</v>
      </c>
    </row>
    <row r="101" spans="2:65" s="1" customFormat="1" ht="25.5" customHeight="1">
      <c r="B101" s="44"/>
      <c r="C101" s="219" t="s">
        <v>161</v>
      </c>
      <c r="D101" s="219" t="s">
        <v>117</v>
      </c>
      <c r="E101" s="220" t="s">
        <v>313</v>
      </c>
      <c r="F101" s="221" t="s">
        <v>314</v>
      </c>
      <c r="G101" s="222" t="s">
        <v>126</v>
      </c>
      <c r="H101" s="223">
        <v>1</v>
      </c>
      <c r="I101" s="224"/>
      <c r="J101" s="225">
        <f>ROUND(I101*H101,2)</f>
        <v>0</v>
      </c>
      <c r="K101" s="221" t="s">
        <v>121</v>
      </c>
      <c r="L101" s="70"/>
      <c r="M101" s="226" t="s">
        <v>20</v>
      </c>
      <c r="N101" s="227" t="s">
        <v>39</v>
      </c>
      <c r="O101" s="45"/>
      <c r="P101" s="228">
        <f>O101*H101</f>
        <v>0</v>
      </c>
      <c r="Q101" s="228">
        <v>0</v>
      </c>
      <c r="R101" s="228">
        <f>Q101*H101</f>
        <v>0</v>
      </c>
      <c r="S101" s="228">
        <v>0</v>
      </c>
      <c r="T101" s="229">
        <f>S101*H101</f>
        <v>0</v>
      </c>
      <c r="AR101" s="22" t="s">
        <v>122</v>
      </c>
      <c r="AT101" s="22" t="s">
        <v>117</v>
      </c>
      <c r="AU101" s="22" t="s">
        <v>77</v>
      </c>
      <c r="AY101" s="22" t="s">
        <v>115</v>
      </c>
      <c r="BE101" s="230">
        <f>IF(N101="základní",J101,0)</f>
        <v>0</v>
      </c>
      <c r="BF101" s="230">
        <f>IF(N101="snížená",J101,0)</f>
        <v>0</v>
      </c>
      <c r="BG101" s="230">
        <f>IF(N101="zákl. přenesená",J101,0)</f>
        <v>0</v>
      </c>
      <c r="BH101" s="230">
        <f>IF(N101="sníž. přenesená",J101,0)</f>
        <v>0</v>
      </c>
      <c r="BI101" s="230">
        <f>IF(N101="nulová",J101,0)</f>
        <v>0</v>
      </c>
      <c r="BJ101" s="22" t="s">
        <v>75</v>
      </c>
      <c r="BK101" s="230">
        <f>ROUND(I101*H101,2)</f>
        <v>0</v>
      </c>
      <c r="BL101" s="22" t="s">
        <v>122</v>
      </c>
      <c r="BM101" s="22" t="s">
        <v>315</v>
      </c>
    </row>
    <row r="102" spans="2:51" s="11" customFormat="1" ht="13.5">
      <c r="B102" s="231"/>
      <c r="C102" s="232"/>
      <c r="D102" s="233" t="s">
        <v>128</v>
      </c>
      <c r="E102" s="234" t="s">
        <v>20</v>
      </c>
      <c r="F102" s="235" t="s">
        <v>316</v>
      </c>
      <c r="G102" s="232"/>
      <c r="H102" s="236">
        <v>1</v>
      </c>
      <c r="I102" s="237"/>
      <c r="J102" s="232"/>
      <c r="K102" s="232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128</v>
      </c>
      <c r="AU102" s="242" t="s">
        <v>77</v>
      </c>
      <c r="AV102" s="11" t="s">
        <v>77</v>
      </c>
      <c r="AW102" s="11" t="s">
        <v>32</v>
      </c>
      <c r="AX102" s="11" t="s">
        <v>9</v>
      </c>
      <c r="AY102" s="242" t="s">
        <v>115</v>
      </c>
    </row>
    <row r="103" spans="2:51" s="12" customFormat="1" ht="13.5">
      <c r="B103" s="243"/>
      <c r="C103" s="244"/>
      <c r="D103" s="233" t="s">
        <v>128</v>
      </c>
      <c r="E103" s="245" t="s">
        <v>20</v>
      </c>
      <c r="F103" s="246" t="s">
        <v>150</v>
      </c>
      <c r="G103" s="244"/>
      <c r="H103" s="247">
        <v>1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AT103" s="253" t="s">
        <v>128</v>
      </c>
      <c r="AU103" s="253" t="s">
        <v>77</v>
      </c>
      <c r="AV103" s="12" t="s">
        <v>122</v>
      </c>
      <c r="AW103" s="12" t="s">
        <v>32</v>
      </c>
      <c r="AX103" s="12" t="s">
        <v>75</v>
      </c>
      <c r="AY103" s="253" t="s">
        <v>115</v>
      </c>
    </row>
    <row r="104" spans="2:65" s="1" customFormat="1" ht="25.5" customHeight="1">
      <c r="B104" s="44"/>
      <c r="C104" s="219" t="s">
        <v>167</v>
      </c>
      <c r="D104" s="219" t="s">
        <v>117</v>
      </c>
      <c r="E104" s="220" t="s">
        <v>317</v>
      </c>
      <c r="F104" s="221" t="s">
        <v>318</v>
      </c>
      <c r="G104" s="222" t="s">
        <v>126</v>
      </c>
      <c r="H104" s="223">
        <v>1</v>
      </c>
      <c r="I104" s="224"/>
      <c r="J104" s="225">
        <f>ROUND(I104*H104,2)</f>
        <v>0</v>
      </c>
      <c r="K104" s="221" t="s">
        <v>121</v>
      </c>
      <c r="L104" s="70"/>
      <c r="M104" s="226" t="s">
        <v>20</v>
      </c>
      <c r="N104" s="227" t="s">
        <v>39</v>
      </c>
      <c r="O104" s="45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AR104" s="22" t="s">
        <v>122</v>
      </c>
      <c r="AT104" s="22" t="s">
        <v>117</v>
      </c>
      <c r="AU104" s="22" t="s">
        <v>77</v>
      </c>
      <c r="AY104" s="22" t="s">
        <v>115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2" t="s">
        <v>75</v>
      </c>
      <c r="BK104" s="230">
        <f>ROUND(I104*H104,2)</f>
        <v>0</v>
      </c>
      <c r="BL104" s="22" t="s">
        <v>122</v>
      </c>
      <c r="BM104" s="22" t="s">
        <v>319</v>
      </c>
    </row>
    <row r="105" spans="2:51" s="11" customFormat="1" ht="13.5">
      <c r="B105" s="231"/>
      <c r="C105" s="232"/>
      <c r="D105" s="233" t="s">
        <v>128</v>
      </c>
      <c r="E105" s="234" t="s">
        <v>20</v>
      </c>
      <c r="F105" s="235" t="s">
        <v>320</v>
      </c>
      <c r="G105" s="232"/>
      <c r="H105" s="236">
        <v>1</v>
      </c>
      <c r="I105" s="237"/>
      <c r="J105" s="232"/>
      <c r="K105" s="232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128</v>
      </c>
      <c r="AU105" s="242" t="s">
        <v>77</v>
      </c>
      <c r="AV105" s="11" t="s">
        <v>77</v>
      </c>
      <c r="AW105" s="11" t="s">
        <v>32</v>
      </c>
      <c r="AX105" s="11" t="s">
        <v>9</v>
      </c>
      <c r="AY105" s="242" t="s">
        <v>115</v>
      </c>
    </row>
    <row r="106" spans="2:51" s="12" customFormat="1" ht="13.5">
      <c r="B106" s="243"/>
      <c r="C106" s="244"/>
      <c r="D106" s="233" t="s">
        <v>128</v>
      </c>
      <c r="E106" s="245" t="s">
        <v>20</v>
      </c>
      <c r="F106" s="246" t="s">
        <v>150</v>
      </c>
      <c r="G106" s="244"/>
      <c r="H106" s="247">
        <v>1</v>
      </c>
      <c r="I106" s="248"/>
      <c r="J106" s="244"/>
      <c r="K106" s="244"/>
      <c r="L106" s="249"/>
      <c r="M106" s="250"/>
      <c r="N106" s="251"/>
      <c r="O106" s="251"/>
      <c r="P106" s="251"/>
      <c r="Q106" s="251"/>
      <c r="R106" s="251"/>
      <c r="S106" s="251"/>
      <c r="T106" s="252"/>
      <c r="AT106" s="253" t="s">
        <v>128</v>
      </c>
      <c r="AU106" s="253" t="s">
        <v>77</v>
      </c>
      <c r="AV106" s="12" t="s">
        <v>122</v>
      </c>
      <c r="AW106" s="12" t="s">
        <v>32</v>
      </c>
      <c r="AX106" s="12" t="s">
        <v>75</v>
      </c>
      <c r="AY106" s="253" t="s">
        <v>115</v>
      </c>
    </row>
    <row r="107" spans="2:65" s="1" customFormat="1" ht="25.5" customHeight="1">
      <c r="B107" s="44"/>
      <c r="C107" s="219" t="s">
        <v>183</v>
      </c>
      <c r="D107" s="219" t="s">
        <v>117</v>
      </c>
      <c r="E107" s="220" t="s">
        <v>321</v>
      </c>
      <c r="F107" s="221" t="s">
        <v>322</v>
      </c>
      <c r="G107" s="222" t="s">
        <v>126</v>
      </c>
      <c r="H107" s="223">
        <v>26</v>
      </c>
      <c r="I107" s="224"/>
      <c r="J107" s="225">
        <f>ROUND(I107*H107,2)</f>
        <v>0</v>
      </c>
      <c r="K107" s="221" t="s">
        <v>121</v>
      </c>
      <c r="L107" s="70"/>
      <c r="M107" s="226" t="s">
        <v>20</v>
      </c>
      <c r="N107" s="227" t="s">
        <v>39</v>
      </c>
      <c r="O107" s="4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AR107" s="22" t="s">
        <v>122</v>
      </c>
      <c r="AT107" s="22" t="s">
        <v>117</v>
      </c>
      <c r="AU107" s="22" t="s">
        <v>77</v>
      </c>
      <c r="AY107" s="22" t="s">
        <v>115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" t="s">
        <v>75</v>
      </c>
      <c r="BK107" s="230">
        <f>ROUND(I107*H107,2)</f>
        <v>0</v>
      </c>
      <c r="BL107" s="22" t="s">
        <v>122</v>
      </c>
      <c r="BM107" s="22" t="s">
        <v>323</v>
      </c>
    </row>
    <row r="108" spans="2:51" s="11" customFormat="1" ht="13.5">
      <c r="B108" s="231"/>
      <c r="C108" s="232"/>
      <c r="D108" s="233" t="s">
        <v>128</v>
      </c>
      <c r="E108" s="234" t="s">
        <v>20</v>
      </c>
      <c r="F108" s="235" t="s">
        <v>324</v>
      </c>
      <c r="G108" s="232"/>
      <c r="H108" s="236">
        <v>1</v>
      </c>
      <c r="I108" s="237"/>
      <c r="J108" s="232"/>
      <c r="K108" s="232"/>
      <c r="L108" s="238"/>
      <c r="M108" s="239"/>
      <c r="N108" s="240"/>
      <c r="O108" s="240"/>
      <c r="P108" s="240"/>
      <c r="Q108" s="240"/>
      <c r="R108" s="240"/>
      <c r="S108" s="240"/>
      <c r="T108" s="241"/>
      <c r="AT108" s="242" t="s">
        <v>128</v>
      </c>
      <c r="AU108" s="242" t="s">
        <v>77</v>
      </c>
      <c r="AV108" s="11" t="s">
        <v>77</v>
      </c>
      <c r="AW108" s="11" t="s">
        <v>32</v>
      </c>
      <c r="AX108" s="11" t="s">
        <v>9</v>
      </c>
      <c r="AY108" s="242" t="s">
        <v>115</v>
      </c>
    </row>
    <row r="109" spans="2:51" s="11" customFormat="1" ht="13.5">
      <c r="B109" s="231"/>
      <c r="C109" s="232"/>
      <c r="D109" s="233" t="s">
        <v>128</v>
      </c>
      <c r="E109" s="234" t="s">
        <v>20</v>
      </c>
      <c r="F109" s="235" t="s">
        <v>325</v>
      </c>
      <c r="G109" s="232"/>
      <c r="H109" s="236">
        <v>1</v>
      </c>
      <c r="I109" s="237"/>
      <c r="J109" s="232"/>
      <c r="K109" s="232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128</v>
      </c>
      <c r="AU109" s="242" t="s">
        <v>77</v>
      </c>
      <c r="AV109" s="11" t="s">
        <v>77</v>
      </c>
      <c r="AW109" s="11" t="s">
        <v>32</v>
      </c>
      <c r="AX109" s="11" t="s">
        <v>9</v>
      </c>
      <c r="AY109" s="242" t="s">
        <v>115</v>
      </c>
    </row>
    <row r="110" spans="2:51" s="11" customFormat="1" ht="13.5">
      <c r="B110" s="231"/>
      <c r="C110" s="232"/>
      <c r="D110" s="233" t="s">
        <v>128</v>
      </c>
      <c r="E110" s="234" t="s">
        <v>20</v>
      </c>
      <c r="F110" s="235" t="s">
        <v>326</v>
      </c>
      <c r="G110" s="232"/>
      <c r="H110" s="236">
        <v>1</v>
      </c>
      <c r="I110" s="237"/>
      <c r="J110" s="232"/>
      <c r="K110" s="232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128</v>
      </c>
      <c r="AU110" s="242" t="s">
        <v>77</v>
      </c>
      <c r="AV110" s="11" t="s">
        <v>77</v>
      </c>
      <c r="AW110" s="11" t="s">
        <v>32</v>
      </c>
      <c r="AX110" s="11" t="s">
        <v>9</v>
      </c>
      <c r="AY110" s="242" t="s">
        <v>115</v>
      </c>
    </row>
    <row r="111" spans="2:51" s="11" customFormat="1" ht="13.5">
      <c r="B111" s="231"/>
      <c r="C111" s="232"/>
      <c r="D111" s="233" t="s">
        <v>128</v>
      </c>
      <c r="E111" s="234" t="s">
        <v>20</v>
      </c>
      <c r="F111" s="235" t="s">
        <v>327</v>
      </c>
      <c r="G111" s="232"/>
      <c r="H111" s="236">
        <v>2</v>
      </c>
      <c r="I111" s="237"/>
      <c r="J111" s="232"/>
      <c r="K111" s="232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128</v>
      </c>
      <c r="AU111" s="242" t="s">
        <v>77</v>
      </c>
      <c r="AV111" s="11" t="s">
        <v>77</v>
      </c>
      <c r="AW111" s="11" t="s">
        <v>32</v>
      </c>
      <c r="AX111" s="11" t="s">
        <v>9</v>
      </c>
      <c r="AY111" s="242" t="s">
        <v>115</v>
      </c>
    </row>
    <row r="112" spans="2:51" s="11" customFormat="1" ht="13.5">
      <c r="B112" s="231"/>
      <c r="C112" s="232"/>
      <c r="D112" s="233" t="s">
        <v>128</v>
      </c>
      <c r="E112" s="234" t="s">
        <v>20</v>
      </c>
      <c r="F112" s="235" t="s">
        <v>328</v>
      </c>
      <c r="G112" s="232"/>
      <c r="H112" s="236">
        <v>2</v>
      </c>
      <c r="I112" s="237"/>
      <c r="J112" s="232"/>
      <c r="K112" s="232"/>
      <c r="L112" s="238"/>
      <c r="M112" s="239"/>
      <c r="N112" s="240"/>
      <c r="O112" s="240"/>
      <c r="P112" s="240"/>
      <c r="Q112" s="240"/>
      <c r="R112" s="240"/>
      <c r="S112" s="240"/>
      <c r="T112" s="241"/>
      <c r="AT112" s="242" t="s">
        <v>128</v>
      </c>
      <c r="AU112" s="242" t="s">
        <v>77</v>
      </c>
      <c r="AV112" s="11" t="s">
        <v>77</v>
      </c>
      <c r="AW112" s="11" t="s">
        <v>32</v>
      </c>
      <c r="AX112" s="11" t="s">
        <v>9</v>
      </c>
      <c r="AY112" s="242" t="s">
        <v>115</v>
      </c>
    </row>
    <row r="113" spans="2:51" s="11" customFormat="1" ht="13.5">
      <c r="B113" s="231"/>
      <c r="C113" s="232"/>
      <c r="D113" s="233" t="s">
        <v>128</v>
      </c>
      <c r="E113" s="234" t="s">
        <v>20</v>
      </c>
      <c r="F113" s="235" t="s">
        <v>329</v>
      </c>
      <c r="G113" s="232"/>
      <c r="H113" s="236">
        <v>5</v>
      </c>
      <c r="I113" s="237"/>
      <c r="J113" s="232"/>
      <c r="K113" s="232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128</v>
      </c>
      <c r="AU113" s="242" t="s">
        <v>77</v>
      </c>
      <c r="AV113" s="11" t="s">
        <v>77</v>
      </c>
      <c r="AW113" s="11" t="s">
        <v>32</v>
      </c>
      <c r="AX113" s="11" t="s">
        <v>9</v>
      </c>
      <c r="AY113" s="242" t="s">
        <v>115</v>
      </c>
    </row>
    <row r="114" spans="2:51" s="11" customFormat="1" ht="13.5">
      <c r="B114" s="231"/>
      <c r="C114" s="232"/>
      <c r="D114" s="233" t="s">
        <v>128</v>
      </c>
      <c r="E114" s="234" t="s">
        <v>20</v>
      </c>
      <c r="F114" s="235" t="s">
        <v>330</v>
      </c>
      <c r="G114" s="232"/>
      <c r="H114" s="236">
        <v>3</v>
      </c>
      <c r="I114" s="237"/>
      <c r="J114" s="232"/>
      <c r="K114" s="232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128</v>
      </c>
      <c r="AU114" s="242" t="s">
        <v>77</v>
      </c>
      <c r="AV114" s="11" t="s">
        <v>77</v>
      </c>
      <c r="AW114" s="11" t="s">
        <v>32</v>
      </c>
      <c r="AX114" s="11" t="s">
        <v>9</v>
      </c>
      <c r="AY114" s="242" t="s">
        <v>115</v>
      </c>
    </row>
    <row r="115" spans="2:51" s="11" customFormat="1" ht="13.5">
      <c r="B115" s="231"/>
      <c r="C115" s="232"/>
      <c r="D115" s="233" t="s">
        <v>128</v>
      </c>
      <c r="E115" s="234" t="s">
        <v>20</v>
      </c>
      <c r="F115" s="235" t="s">
        <v>331</v>
      </c>
      <c r="G115" s="232"/>
      <c r="H115" s="236">
        <v>1</v>
      </c>
      <c r="I115" s="237"/>
      <c r="J115" s="232"/>
      <c r="K115" s="232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128</v>
      </c>
      <c r="AU115" s="242" t="s">
        <v>77</v>
      </c>
      <c r="AV115" s="11" t="s">
        <v>77</v>
      </c>
      <c r="AW115" s="11" t="s">
        <v>32</v>
      </c>
      <c r="AX115" s="11" t="s">
        <v>9</v>
      </c>
      <c r="AY115" s="242" t="s">
        <v>115</v>
      </c>
    </row>
    <row r="116" spans="2:51" s="11" customFormat="1" ht="13.5">
      <c r="B116" s="231"/>
      <c r="C116" s="232"/>
      <c r="D116" s="233" t="s">
        <v>128</v>
      </c>
      <c r="E116" s="234" t="s">
        <v>20</v>
      </c>
      <c r="F116" s="235" t="s">
        <v>332</v>
      </c>
      <c r="G116" s="232"/>
      <c r="H116" s="236">
        <v>1</v>
      </c>
      <c r="I116" s="237"/>
      <c r="J116" s="232"/>
      <c r="K116" s="232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128</v>
      </c>
      <c r="AU116" s="242" t="s">
        <v>77</v>
      </c>
      <c r="AV116" s="11" t="s">
        <v>77</v>
      </c>
      <c r="AW116" s="11" t="s">
        <v>32</v>
      </c>
      <c r="AX116" s="11" t="s">
        <v>9</v>
      </c>
      <c r="AY116" s="242" t="s">
        <v>115</v>
      </c>
    </row>
    <row r="117" spans="2:51" s="11" customFormat="1" ht="13.5">
      <c r="B117" s="231"/>
      <c r="C117" s="232"/>
      <c r="D117" s="233" t="s">
        <v>128</v>
      </c>
      <c r="E117" s="234" t="s">
        <v>20</v>
      </c>
      <c r="F117" s="235" t="s">
        <v>333</v>
      </c>
      <c r="G117" s="232"/>
      <c r="H117" s="236">
        <v>1</v>
      </c>
      <c r="I117" s="237"/>
      <c r="J117" s="232"/>
      <c r="K117" s="232"/>
      <c r="L117" s="238"/>
      <c r="M117" s="239"/>
      <c r="N117" s="240"/>
      <c r="O117" s="240"/>
      <c r="P117" s="240"/>
      <c r="Q117" s="240"/>
      <c r="R117" s="240"/>
      <c r="S117" s="240"/>
      <c r="T117" s="241"/>
      <c r="AT117" s="242" t="s">
        <v>128</v>
      </c>
      <c r="AU117" s="242" t="s">
        <v>77</v>
      </c>
      <c r="AV117" s="11" t="s">
        <v>77</v>
      </c>
      <c r="AW117" s="11" t="s">
        <v>32</v>
      </c>
      <c r="AX117" s="11" t="s">
        <v>9</v>
      </c>
      <c r="AY117" s="242" t="s">
        <v>115</v>
      </c>
    </row>
    <row r="118" spans="2:51" s="11" customFormat="1" ht="13.5">
      <c r="B118" s="231"/>
      <c r="C118" s="232"/>
      <c r="D118" s="233" t="s">
        <v>128</v>
      </c>
      <c r="E118" s="234" t="s">
        <v>20</v>
      </c>
      <c r="F118" s="235" t="s">
        <v>334</v>
      </c>
      <c r="G118" s="232"/>
      <c r="H118" s="236">
        <v>4</v>
      </c>
      <c r="I118" s="237"/>
      <c r="J118" s="232"/>
      <c r="K118" s="232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128</v>
      </c>
      <c r="AU118" s="242" t="s">
        <v>77</v>
      </c>
      <c r="AV118" s="11" t="s">
        <v>77</v>
      </c>
      <c r="AW118" s="11" t="s">
        <v>32</v>
      </c>
      <c r="AX118" s="11" t="s">
        <v>9</v>
      </c>
      <c r="AY118" s="242" t="s">
        <v>115</v>
      </c>
    </row>
    <row r="119" spans="2:51" s="11" customFormat="1" ht="13.5">
      <c r="B119" s="231"/>
      <c r="C119" s="232"/>
      <c r="D119" s="233" t="s">
        <v>128</v>
      </c>
      <c r="E119" s="234" t="s">
        <v>20</v>
      </c>
      <c r="F119" s="235" t="s">
        <v>335</v>
      </c>
      <c r="G119" s="232"/>
      <c r="H119" s="236">
        <v>2</v>
      </c>
      <c r="I119" s="237"/>
      <c r="J119" s="232"/>
      <c r="K119" s="232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128</v>
      </c>
      <c r="AU119" s="242" t="s">
        <v>77</v>
      </c>
      <c r="AV119" s="11" t="s">
        <v>77</v>
      </c>
      <c r="AW119" s="11" t="s">
        <v>32</v>
      </c>
      <c r="AX119" s="11" t="s">
        <v>9</v>
      </c>
      <c r="AY119" s="242" t="s">
        <v>115</v>
      </c>
    </row>
    <row r="120" spans="2:51" s="11" customFormat="1" ht="13.5">
      <c r="B120" s="231"/>
      <c r="C120" s="232"/>
      <c r="D120" s="233" t="s">
        <v>128</v>
      </c>
      <c r="E120" s="234" t="s">
        <v>20</v>
      </c>
      <c r="F120" s="235" t="s">
        <v>336</v>
      </c>
      <c r="G120" s="232"/>
      <c r="H120" s="236">
        <v>1</v>
      </c>
      <c r="I120" s="237"/>
      <c r="J120" s="232"/>
      <c r="K120" s="232"/>
      <c r="L120" s="238"/>
      <c r="M120" s="239"/>
      <c r="N120" s="240"/>
      <c r="O120" s="240"/>
      <c r="P120" s="240"/>
      <c r="Q120" s="240"/>
      <c r="R120" s="240"/>
      <c r="S120" s="240"/>
      <c r="T120" s="241"/>
      <c r="AT120" s="242" t="s">
        <v>128</v>
      </c>
      <c r="AU120" s="242" t="s">
        <v>77</v>
      </c>
      <c r="AV120" s="11" t="s">
        <v>77</v>
      </c>
      <c r="AW120" s="11" t="s">
        <v>32</v>
      </c>
      <c r="AX120" s="11" t="s">
        <v>9</v>
      </c>
      <c r="AY120" s="242" t="s">
        <v>115</v>
      </c>
    </row>
    <row r="121" spans="2:51" s="11" customFormat="1" ht="13.5">
      <c r="B121" s="231"/>
      <c r="C121" s="232"/>
      <c r="D121" s="233" t="s">
        <v>128</v>
      </c>
      <c r="E121" s="234" t="s">
        <v>20</v>
      </c>
      <c r="F121" s="235" t="s">
        <v>337</v>
      </c>
      <c r="G121" s="232"/>
      <c r="H121" s="236">
        <v>1</v>
      </c>
      <c r="I121" s="237"/>
      <c r="J121" s="232"/>
      <c r="K121" s="232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128</v>
      </c>
      <c r="AU121" s="242" t="s">
        <v>77</v>
      </c>
      <c r="AV121" s="11" t="s">
        <v>77</v>
      </c>
      <c r="AW121" s="11" t="s">
        <v>32</v>
      </c>
      <c r="AX121" s="11" t="s">
        <v>9</v>
      </c>
      <c r="AY121" s="242" t="s">
        <v>115</v>
      </c>
    </row>
    <row r="122" spans="2:51" s="12" customFormat="1" ht="13.5">
      <c r="B122" s="243"/>
      <c r="C122" s="244"/>
      <c r="D122" s="233" t="s">
        <v>128</v>
      </c>
      <c r="E122" s="245" t="s">
        <v>20</v>
      </c>
      <c r="F122" s="246" t="s">
        <v>150</v>
      </c>
      <c r="G122" s="244"/>
      <c r="H122" s="247">
        <v>26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128</v>
      </c>
      <c r="AU122" s="253" t="s">
        <v>77</v>
      </c>
      <c r="AV122" s="12" t="s">
        <v>122</v>
      </c>
      <c r="AW122" s="12" t="s">
        <v>32</v>
      </c>
      <c r="AX122" s="12" t="s">
        <v>75</v>
      </c>
      <c r="AY122" s="253" t="s">
        <v>115</v>
      </c>
    </row>
    <row r="123" spans="2:65" s="1" customFormat="1" ht="25.5" customHeight="1">
      <c r="B123" s="44"/>
      <c r="C123" s="219" t="s">
        <v>195</v>
      </c>
      <c r="D123" s="219" t="s">
        <v>117</v>
      </c>
      <c r="E123" s="220" t="s">
        <v>338</v>
      </c>
      <c r="F123" s="221" t="s">
        <v>339</v>
      </c>
      <c r="G123" s="222" t="s">
        <v>126</v>
      </c>
      <c r="H123" s="223">
        <v>8</v>
      </c>
      <c r="I123" s="224"/>
      <c r="J123" s="225">
        <f>ROUND(I123*H123,2)</f>
        <v>0</v>
      </c>
      <c r="K123" s="221" t="s">
        <v>121</v>
      </c>
      <c r="L123" s="70"/>
      <c r="M123" s="226" t="s">
        <v>20</v>
      </c>
      <c r="N123" s="227" t="s">
        <v>39</v>
      </c>
      <c r="O123" s="45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AR123" s="22" t="s">
        <v>122</v>
      </c>
      <c r="AT123" s="22" t="s">
        <v>117</v>
      </c>
      <c r="AU123" s="22" t="s">
        <v>77</v>
      </c>
      <c r="AY123" s="22" t="s">
        <v>115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22" t="s">
        <v>75</v>
      </c>
      <c r="BK123" s="230">
        <f>ROUND(I123*H123,2)</f>
        <v>0</v>
      </c>
      <c r="BL123" s="22" t="s">
        <v>122</v>
      </c>
      <c r="BM123" s="22" t="s">
        <v>340</v>
      </c>
    </row>
    <row r="124" spans="2:51" s="11" customFormat="1" ht="13.5">
      <c r="B124" s="231"/>
      <c r="C124" s="232"/>
      <c r="D124" s="233" t="s">
        <v>128</v>
      </c>
      <c r="E124" s="234" t="s">
        <v>20</v>
      </c>
      <c r="F124" s="235" t="s">
        <v>341</v>
      </c>
      <c r="G124" s="232"/>
      <c r="H124" s="236">
        <v>1</v>
      </c>
      <c r="I124" s="237"/>
      <c r="J124" s="232"/>
      <c r="K124" s="232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128</v>
      </c>
      <c r="AU124" s="242" t="s">
        <v>77</v>
      </c>
      <c r="AV124" s="11" t="s">
        <v>77</v>
      </c>
      <c r="AW124" s="11" t="s">
        <v>32</v>
      </c>
      <c r="AX124" s="11" t="s">
        <v>9</v>
      </c>
      <c r="AY124" s="242" t="s">
        <v>115</v>
      </c>
    </row>
    <row r="125" spans="2:51" s="11" customFormat="1" ht="13.5">
      <c r="B125" s="231"/>
      <c r="C125" s="232"/>
      <c r="D125" s="233" t="s">
        <v>128</v>
      </c>
      <c r="E125" s="234" t="s">
        <v>20</v>
      </c>
      <c r="F125" s="235" t="s">
        <v>342</v>
      </c>
      <c r="G125" s="232"/>
      <c r="H125" s="236">
        <v>3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128</v>
      </c>
      <c r="AU125" s="242" t="s">
        <v>77</v>
      </c>
      <c r="AV125" s="11" t="s">
        <v>77</v>
      </c>
      <c r="AW125" s="11" t="s">
        <v>32</v>
      </c>
      <c r="AX125" s="11" t="s">
        <v>9</v>
      </c>
      <c r="AY125" s="242" t="s">
        <v>115</v>
      </c>
    </row>
    <row r="126" spans="2:51" s="11" customFormat="1" ht="13.5">
      <c r="B126" s="231"/>
      <c r="C126" s="232"/>
      <c r="D126" s="233" t="s">
        <v>128</v>
      </c>
      <c r="E126" s="234" t="s">
        <v>20</v>
      </c>
      <c r="F126" s="235" t="s">
        <v>343</v>
      </c>
      <c r="G126" s="232"/>
      <c r="H126" s="236">
        <v>1</v>
      </c>
      <c r="I126" s="237"/>
      <c r="J126" s="232"/>
      <c r="K126" s="232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128</v>
      </c>
      <c r="AU126" s="242" t="s">
        <v>77</v>
      </c>
      <c r="AV126" s="11" t="s">
        <v>77</v>
      </c>
      <c r="AW126" s="11" t="s">
        <v>32</v>
      </c>
      <c r="AX126" s="11" t="s">
        <v>9</v>
      </c>
      <c r="AY126" s="242" t="s">
        <v>115</v>
      </c>
    </row>
    <row r="127" spans="2:51" s="11" customFormat="1" ht="13.5">
      <c r="B127" s="231"/>
      <c r="C127" s="232"/>
      <c r="D127" s="233" t="s">
        <v>128</v>
      </c>
      <c r="E127" s="234" t="s">
        <v>20</v>
      </c>
      <c r="F127" s="235" t="s">
        <v>344</v>
      </c>
      <c r="G127" s="232"/>
      <c r="H127" s="236">
        <v>1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128</v>
      </c>
      <c r="AU127" s="242" t="s">
        <v>77</v>
      </c>
      <c r="AV127" s="11" t="s">
        <v>77</v>
      </c>
      <c r="AW127" s="11" t="s">
        <v>32</v>
      </c>
      <c r="AX127" s="11" t="s">
        <v>9</v>
      </c>
      <c r="AY127" s="242" t="s">
        <v>115</v>
      </c>
    </row>
    <row r="128" spans="2:51" s="11" customFormat="1" ht="13.5">
      <c r="B128" s="231"/>
      <c r="C128" s="232"/>
      <c r="D128" s="233" t="s">
        <v>128</v>
      </c>
      <c r="E128" s="234" t="s">
        <v>20</v>
      </c>
      <c r="F128" s="235" t="s">
        <v>345</v>
      </c>
      <c r="G128" s="232"/>
      <c r="H128" s="236">
        <v>2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128</v>
      </c>
      <c r="AU128" s="242" t="s">
        <v>77</v>
      </c>
      <c r="AV128" s="11" t="s">
        <v>77</v>
      </c>
      <c r="AW128" s="11" t="s">
        <v>32</v>
      </c>
      <c r="AX128" s="11" t="s">
        <v>9</v>
      </c>
      <c r="AY128" s="242" t="s">
        <v>115</v>
      </c>
    </row>
    <row r="129" spans="2:51" s="12" customFormat="1" ht="13.5">
      <c r="B129" s="243"/>
      <c r="C129" s="244"/>
      <c r="D129" s="233" t="s">
        <v>128</v>
      </c>
      <c r="E129" s="245" t="s">
        <v>20</v>
      </c>
      <c r="F129" s="246" t="s">
        <v>150</v>
      </c>
      <c r="G129" s="244"/>
      <c r="H129" s="247">
        <v>8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128</v>
      </c>
      <c r="AU129" s="253" t="s">
        <v>77</v>
      </c>
      <c r="AV129" s="12" t="s">
        <v>122</v>
      </c>
      <c r="AW129" s="12" t="s">
        <v>32</v>
      </c>
      <c r="AX129" s="12" t="s">
        <v>75</v>
      </c>
      <c r="AY129" s="253" t="s">
        <v>115</v>
      </c>
    </row>
    <row r="130" spans="2:65" s="1" customFormat="1" ht="25.5" customHeight="1">
      <c r="B130" s="44"/>
      <c r="C130" s="219" t="s">
        <v>203</v>
      </c>
      <c r="D130" s="219" t="s">
        <v>117</v>
      </c>
      <c r="E130" s="220" t="s">
        <v>346</v>
      </c>
      <c r="F130" s="221" t="s">
        <v>347</v>
      </c>
      <c r="G130" s="222" t="s">
        <v>126</v>
      </c>
      <c r="H130" s="223">
        <v>4</v>
      </c>
      <c r="I130" s="224"/>
      <c r="J130" s="225">
        <f>ROUND(I130*H130,2)</f>
        <v>0</v>
      </c>
      <c r="K130" s="221" t="s">
        <v>121</v>
      </c>
      <c r="L130" s="70"/>
      <c r="M130" s="226" t="s">
        <v>20</v>
      </c>
      <c r="N130" s="227" t="s">
        <v>39</v>
      </c>
      <c r="O130" s="45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AR130" s="22" t="s">
        <v>122</v>
      </c>
      <c r="AT130" s="22" t="s">
        <v>117</v>
      </c>
      <c r="AU130" s="22" t="s">
        <v>77</v>
      </c>
      <c r="AY130" s="22" t="s">
        <v>115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22" t="s">
        <v>75</v>
      </c>
      <c r="BK130" s="230">
        <f>ROUND(I130*H130,2)</f>
        <v>0</v>
      </c>
      <c r="BL130" s="22" t="s">
        <v>122</v>
      </c>
      <c r="BM130" s="22" t="s">
        <v>348</v>
      </c>
    </row>
    <row r="131" spans="2:51" s="11" customFormat="1" ht="13.5">
      <c r="B131" s="231"/>
      <c r="C131" s="232"/>
      <c r="D131" s="233" t="s">
        <v>128</v>
      </c>
      <c r="E131" s="234" t="s">
        <v>20</v>
      </c>
      <c r="F131" s="235" t="s">
        <v>349</v>
      </c>
      <c r="G131" s="232"/>
      <c r="H131" s="236">
        <v>1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128</v>
      </c>
      <c r="AU131" s="242" t="s">
        <v>77</v>
      </c>
      <c r="AV131" s="11" t="s">
        <v>77</v>
      </c>
      <c r="AW131" s="11" t="s">
        <v>32</v>
      </c>
      <c r="AX131" s="11" t="s">
        <v>9</v>
      </c>
      <c r="AY131" s="242" t="s">
        <v>115</v>
      </c>
    </row>
    <row r="132" spans="2:51" s="11" customFormat="1" ht="13.5">
      <c r="B132" s="231"/>
      <c r="C132" s="232"/>
      <c r="D132" s="233" t="s">
        <v>128</v>
      </c>
      <c r="E132" s="234" t="s">
        <v>20</v>
      </c>
      <c r="F132" s="235" t="s">
        <v>350</v>
      </c>
      <c r="G132" s="232"/>
      <c r="H132" s="236">
        <v>1</v>
      </c>
      <c r="I132" s="237"/>
      <c r="J132" s="232"/>
      <c r="K132" s="232"/>
      <c r="L132" s="238"/>
      <c r="M132" s="239"/>
      <c r="N132" s="240"/>
      <c r="O132" s="240"/>
      <c r="P132" s="240"/>
      <c r="Q132" s="240"/>
      <c r="R132" s="240"/>
      <c r="S132" s="240"/>
      <c r="T132" s="241"/>
      <c r="AT132" s="242" t="s">
        <v>128</v>
      </c>
      <c r="AU132" s="242" t="s">
        <v>77</v>
      </c>
      <c r="AV132" s="11" t="s">
        <v>77</v>
      </c>
      <c r="AW132" s="11" t="s">
        <v>32</v>
      </c>
      <c r="AX132" s="11" t="s">
        <v>9</v>
      </c>
      <c r="AY132" s="242" t="s">
        <v>115</v>
      </c>
    </row>
    <row r="133" spans="2:51" s="11" customFormat="1" ht="13.5">
      <c r="B133" s="231"/>
      <c r="C133" s="232"/>
      <c r="D133" s="233" t="s">
        <v>128</v>
      </c>
      <c r="E133" s="234" t="s">
        <v>20</v>
      </c>
      <c r="F133" s="235" t="s">
        <v>351</v>
      </c>
      <c r="G133" s="232"/>
      <c r="H133" s="236">
        <v>1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128</v>
      </c>
      <c r="AU133" s="242" t="s">
        <v>77</v>
      </c>
      <c r="AV133" s="11" t="s">
        <v>77</v>
      </c>
      <c r="AW133" s="11" t="s">
        <v>32</v>
      </c>
      <c r="AX133" s="11" t="s">
        <v>9</v>
      </c>
      <c r="AY133" s="242" t="s">
        <v>115</v>
      </c>
    </row>
    <row r="134" spans="2:51" s="11" customFormat="1" ht="13.5">
      <c r="B134" s="231"/>
      <c r="C134" s="232"/>
      <c r="D134" s="233" t="s">
        <v>128</v>
      </c>
      <c r="E134" s="234" t="s">
        <v>20</v>
      </c>
      <c r="F134" s="235" t="s">
        <v>352</v>
      </c>
      <c r="G134" s="232"/>
      <c r="H134" s="236">
        <v>1</v>
      </c>
      <c r="I134" s="237"/>
      <c r="J134" s="232"/>
      <c r="K134" s="232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128</v>
      </c>
      <c r="AU134" s="242" t="s">
        <v>77</v>
      </c>
      <c r="AV134" s="11" t="s">
        <v>77</v>
      </c>
      <c r="AW134" s="11" t="s">
        <v>32</v>
      </c>
      <c r="AX134" s="11" t="s">
        <v>9</v>
      </c>
      <c r="AY134" s="242" t="s">
        <v>115</v>
      </c>
    </row>
    <row r="135" spans="2:51" s="12" customFormat="1" ht="13.5">
      <c r="B135" s="243"/>
      <c r="C135" s="244"/>
      <c r="D135" s="233" t="s">
        <v>128</v>
      </c>
      <c r="E135" s="245" t="s">
        <v>20</v>
      </c>
      <c r="F135" s="246" t="s">
        <v>150</v>
      </c>
      <c r="G135" s="244"/>
      <c r="H135" s="247">
        <v>4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128</v>
      </c>
      <c r="AU135" s="253" t="s">
        <v>77</v>
      </c>
      <c r="AV135" s="12" t="s">
        <v>122</v>
      </c>
      <c r="AW135" s="12" t="s">
        <v>32</v>
      </c>
      <c r="AX135" s="12" t="s">
        <v>75</v>
      </c>
      <c r="AY135" s="253" t="s">
        <v>115</v>
      </c>
    </row>
    <row r="136" spans="2:65" s="1" customFormat="1" ht="25.5" customHeight="1">
      <c r="B136" s="44"/>
      <c r="C136" s="219" t="s">
        <v>215</v>
      </c>
      <c r="D136" s="219" t="s">
        <v>117</v>
      </c>
      <c r="E136" s="220" t="s">
        <v>353</v>
      </c>
      <c r="F136" s="221" t="s">
        <v>354</v>
      </c>
      <c r="G136" s="222" t="s">
        <v>126</v>
      </c>
      <c r="H136" s="223">
        <v>2</v>
      </c>
      <c r="I136" s="224"/>
      <c r="J136" s="225">
        <f>ROUND(I136*H136,2)</f>
        <v>0</v>
      </c>
      <c r="K136" s="221" t="s">
        <v>121</v>
      </c>
      <c r="L136" s="70"/>
      <c r="M136" s="226" t="s">
        <v>20</v>
      </c>
      <c r="N136" s="227" t="s">
        <v>39</v>
      </c>
      <c r="O136" s="45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AR136" s="22" t="s">
        <v>122</v>
      </c>
      <c r="AT136" s="22" t="s">
        <v>117</v>
      </c>
      <c r="AU136" s="22" t="s">
        <v>77</v>
      </c>
      <c r="AY136" s="22" t="s">
        <v>115</v>
      </c>
      <c r="BE136" s="230">
        <f>IF(N136="základní",J136,0)</f>
        <v>0</v>
      </c>
      <c r="BF136" s="230">
        <f>IF(N136="snížená",J136,0)</f>
        <v>0</v>
      </c>
      <c r="BG136" s="230">
        <f>IF(N136="zákl. přenesená",J136,0)</f>
        <v>0</v>
      </c>
      <c r="BH136" s="230">
        <f>IF(N136="sníž. přenesená",J136,0)</f>
        <v>0</v>
      </c>
      <c r="BI136" s="230">
        <f>IF(N136="nulová",J136,0)</f>
        <v>0</v>
      </c>
      <c r="BJ136" s="22" t="s">
        <v>75</v>
      </c>
      <c r="BK136" s="230">
        <f>ROUND(I136*H136,2)</f>
        <v>0</v>
      </c>
      <c r="BL136" s="22" t="s">
        <v>122</v>
      </c>
      <c r="BM136" s="22" t="s">
        <v>355</v>
      </c>
    </row>
    <row r="137" spans="2:51" s="11" customFormat="1" ht="13.5">
      <c r="B137" s="231"/>
      <c r="C137" s="232"/>
      <c r="D137" s="233" t="s">
        <v>128</v>
      </c>
      <c r="E137" s="234" t="s">
        <v>20</v>
      </c>
      <c r="F137" s="235" t="s">
        <v>356</v>
      </c>
      <c r="G137" s="232"/>
      <c r="H137" s="236">
        <v>1</v>
      </c>
      <c r="I137" s="237"/>
      <c r="J137" s="232"/>
      <c r="K137" s="232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128</v>
      </c>
      <c r="AU137" s="242" t="s">
        <v>77</v>
      </c>
      <c r="AV137" s="11" t="s">
        <v>77</v>
      </c>
      <c r="AW137" s="11" t="s">
        <v>32</v>
      </c>
      <c r="AX137" s="11" t="s">
        <v>9</v>
      </c>
      <c r="AY137" s="242" t="s">
        <v>115</v>
      </c>
    </row>
    <row r="138" spans="2:51" s="11" customFormat="1" ht="13.5">
      <c r="B138" s="231"/>
      <c r="C138" s="232"/>
      <c r="D138" s="233" t="s">
        <v>128</v>
      </c>
      <c r="E138" s="234" t="s">
        <v>20</v>
      </c>
      <c r="F138" s="235" t="s">
        <v>357</v>
      </c>
      <c r="G138" s="232"/>
      <c r="H138" s="236">
        <v>1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128</v>
      </c>
      <c r="AU138" s="242" t="s">
        <v>77</v>
      </c>
      <c r="AV138" s="11" t="s">
        <v>77</v>
      </c>
      <c r="AW138" s="11" t="s">
        <v>32</v>
      </c>
      <c r="AX138" s="11" t="s">
        <v>9</v>
      </c>
      <c r="AY138" s="242" t="s">
        <v>115</v>
      </c>
    </row>
    <row r="139" spans="2:51" s="12" customFormat="1" ht="13.5">
      <c r="B139" s="243"/>
      <c r="C139" s="244"/>
      <c r="D139" s="233" t="s">
        <v>128</v>
      </c>
      <c r="E139" s="245" t="s">
        <v>20</v>
      </c>
      <c r="F139" s="246" t="s">
        <v>150</v>
      </c>
      <c r="G139" s="244"/>
      <c r="H139" s="247">
        <v>2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128</v>
      </c>
      <c r="AU139" s="253" t="s">
        <v>77</v>
      </c>
      <c r="AV139" s="12" t="s">
        <v>122</v>
      </c>
      <c r="AW139" s="12" t="s">
        <v>32</v>
      </c>
      <c r="AX139" s="12" t="s">
        <v>75</v>
      </c>
      <c r="AY139" s="253" t="s">
        <v>115</v>
      </c>
    </row>
    <row r="140" spans="2:65" s="1" customFormat="1" ht="25.5" customHeight="1">
      <c r="B140" s="44"/>
      <c r="C140" s="219" t="s">
        <v>230</v>
      </c>
      <c r="D140" s="219" t="s">
        <v>117</v>
      </c>
      <c r="E140" s="220" t="s">
        <v>358</v>
      </c>
      <c r="F140" s="221" t="s">
        <v>359</v>
      </c>
      <c r="G140" s="222" t="s">
        <v>126</v>
      </c>
      <c r="H140" s="223">
        <v>4</v>
      </c>
      <c r="I140" s="224"/>
      <c r="J140" s="225">
        <f>ROUND(I140*H140,2)</f>
        <v>0</v>
      </c>
      <c r="K140" s="221" t="s">
        <v>121</v>
      </c>
      <c r="L140" s="70"/>
      <c r="M140" s="226" t="s">
        <v>20</v>
      </c>
      <c r="N140" s="227" t="s">
        <v>39</v>
      </c>
      <c r="O140" s="45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AR140" s="22" t="s">
        <v>122</v>
      </c>
      <c r="AT140" s="22" t="s">
        <v>117</v>
      </c>
      <c r="AU140" s="22" t="s">
        <v>77</v>
      </c>
      <c r="AY140" s="22" t="s">
        <v>115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22" t="s">
        <v>75</v>
      </c>
      <c r="BK140" s="230">
        <f>ROUND(I140*H140,2)</f>
        <v>0</v>
      </c>
      <c r="BL140" s="22" t="s">
        <v>122</v>
      </c>
      <c r="BM140" s="22" t="s">
        <v>360</v>
      </c>
    </row>
    <row r="141" spans="2:51" s="11" customFormat="1" ht="13.5">
      <c r="B141" s="231"/>
      <c r="C141" s="232"/>
      <c r="D141" s="233" t="s">
        <v>128</v>
      </c>
      <c r="E141" s="234" t="s">
        <v>20</v>
      </c>
      <c r="F141" s="235" t="s">
        <v>361</v>
      </c>
      <c r="G141" s="232"/>
      <c r="H141" s="236">
        <v>1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128</v>
      </c>
      <c r="AU141" s="242" t="s">
        <v>77</v>
      </c>
      <c r="AV141" s="11" t="s">
        <v>77</v>
      </c>
      <c r="AW141" s="11" t="s">
        <v>32</v>
      </c>
      <c r="AX141" s="11" t="s">
        <v>9</v>
      </c>
      <c r="AY141" s="242" t="s">
        <v>115</v>
      </c>
    </row>
    <row r="142" spans="2:51" s="11" customFormat="1" ht="13.5">
      <c r="B142" s="231"/>
      <c r="C142" s="232"/>
      <c r="D142" s="233" t="s">
        <v>128</v>
      </c>
      <c r="E142" s="234" t="s">
        <v>20</v>
      </c>
      <c r="F142" s="235" t="s">
        <v>362</v>
      </c>
      <c r="G142" s="232"/>
      <c r="H142" s="236">
        <v>1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128</v>
      </c>
      <c r="AU142" s="242" t="s">
        <v>77</v>
      </c>
      <c r="AV142" s="11" t="s">
        <v>77</v>
      </c>
      <c r="AW142" s="11" t="s">
        <v>32</v>
      </c>
      <c r="AX142" s="11" t="s">
        <v>9</v>
      </c>
      <c r="AY142" s="242" t="s">
        <v>115</v>
      </c>
    </row>
    <row r="143" spans="2:51" s="11" customFormat="1" ht="13.5">
      <c r="B143" s="231"/>
      <c r="C143" s="232"/>
      <c r="D143" s="233" t="s">
        <v>128</v>
      </c>
      <c r="E143" s="234" t="s">
        <v>20</v>
      </c>
      <c r="F143" s="235" t="s">
        <v>363</v>
      </c>
      <c r="G143" s="232"/>
      <c r="H143" s="236">
        <v>1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128</v>
      </c>
      <c r="AU143" s="242" t="s">
        <v>77</v>
      </c>
      <c r="AV143" s="11" t="s">
        <v>77</v>
      </c>
      <c r="AW143" s="11" t="s">
        <v>32</v>
      </c>
      <c r="AX143" s="11" t="s">
        <v>9</v>
      </c>
      <c r="AY143" s="242" t="s">
        <v>115</v>
      </c>
    </row>
    <row r="144" spans="2:51" s="11" customFormat="1" ht="13.5">
      <c r="B144" s="231"/>
      <c r="C144" s="232"/>
      <c r="D144" s="233" t="s">
        <v>128</v>
      </c>
      <c r="E144" s="234" t="s">
        <v>20</v>
      </c>
      <c r="F144" s="235" t="s">
        <v>364</v>
      </c>
      <c r="G144" s="232"/>
      <c r="H144" s="236">
        <v>1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128</v>
      </c>
      <c r="AU144" s="242" t="s">
        <v>77</v>
      </c>
      <c r="AV144" s="11" t="s">
        <v>77</v>
      </c>
      <c r="AW144" s="11" t="s">
        <v>32</v>
      </c>
      <c r="AX144" s="11" t="s">
        <v>9</v>
      </c>
      <c r="AY144" s="242" t="s">
        <v>115</v>
      </c>
    </row>
    <row r="145" spans="2:51" s="12" customFormat="1" ht="13.5">
      <c r="B145" s="243"/>
      <c r="C145" s="244"/>
      <c r="D145" s="233" t="s">
        <v>128</v>
      </c>
      <c r="E145" s="245" t="s">
        <v>20</v>
      </c>
      <c r="F145" s="246" t="s">
        <v>150</v>
      </c>
      <c r="G145" s="244"/>
      <c r="H145" s="247">
        <v>4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AT145" s="253" t="s">
        <v>128</v>
      </c>
      <c r="AU145" s="253" t="s">
        <v>77</v>
      </c>
      <c r="AV145" s="12" t="s">
        <v>122</v>
      </c>
      <c r="AW145" s="12" t="s">
        <v>32</v>
      </c>
      <c r="AX145" s="12" t="s">
        <v>75</v>
      </c>
      <c r="AY145" s="253" t="s">
        <v>115</v>
      </c>
    </row>
    <row r="146" spans="2:65" s="1" customFormat="1" ht="25.5" customHeight="1">
      <c r="B146" s="44"/>
      <c r="C146" s="219" t="s">
        <v>243</v>
      </c>
      <c r="D146" s="219" t="s">
        <v>117</v>
      </c>
      <c r="E146" s="220" t="s">
        <v>365</v>
      </c>
      <c r="F146" s="221" t="s">
        <v>366</v>
      </c>
      <c r="G146" s="222" t="s">
        <v>126</v>
      </c>
      <c r="H146" s="223">
        <v>2</v>
      </c>
      <c r="I146" s="224"/>
      <c r="J146" s="225">
        <f>ROUND(I146*H146,2)</f>
        <v>0</v>
      </c>
      <c r="K146" s="221" t="s">
        <v>121</v>
      </c>
      <c r="L146" s="70"/>
      <c r="M146" s="226" t="s">
        <v>20</v>
      </c>
      <c r="N146" s="227" t="s">
        <v>39</v>
      </c>
      <c r="O146" s="45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AR146" s="22" t="s">
        <v>122</v>
      </c>
      <c r="AT146" s="22" t="s">
        <v>117</v>
      </c>
      <c r="AU146" s="22" t="s">
        <v>77</v>
      </c>
      <c r="AY146" s="22" t="s">
        <v>115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22" t="s">
        <v>75</v>
      </c>
      <c r="BK146" s="230">
        <f>ROUND(I146*H146,2)</f>
        <v>0</v>
      </c>
      <c r="BL146" s="22" t="s">
        <v>122</v>
      </c>
      <c r="BM146" s="22" t="s">
        <v>367</v>
      </c>
    </row>
    <row r="147" spans="2:51" s="11" customFormat="1" ht="13.5">
      <c r="B147" s="231"/>
      <c r="C147" s="232"/>
      <c r="D147" s="233" t="s">
        <v>128</v>
      </c>
      <c r="E147" s="234" t="s">
        <v>20</v>
      </c>
      <c r="F147" s="235" t="s">
        <v>368</v>
      </c>
      <c r="G147" s="232"/>
      <c r="H147" s="236">
        <v>1</v>
      </c>
      <c r="I147" s="237"/>
      <c r="J147" s="232"/>
      <c r="K147" s="232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128</v>
      </c>
      <c r="AU147" s="242" t="s">
        <v>77</v>
      </c>
      <c r="AV147" s="11" t="s">
        <v>77</v>
      </c>
      <c r="AW147" s="11" t="s">
        <v>32</v>
      </c>
      <c r="AX147" s="11" t="s">
        <v>9</v>
      </c>
      <c r="AY147" s="242" t="s">
        <v>115</v>
      </c>
    </row>
    <row r="148" spans="2:51" s="11" customFormat="1" ht="13.5">
      <c r="B148" s="231"/>
      <c r="C148" s="232"/>
      <c r="D148" s="233" t="s">
        <v>128</v>
      </c>
      <c r="E148" s="234" t="s">
        <v>20</v>
      </c>
      <c r="F148" s="235" t="s">
        <v>369</v>
      </c>
      <c r="G148" s="232"/>
      <c r="H148" s="236">
        <v>1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128</v>
      </c>
      <c r="AU148" s="242" t="s">
        <v>77</v>
      </c>
      <c r="AV148" s="11" t="s">
        <v>77</v>
      </c>
      <c r="AW148" s="11" t="s">
        <v>32</v>
      </c>
      <c r="AX148" s="11" t="s">
        <v>9</v>
      </c>
      <c r="AY148" s="242" t="s">
        <v>115</v>
      </c>
    </row>
    <row r="149" spans="2:51" s="12" customFormat="1" ht="13.5">
      <c r="B149" s="243"/>
      <c r="C149" s="244"/>
      <c r="D149" s="233" t="s">
        <v>128</v>
      </c>
      <c r="E149" s="245" t="s">
        <v>20</v>
      </c>
      <c r="F149" s="246" t="s">
        <v>150</v>
      </c>
      <c r="G149" s="244"/>
      <c r="H149" s="247">
        <v>2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128</v>
      </c>
      <c r="AU149" s="253" t="s">
        <v>77</v>
      </c>
      <c r="AV149" s="12" t="s">
        <v>122</v>
      </c>
      <c r="AW149" s="12" t="s">
        <v>32</v>
      </c>
      <c r="AX149" s="12" t="s">
        <v>75</v>
      </c>
      <c r="AY149" s="253" t="s">
        <v>115</v>
      </c>
    </row>
    <row r="150" spans="2:65" s="1" customFormat="1" ht="25.5" customHeight="1">
      <c r="B150" s="44"/>
      <c r="C150" s="219" t="s">
        <v>251</v>
      </c>
      <c r="D150" s="219" t="s">
        <v>117</v>
      </c>
      <c r="E150" s="220" t="s">
        <v>370</v>
      </c>
      <c r="F150" s="221" t="s">
        <v>371</v>
      </c>
      <c r="G150" s="222" t="s">
        <v>126</v>
      </c>
      <c r="H150" s="223">
        <v>4</v>
      </c>
      <c r="I150" s="224"/>
      <c r="J150" s="225">
        <f>ROUND(I150*H150,2)</f>
        <v>0</v>
      </c>
      <c r="K150" s="221" t="s">
        <v>121</v>
      </c>
      <c r="L150" s="70"/>
      <c r="M150" s="226" t="s">
        <v>20</v>
      </c>
      <c r="N150" s="227" t="s">
        <v>39</v>
      </c>
      <c r="O150" s="45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2" t="s">
        <v>122</v>
      </c>
      <c r="AT150" s="22" t="s">
        <v>117</v>
      </c>
      <c r="AU150" s="22" t="s">
        <v>77</v>
      </c>
      <c r="AY150" s="22" t="s">
        <v>115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22" t="s">
        <v>75</v>
      </c>
      <c r="BK150" s="230">
        <f>ROUND(I150*H150,2)</f>
        <v>0</v>
      </c>
      <c r="BL150" s="22" t="s">
        <v>122</v>
      </c>
      <c r="BM150" s="22" t="s">
        <v>372</v>
      </c>
    </row>
    <row r="151" spans="2:51" s="11" customFormat="1" ht="13.5">
      <c r="B151" s="231"/>
      <c r="C151" s="232"/>
      <c r="D151" s="233" t="s">
        <v>128</v>
      </c>
      <c r="E151" s="234" t="s">
        <v>20</v>
      </c>
      <c r="F151" s="235" t="s">
        <v>373</v>
      </c>
      <c r="G151" s="232"/>
      <c r="H151" s="236">
        <v>1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AT151" s="242" t="s">
        <v>128</v>
      </c>
      <c r="AU151" s="242" t="s">
        <v>77</v>
      </c>
      <c r="AV151" s="11" t="s">
        <v>77</v>
      </c>
      <c r="AW151" s="11" t="s">
        <v>32</v>
      </c>
      <c r="AX151" s="11" t="s">
        <v>9</v>
      </c>
      <c r="AY151" s="242" t="s">
        <v>115</v>
      </c>
    </row>
    <row r="152" spans="2:51" s="11" customFormat="1" ht="13.5">
      <c r="B152" s="231"/>
      <c r="C152" s="232"/>
      <c r="D152" s="233" t="s">
        <v>128</v>
      </c>
      <c r="E152" s="234" t="s">
        <v>20</v>
      </c>
      <c r="F152" s="235" t="s">
        <v>374</v>
      </c>
      <c r="G152" s="232"/>
      <c r="H152" s="236">
        <v>1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128</v>
      </c>
      <c r="AU152" s="242" t="s">
        <v>77</v>
      </c>
      <c r="AV152" s="11" t="s">
        <v>77</v>
      </c>
      <c r="AW152" s="11" t="s">
        <v>32</v>
      </c>
      <c r="AX152" s="11" t="s">
        <v>9</v>
      </c>
      <c r="AY152" s="242" t="s">
        <v>115</v>
      </c>
    </row>
    <row r="153" spans="2:51" s="11" customFormat="1" ht="13.5">
      <c r="B153" s="231"/>
      <c r="C153" s="232"/>
      <c r="D153" s="233" t="s">
        <v>128</v>
      </c>
      <c r="E153" s="234" t="s">
        <v>20</v>
      </c>
      <c r="F153" s="235" t="s">
        <v>375</v>
      </c>
      <c r="G153" s="232"/>
      <c r="H153" s="236">
        <v>1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128</v>
      </c>
      <c r="AU153" s="242" t="s">
        <v>77</v>
      </c>
      <c r="AV153" s="11" t="s">
        <v>77</v>
      </c>
      <c r="AW153" s="11" t="s">
        <v>32</v>
      </c>
      <c r="AX153" s="11" t="s">
        <v>9</v>
      </c>
      <c r="AY153" s="242" t="s">
        <v>115</v>
      </c>
    </row>
    <row r="154" spans="2:51" s="11" customFormat="1" ht="13.5">
      <c r="B154" s="231"/>
      <c r="C154" s="232"/>
      <c r="D154" s="233" t="s">
        <v>128</v>
      </c>
      <c r="E154" s="234" t="s">
        <v>20</v>
      </c>
      <c r="F154" s="235" t="s">
        <v>376</v>
      </c>
      <c r="G154" s="232"/>
      <c r="H154" s="236">
        <v>1</v>
      </c>
      <c r="I154" s="237"/>
      <c r="J154" s="232"/>
      <c r="K154" s="232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128</v>
      </c>
      <c r="AU154" s="242" t="s">
        <v>77</v>
      </c>
      <c r="AV154" s="11" t="s">
        <v>77</v>
      </c>
      <c r="AW154" s="11" t="s">
        <v>32</v>
      </c>
      <c r="AX154" s="11" t="s">
        <v>9</v>
      </c>
      <c r="AY154" s="242" t="s">
        <v>115</v>
      </c>
    </row>
    <row r="155" spans="2:51" s="12" customFormat="1" ht="13.5">
      <c r="B155" s="243"/>
      <c r="C155" s="244"/>
      <c r="D155" s="233" t="s">
        <v>128</v>
      </c>
      <c r="E155" s="245" t="s">
        <v>20</v>
      </c>
      <c r="F155" s="246" t="s">
        <v>150</v>
      </c>
      <c r="G155" s="244"/>
      <c r="H155" s="247">
        <v>4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AT155" s="253" t="s">
        <v>128</v>
      </c>
      <c r="AU155" s="253" t="s">
        <v>77</v>
      </c>
      <c r="AV155" s="12" t="s">
        <v>122</v>
      </c>
      <c r="AW155" s="12" t="s">
        <v>32</v>
      </c>
      <c r="AX155" s="12" t="s">
        <v>75</v>
      </c>
      <c r="AY155" s="253" t="s">
        <v>115</v>
      </c>
    </row>
    <row r="156" spans="2:65" s="1" customFormat="1" ht="25.5" customHeight="1">
      <c r="B156" s="44"/>
      <c r="C156" s="219" t="s">
        <v>256</v>
      </c>
      <c r="D156" s="219" t="s">
        <v>117</v>
      </c>
      <c r="E156" s="220" t="s">
        <v>377</v>
      </c>
      <c r="F156" s="221" t="s">
        <v>378</v>
      </c>
      <c r="G156" s="222" t="s">
        <v>126</v>
      </c>
      <c r="H156" s="223">
        <v>2</v>
      </c>
      <c r="I156" s="224"/>
      <c r="J156" s="225">
        <f>ROUND(I156*H156,2)</f>
        <v>0</v>
      </c>
      <c r="K156" s="221" t="s">
        <v>121</v>
      </c>
      <c r="L156" s="70"/>
      <c r="M156" s="226" t="s">
        <v>20</v>
      </c>
      <c r="N156" s="227" t="s">
        <v>39</v>
      </c>
      <c r="O156" s="45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2" t="s">
        <v>122</v>
      </c>
      <c r="AT156" s="22" t="s">
        <v>117</v>
      </c>
      <c r="AU156" s="22" t="s">
        <v>77</v>
      </c>
      <c r="AY156" s="22" t="s">
        <v>115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22" t="s">
        <v>75</v>
      </c>
      <c r="BK156" s="230">
        <f>ROUND(I156*H156,2)</f>
        <v>0</v>
      </c>
      <c r="BL156" s="22" t="s">
        <v>122</v>
      </c>
      <c r="BM156" s="22" t="s">
        <v>379</v>
      </c>
    </row>
    <row r="157" spans="2:51" s="11" customFormat="1" ht="13.5">
      <c r="B157" s="231"/>
      <c r="C157" s="232"/>
      <c r="D157" s="233" t="s">
        <v>128</v>
      </c>
      <c r="E157" s="234" t="s">
        <v>20</v>
      </c>
      <c r="F157" s="235" t="s">
        <v>380</v>
      </c>
      <c r="G157" s="232"/>
      <c r="H157" s="236">
        <v>1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128</v>
      </c>
      <c r="AU157" s="242" t="s">
        <v>77</v>
      </c>
      <c r="AV157" s="11" t="s">
        <v>77</v>
      </c>
      <c r="AW157" s="11" t="s">
        <v>32</v>
      </c>
      <c r="AX157" s="11" t="s">
        <v>9</v>
      </c>
      <c r="AY157" s="242" t="s">
        <v>115</v>
      </c>
    </row>
    <row r="158" spans="2:51" s="11" customFormat="1" ht="13.5">
      <c r="B158" s="231"/>
      <c r="C158" s="232"/>
      <c r="D158" s="233" t="s">
        <v>128</v>
      </c>
      <c r="E158" s="234" t="s">
        <v>20</v>
      </c>
      <c r="F158" s="235" t="s">
        <v>381</v>
      </c>
      <c r="G158" s="232"/>
      <c r="H158" s="236">
        <v>1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128</v>
      </c>
      <c r="AU158" s="242" t="s">
        <v>77</v>
      </c>
      <c r="AV158" s="11" t="s">
        <v>77</v>
      </c>
      <c r="AW158" s="11" t="s">
        <v>32</v>
      </c>
      <c r="AX158" s="11" t="s">
        <v>9</v>
      </c>
      <c r="AY158" s="242" t="s">
        <v>115</v>
      </c>
    </row>
    <row r="159" spans="2:51" s="12" customFormat="1" ht="13.5">
      <c r="B159" s="243"/>
      <c r="C159" s="244"/>
      <c r="D159" s="233" t="s">
        <v>128</v>
      </c>
      <c r="E159" s="245" t="s">
        <v>20</v>
      </c>
      <c r="F159" s="246" t="s">
        <v>150</v>
      </c>
      <c r="G159" s="244"/>
      <c r="H159" s="247">
        <v>2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128</v>
      </c>
      <c r="AU159" s="253" t="s">
        <v>77</v>
      </c>
      <c r="AV159" s="12" t="s">
        <v>122</v>
      </c>
      <c r="AW159" s="12" t="s">
        <v>32</v>
      </c>
      <c r="AX159" s="12" t="s">
        <v>75</v>
      </c>
      <c r="AY159" s="253" t="s">
        <v>115</v>
      </c>
    </row>
    <row r="160" spans="2:65" s="1" customFormat="1" ht="25.5" customHeight="1">
      <c r="B160" s="44"/>
      <c r="C160" s="219" t="s">
        <v>260</v>
      </c>
      <c r="D160" s="219" t="s">
        <v>117</v>
      </c>
      <c r="E160" s="220" t="s">
        <v>382</v>
      </c>
      <c r="F160" s="221" t="s">
        <v>383</v>
      </c>
      <c r="G160" s="222" t="s">
        <v>126</v>
      </c>
      <c r="H160" s="223">
        <v>1</v>
      </c>
      <c r="I160" s="224"/>
      <c r="J160" s="225">
        <f>ROUND(I160*H160,2)</f>
        <v>0</v>
      </c>
      <c r="K160" s="221" t="s">
        <v>121</v>
      </c>
      <c r="L160" s="70"/>
      <c r="M160" s="226" t="s">
        <v>20</v>
      </c>
      <c r="N160" s="227" t="s">
        <v>39</v>
      </c>
      <c r="O160" s="45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AR160" s="22" t="s">
        <v>122</v>
      </c>
      <c r="AT160" s="22" t="s">
        <v>117</v>
      </c>
      <c r="AU160" s="22" t="s">
        <v>77</v>
      </c>
      <c r="AY160" s="22" t="s">
        <v>115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22" t="s">
        <v>75</v>
      </c>
      <c r="BK160" s="230">
        <f>ROUND(I160*H160,2)</f>
        <v>0</v>
      </c>
      <c r="BL160" s="22" t="s">
        <v>122</v>
      </c>
      <c r="BM160" s="22" t="s">
        <v>384</v>
      </c>
    </row>
    <row r="161" spans="2:51" s="11" customFormat="1" ht="13.5">
      <c r="B161" s="231"/>
      <c r="C161" s="232"/>
      <c r="D161" s="233" t="s">
        <v>128</v>
      </c>
      <c r="E161" s="234" t="s">
        <v>20</v>
      </c>
      <c r="F161" s="235" t="s">
        <v>385</v>
      </c>
      <c r="G161" s="232"/>
      <c r="H161" s="236">
        <v>1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AT161" s="242" t="s">
        <v>128</v>
      </c>
      <c r="AU161" s="242" t="s">
        <v>77</v>
      </c>
      <c r="AV161" s="11" t="s">
        <v>77</v>
      </c>
      <c r="AW161" s="11" t="s">
        <v>32</v>
      </c>
      <c r="AX161" s="11" t="s">
        <v>9</v>
      </c>
      <c r="AY161" s="242" t="s">
        <v>115</v>
      </c>
    </row>
    <row r="162" spans="2:51" s="12" customFormat="1" ht="13.5">
      <c r="B162" s="243"/>
      <c r="C162" s="244"/>
      <c r="D162" s="233" t="s">
        <v>128</v>
      </c>
      <c r="E162" s="245" t="s">
        <v>20</v>
      </c>
      <c r="F162" s="246" t="s">
        <v>150</v>
      </c>
      <c r="G162" s="244"/>
      <c r="H162" s="247">
        <v>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128</v>
      </c>
      <c r="AU162" s="253" t="s">
        <v>77</v>
      </c>
      <c r="AV162" s="12" t="s">
        <v>122</v>
      </c>
      <c r="AW162" s="12" t="s">
        <v>32</v>
      </c>
      <c r="AX162" s="12" t="s">
        <v>75</v>
      </c>
      <c r="AY162" s="253" t="s">
        <v>115</v>
      </c>
    </row>
    <row r="163" spans="2:65" s="1" customFormat="1" ht="25.5" customHeight="1">
      <c r="B163" s="44"/>
      <c r="C163" s="219" t="s">
        <v>264</v>
      </c>
      <c r="D163" s="219" t="s">
        <v>117</v>
      </c>
      <c r="E163" s="220" t="s">
        <v>386</v>
      </c>
      <c r="F163" s="221" t="s">
        <v>387</v>
      </c>
      <c r="G163" s="222" t="s">
        <v>126</v>
      </c>
      <c r="H163" s="223">
        <v>1</v>
      </c>
      <c r="I163" s="224"/>
      <c r="J163" s="225">
        <f>ROUND(I163*H163,2)</f>
        <v>0</v>
      </c>
      <c r="K163" s="221" t="s">
        <v>121</v>
      </c>
      <c r="L163" s="70"/>
      <c r="M163" s="226" t="s">
        <v>20</v>
      </c>
      <c r="N163" s="227" t="s">
        <v>39</v>
      </c>
      <c r="O163" s="45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AR163" s="22" t="s">
        <v>122</v>
      </c>
      <c r="AT163" s="22" t="s">
        <v>117</v>
      </c>
      <c r="AU163" s="22" t="s">
        <v>77</v>
      </c>
      <c r="AY163" s="22" t="s">
        <v>115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22" t="s">
        <v>75</v>
      </c>
      <c r="BK163" s="230">
        <f>ROUND(I163*H163,2)</f>
        <v>0</v>
      </c>
      <c r="BL163" s="22" t="s">
        <v>122</v>
      </c>
      <c r="BM163" s="22" t="s">
        <v>388</v>
      </c>
    </row>
    <row r="164" spans="2:51" s="11" customFormat="1" ht="13.5">
      <c r="B164" s="231"/>
      <c r="C164" s="232"/>
      <c r="D164" s="233" t="s">
        <v>128</v>
      </c>
      <c r="E164" s="234" t="s">
        <v>20</v>
      </c>
      <c r="F164" s="235" t="s">
        <v>389</v>
      </c>
      <c r="G164" s="232"/>
      <c r="H164" s="236">
        <v>1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128</v>
      </c>
      <c r="AU164" s="242" t="s">
        <v>77</v>
      </c>
      <c r="AV164" s="11" t="s">
        <v>77</v>
      </c>
      <c r="AW164" s="11" t="s">
        <v>32</v>
      </c>
      <c r="AX164" s="11" t="s">
        <v>9</v>
      </c>
      <c r="AY164" s="242" t="s">
        <v>115</v>
      </c>
    </row>
    <row r="165" spans="2:51" s="12" customFormat="1" ht="13.5">
      <c r="B165" s="243"/>
      <c r="C165" s="244"/>
      <c r="D165" s="233" t="s">
        <v>128</v>
      </c>
      <c r="E165" s="245" t="s">
        <v>20</v>
      </c>
      <c r="F165" s="246" t="s">
        <v>150</v>
      </c>
      <c r="G165" s="244"/>
      <c r="H165" s="247">
        <v>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128</v>
      </c>
      <c r="AU165" s="253" t="s">
        <v>77</v>
      </c>
      <c r="AV165" s="12" t="s">
        <v>122</v>
      </c>
      <c r="AW165" s="12" t="s">
        <v>32</v>
      </c>
      <c r="AX165" s="12" t="s">
        <v>75</v>
      </c>
      <c r="AY165" s="253" t="s">
        <v>115</v>
      </c>
    </row>
    <row r="166" spans="2:65" s="1" customFormat="1" ht="25.5" customHeight="1">
      <c r="B166" s="44"/>
      <c r="C166" s="219" t="s">
        <v>268</v>
      </c>
      <c r="D166" s="219" t="s">
        <v>117</v>
      </c>
      <c r="E166" s="220" t="s">
        <v>390</v>
      </c>
      <c r="F166" s="221" t="s">
        <v>391</v>
      </c>
      <c r="G166" s="222" t="s">
        <v>126</v>
      </c>
      <c r="H166" s="223">
        <v>1</v>
      </c>
      <c r="I166" s="224"/>
      <c r="J166" s="225">
        <f>ROUND(I166*H166,2)</f>
        <v>0</v>
      </c>
      <c r="K166" s="221" t="s">
        <v>121</v>
      </c>
      <c r="L166" s="70"/>
      <c r="M166" s="226" t="s">
        <v>20</v>
      </c>
      <c r="N166" s="227" t="s">
        <v>39</v>
      </c>
      <c r="O166" s="45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AR166" s="22" t="s">
        <v>122</v>
      </c>
      <c r="AT166" s="22" t="s">
        <v>117</v>
      </c>
      <c r="AU166" s="22" t="s">
        <v>77</v>
      </c>
      <c r="AY166" s="22" t="s">
        <v>115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22" t="s">
        <v>75</v>
      </c>
      <c r="BK166" s="230">
        <f>ROUND(I166*H166,2)</f>
        <v>0</v>
      </c>
      <c r="BL166" s="22" t="s">
        <v>122</v>
      </c>
      <c r="BM166" s="22" t="s">
        <v>392</v>
      </c>
    </row>
    <row r="167" spans="2:51" s="11" customFormat="1" ht="13.5">
      <c r="B167" s="231"/>
      <c r="C167" s="232"/>
      <c r="D167" s="233" t="s">
        <v>128</v>
      </c>
      <c r="E167" s="234" t="s">
        <v>20</v>
      </c>
      <c r="F167" s="235" t="s">
        <v>393</v>
      </c>
      <c r="G167" s="232"/>
      <c r="H167" s="236">
        <v>1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128</v>
      </c>
      <c r="AU167" s="242" t="s">
        <v>77</v>
      </c>
      <c r="AV167" s="11" t="s">
        <v>77</v>
      </c>
      <c r="AW167" s="11" t="s">
        <v>32</v>
      </c>
      <c r="AX167" s="11" t="s">
        <v>9</v>
      </c>
      <c r="AY167" s="242" t="s">
        <v>115</v>
      </c>
    </row>
    <row r="168" spans="2:51" s="12" customFormat="1" ht="13.5">
      <c r="B168" s="243"/>
      <c r="C168" s="244"/>
      <c r="D168" s="233" t="s">
        <v>128</v>
      </c>
      <c r="E168" s="245" t="s">
        <v>20</v>
      </c>
      <c r="F168" s="246" t="s">
        <v>150</v>
      </c>
      <c r="G168" s="244"/>
      <c r="H168" s="247">
        <v>1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128</v>
      </c>
      <c r="AU168" s="253" t="s">
        <v>77</v>
      </c>
      <c r="AV168" s="12" t="s">
        <v>122</v>
      </c>
      <c r="AW168" s="12" t="s">
        <v>32</v>
      </c>
      <c r="AX168" s="12" t="s">
        <v>75</v>
      </c>
      <c r="AY168" s="253" t="s">
        <v>115</v>
      </c>
    </row>
    <row r="169" spans="2:65" s="1" customFormat="1" ht="25.5" customHeight="1">
      <c r="B169" s="44"/>
      <c r="C169" s="219" t="s">
        <v>272</v>
      </c>
      <c r="D169" s="219" t="s">
        <v>117</v>
      </c>
      <c r="E169" s="220" t="s">
        <v>394</v>
      </c>
      <c r="F169" s="221" t="s">
        <v>395</v>
      </c>
      <c r="G169" s="222" t="s">
        <v>126</v>
      </c>
      <c r="H169" s="223">
        <v>1</v>
      </c>
      <c r="I169" s="224"/>
      <c r="J169" s="225">
        <f>ROUND(I169*H169,2)</f>
        <v>0</v>
      </c>
      <c r="K169" s="221" t="s">
        <v>121</v>
      </c>
      <c r="L169" s="70"/>
      <c r="M169" s="226" t="s">
        <v>20</v>
      </c>
      <c r="N169" s="227" t="s">
        <v>39</v>
      </c>
      <c r="O169" s="45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AR169" s="22" t="s">
        <v>122</v>
      </c>
      <c r="AT169" s="22" t="s">
        <v>117</v>
      </c>
      <c r="AU169" s="22" t="s">
        <v>77</v>
      </c>
      <c r="AY169" s="22" t="s">
        <v>115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22" t="s">
        <v>75</v>
      </c>
      <c r="BK169" s="230">
        <f>ROUND(I169*H169,2)</f>
        <v>0</v>
      </c>
      <c r="BL169" s="22" t="s">
        <v>122</v>
      </c>
      <c r="BM169" s="22" t="s">
        <v>396</v>
      </c>
    </row>
    <row r="170" spans="2:51" s="11" customFormat="1" ht="13.5">
      <c r="B170" s="231"/>
      <c r="C170" s="232"/>
      <c r="D170" s="233" t="s">
        <v>128</v>
      </c>
      <c r="E170" s="234" t="s">
        <v>20</v>
      </c>
      <c r="F170" s="235" t="s">
        <v>397</v>
      </c>
      <c r="G170" s="232"/>
      <c r="H170" s="236">
        <v>1</v>
      </c>
      <c r="I170" s="237"/>
      <c r="J170" s="232"/>
      <c r="K170" s="232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128</v>
      </c>
      <c r="AU170" s="242" t="s">
        <v>77</v>
      </c>
      <c r="AV170" s="11" t="s">
        <v>77</v>
      </c>
      <c r="AW170" s="11" t="s">
        <v>32</v>
      </c>
      <c r="AX170" s="11" t="s">
        <v>9</v>
      </c>
      <c r="AY170" s="242" t="s">
        <v>115</v>
      </c>
    </row>
    <row r="171" spans="2:51" s="12" customFormat="1" ht="13.5">
      <c r="B171" s="243"/>
      <c r="C171" s="244"/>
      <c r="D171" s="233" t="s">
        <v>128</v>
      </c>
      <c r="E171" s="245" t="s">
        <v>20</v>
      </c>
      <c r="F171" s="246" t="s">
        <v>150</v>
      </c>
      <c r="G171" s="244"/>
      <c r="H171" s="247">
        <v>1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128</v>
      </c>
      <c r="AU171" s="253" t="s">
        <v>77</v>
      </c>
      <c r="AV171" s="12" t="s">
        <v>122</v>
      </c>
      <c r="AW171" s="12" t="s">
        <v>32</v>
      </c>
      <c r="AX171" s="12" t="s">
        <v>75</v>
      </c>
      <c r="AY171" s="253" t="s">
        <v>115</v>
      </c>
    </row>
    <row r="172" spans="2:65" s="1" customFormat="1" ht="25.5" customHeight="1">
      <c r="B172" s="44"/>
      <c r="C172" s="219" t="s">
        <v>398</v>
      </c>
      <c r="D172" s="219" t="s">
        <v>117</v>
      </c>
      <c r="E172" s="220" t="s">
        <v>399</v>
      </c>
      <c r="F172" s="221" t="s">
        <v>400</v>
      </c>
      <c r="G172" s="222" t="s">
        <v>126</v>
      </c>
      <c r="H172" s="223">
        <v>3</v>
      </c>
      <c r="I172" s="224"/>
      <c r="J172" s="225">
        <f>ROUND(I172*H172,2)</f>
        <v>0</v>
      </c>
      <c r="K172" s="221" t="s">
        <v>121</v>
      </c>
      <c r="L172" s="70"/>
      <c r="M172" s="226" t="s">
        <v>20</v>
      </c>
      <c r="N172" s="227" t="s">
        <v>39</v>
      </c>
      <c r="O172" s="45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AR172" s="22" t="s">
        <v>122</v>
      </c>
      <c r="AT172" s="22" t="s">
        <v>117</v>
      </c>
      <c r="AU172" s="22" t="s">
        <v>77</v>
      </c>
      <c r="AY172" s="22" t="s">
        <v>115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22" t="s">
        <v>75</v>
      </c>
      <c r="BK172" s="230">
        <f>ROUND(I172*H172,2)</f>
        <v>0</v>
      </c>
      <c r="BL172" s="22" t="s">
        <v>122</v>
      </c>
      <c r="BM172" s="22" t="s">
        <v>401</v>
      </c>
    </row>
    <row r="173" spans="2:51" s="11" customFormat="1" ht="13.5">
      <c r="B173" s="231"/>
      <c r="C173" s="232"/>
      <c r="D173" s="233" t="s">
        <v>128</v>
      </c>
      <c r="E173" s="234" t="s">
        <v>20</v>
      </c>
      <c r="F173" s="235" t="s">
        <v>402</v>
      </c>
      <c r="G173" s="232"/>
      <c r="H173" s="236">
        <v>1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128</v>
      </c>
      <c r="AU173" s="242" t="s">
        <v>77</v>
      </c>
      <c r="AV173" s="11" t="s">
        <v>77</v>
      </c>
      <c r="AW173" s="11" t="s">
        <v>32</v>
      </c>
      <c r="AX173" s="11" t="s">
        <v>9</v>
      </c>
      <c r="AY173" s="242" t="s">
        <v>115</v>
      </c>
    </row>
    <row r="174" spans="2:51" s="11" customFormat="1" ht="13.5">
      <c r="B174" s="231"/>
      <c r="C174" s="232"/>
      <c r="D174" s="233" t="s">
        <v>128</v>
      </c>
      <c r="E174" s="234" t="s">
        <v>20</v>
      </c>
      <c r="F174" s="235" t="s">
        <v>403</v>
      </c>
      <c r="G174" s="232"/>
      <c r="H174" s="236">
        <v>1</v>
      </c>
      <c r="I174" s="237"/>
      <c r="J174" s="232"/>
      <c r="K174" s="232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128</v>
      </c>
      <c r="AU174" s="242" t="s">
        <v>77</v>
      </c>
      <c r="AV174" s="11" t="s">
        <v>77</v>
      </c>
      <c r="AW174" s="11" t="s">
        <v>32</v>
      </c>
      <c r="AX174" s="11" t="s">
        <v>9</v>
      </c>
      <c r="AY174" s="242" t="s">
        <v>115</v>
      </c>
    </row>
    <row r="175" spans="2:51" s="11" customFormat="1" ht="13.5">
      <c r="B175" s="231"/>
      <c r="C175" s="232"/>
      <c r="D175" s="233" t="s">
        <v>128</v>
      </c>
      <c r="E175" s="234" t="s">
        <v>20</v>
      </c>
      <c r="F175" s="235" t="s">
        <v>404</v>
      </c>
      <c r="G175" s="232"/>
      <c r="H175" s="236">
        <v>1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128</v>
      </c>
      <c r="AU175" s="242" t="s">
        <v>77</v>
      </c>
      <c r="AV175" s="11" t="s">
        <v>77</v>
      </c>
      <c r="AW175" s="11" t="s">
        <v>32</v>
      </c>
      <c r="AX175" s="11" t="s">
        <v>9</v>
      </c>
      <c r="AY175" s="242" t="s">
        <v>115</v>
      </c>
    </row>
    <row r="176" spans="2:51" s="12" customFormat="1" ht="13.5">
      <c r="B176" s="243"/>
      <c r="C176" s="244"/>
      <c r="D176" s="233" t="s">
        <v>128</v>
      </c>
      <c r="E176" s="245" t="s">
        <v>20</v>
      </c>
      <c r="F176" s="246" t="s">
        <v>150</v>
      </c>
      <c r="G176" s="244"/>
      <c r="H176" s="247">
        <v>3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128</v>
      </c>
      <c r="AU176" s="253" t="s">
        <v>77</v>
      </c>
      <c r="AV176" s="12" t="s">
        <v>122</v>
      </c>
      <c r="AW176" s="12" t="s">
        <v>32</v>
      </c>
      <c r="AX176" s="12" t="s">
        <v>75</v>
      </c>
      <c r="AY176" s="253" t="s">
        <v>115</v>
      </c>
    </row>
    <row r="177" spans="2:65" s="1" customFormat="1" ht="25.5" customHeight="1">
      <c r="B177" s="44"/>
      <c r="C177" s="219" t="s">
        <v>405</v>
      </c>
      <c r="D177" s="219" t="s">
        <v>117</v>
      </c>
      <c r="E177" s="220" t="s">
        <v>406</v>
      </c>
      <c r="F177" s="221" t="s">
        <v>407</v>
      </c>
      <c r="G177" s="222" t="s">
        <v>126</v>
      </c>
      <c r="H177" s="223">
        <v>2</v>
      </c>
      <c r="I177" s="224"/>
      <c r="J177" s="225">
        <f>ROUND(I177*H177,2)</f>
        <v>0</v>
      </c>
      <c r="K177" s="221" t="s">
        <v>121</v>
      </c>
      <c r="L177" s="70"/>
      <c r="M177" s="226" t="s">
        <v>20</v>
      </c>
      <c r="N177" s="227" t="s">
        <v>39</v>
      </c>
      <c r="O177" s="45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AR177" s="22" t="s">
        <v>122</v>
      </c>
      <c r="AT177" s="22" t="s">
        <v>117</v>
      </c>
      <c r="AU177" s="22" t="s">
        <v>77</v>
      </c>
      <c r="AY177" s="22" t="s">
        <v>115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22" t="s">
        <v>75</v>
      </c>
      <c r="BK177" s="230">
        <f>ROUND(I177*H177,2)</f>
        <v>0</v>
      </c>
      <c r="BL177" s="22" t="s">
        <v>122</v>
      </c>
      <c r="BM177" s="22" t="s">
        <v>408</v>
      </c>
    </row>
    <row r="178" spans="2:51" s="11" customFormat="1" ht="13.5">
      <c r="B178" s="231"/>
      <c r="C178" s="232"/>
      <c r="D178" s="233" t="s">
        <v>128</v>
      </c>
      <c r="E178" s="234" t="s">
        <v>20</v>
      </c>
      <c r="F178" s="235" t="s">
        <v>409</v>
      </c>
      <c r="G178" s="232"/>
      <c r="H178" s="236">
        <v>1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128</v>
      </c>
      <c r="AU178" s="242" t="s">
        <v>77</v>
      </c>
      <c r="AV178" s="11" t="s">
        <v>77</v>
      </c>
      <c r="AW178" s="11" t="s">
        <v>32</v>
      </c>
      <c r="AX178" s="11" t="s">
        <v>9</v>
      </c>
      <c r="AY178" s="242" t="s">
        <v>115</v>
      </c>
    </row>
    <row r="179" spans="2:51" s="11" customFormat="1" ht="13.5">
      <c r="B179" s="231"/>
      <c r="C179" s="232"/>
      <c r="D179" s="233" t="s">
        <v>128</v>
      </c>
      <c r="E179" s="234" t="s">
        <v>20</v>
      </c>
      <c r="F179" s="235" t="s">
        <v>410</v>
      </c>
      <c r="G179" s="232"/>
      <c r="H179" s="236">
        <v>1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128</v>
      </c>
      <c r="AU179" s="242" t="s">
        <v>77</v>
      </c>
      <c r="AV179" s="11" t="s">
        <v>77</v>
      </c>
      <c r="AW179" s="11" t="s">
        <v>32</v>
      </c>
      <c r="AX179" s="11" t="s">
        <v>9</v>
      </c>
      <c r="AY179" s="242" t="s">
        <v>115</v>
      </c>
    </row>
    <row r="180" spans="2:51" s="12" customFormat="1" ht="13.5">
      <c r="B180" s="243"/>
      <c r="C180" s="244"/>
      <c r="D180" s="233" t="s">
        <v>128</v>
      </c>
      <c r="E180" s="245" t="s">
        <v>20</v>
      </c>
      <c r="F180" s="246" t="s">
        <v>150</v>
      </c>
      <c r="G180" s="244"/>
      <c r="H180" s="247">
        <v>2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128</v>
      </c>
      <c r="AU180" s="253" t="s">
        <v>77</v>
      </c>
      <c r="AV180" s="12" t="s">
        <v>122</v>
      </c>
      <c r="AW180" s="12" t="s">
        <v>32</v>
      </c>
      <c r="AX180" s="12" t="s">
        <v>75</v>
      </c>
      <c r="AY180" s="253" t="s">
        <v>115</v>
      </c>
    </row>
    <row r="181" spans="2:65" s="1" customFormat="1" ht="25.5" customHeight="1">
      <c r="B181" s="44"/>
      <c r="C181" s="219" t="s">
        <v>411</v>
      </c>
      <c r="D181" s="219" t="s">
        <v>117</v>
      </c>
      <c r="E181" s="220" t="s">
        <v>412</v>
      </c>
      <c r="F181" s="221" t="s">
        <v>413</v>
      </c>
      <c r="G181" s="222" t="s">
        <v>126</v>
      </c>
      <c r="H181" s="223">
        <v>1</v>
      </c>
      <c r="I181" s="224"/>
      <c r="J181" s="225">
        <f>ROUND(I181*H181,2)</f>
        <v>0</v>
      </c>
      <c r="K181" s="221" t="s">
        <v>121</v>
      </c>
      <c r="L181" s="70"/>
      <c r="M181" s="226" t="s">
        <v>20</v>
      </c>
      <c r="N181" s="227" t="s">
        <v>39</v>
      </c>
      <c r="O181" s="45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AR181" s="22" t="s">
        <v>122</v>
      </c>
      <c r="AT181" s="22" t="s">
        <v>117</v>
      </c>
      <c r="AU181" s="22" t="s">
        <v>77</v>
      </c>
      <c r="AY181" s="22" t="s">
        <v>115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22" t="s">
        <v>75</v>
      </c>
      <c r="BK181" s="230">
        <f>ROUND(I181*H181,2)</f>
        <v>0</v>
      </c>
      <c r="BL181" s="22" t="s">
        <v>122</v>
      </c>
      <c r="BM181" s="22" t="s">
        <v>414</v>
      </c>
    </row>
    <row r="182" spans="2:51" s="11" customFormat="1" ht="13.5">
      <c r="B182" s="231"/>
      <c r="C182" s="232"/>
      <c r="D182" s="233" t="s">
        <v>128</v>
      </c>
      <c r="E182" s="234" t="s">
        <v>20</v>
      </c>
      <c r="F182" s="235" t="s">
        <v>415</v>
      </c>
      <c r="G182" s="232"/>
      <c r="H182" s="236">
        <v>1</v>
      </c>
      <c r="I182" s="237"/>
      <c r="J182" s="232"/>
      <c r="K182" s="232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128</v>
      </c>
      <c r="AU182" s="242" t="s">
        <v>77</v>
      </c>
      <c r="AV182" s="11" t="s">
        <v>77</v>
      </c>
      <c r="AW182" s="11" t="s">
        <v>32</v>
      </c>
      <c r="AX182" s="11" t="s">
        <v>9</v>
      </c>
      <c r="AY182" s="242" t="s">
        <v>115</v>
      </c>
    </row>
    <row r="183" spans="2:51" s="12" customFormat="1" ht="13.5">
      <c r="B183" s="243"/>
      <c r="C183" s="244"/>
      <c r="D183" s="233" t="s">
        <v>128</v>
      </c>
      <c r="E183" s="245" t="s">
        <v>20</v>
      </c>
      <c r="F183" s="246" t="s">
        <v>150</v>
      </c>
      <c r="G183" s="244"/>
      <c r="H183" s="247">
        <v>1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128</v>
      </c>
      <c r="AU183" s="253" t="s">
        <v>77</v>
      </c>
      <c r="AV183" s="12" t="s">
        <v>122</v>
      </c>
      <c r="AW183" s="12" t="s">
        <v>32</v>
      </c>
      <c r="AX183" s="12" t="s">
        <v>75</v>
      </c>
      <c r="AY183" s="253" t="s">
        <v>115</v>
      </c>
    </row>
    <row r="184" spans="2:65" s="1" customFormat="1" ht="25.5" customHeight="1">
      <c r="B184" s="44"/>
      <c r="C184" s="219" t="s">
        <v>416</v>
      </c>
      <c r="D184" s="219" t="s">
        <v>117</v>
      </c>
      <c r="E184" s="220" t="s">
        <v>417</v>
      </c>
      <c r="F184" s="221" t="s">
        <v>418</v>
      </c>
      <c r="G184" s="222" t="s">
        <v>126</v>
      </c>
      <c r="H184" s="223">
        <v>1</v>
      </c>
      <c r="I184" s="224"/>
      <c r="J184" s="225">
        <f>ROUND(I184*H184,2)</f>
        <v>0</v>
      </c>
      <c r="K184" s="221" t="s">
        <v>121</v>
      </c>
      <c r="L184" s="70"/>
      <c r="M184" s="226" t="s">
        <v>20</v>
      </c>
      <c r="N184" s="227" t="s">
        <v>39</v>
      </c>
      <c r="O184" s="45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AR184" s="22" t="s">
        <v>122</v>
      </c>
      <c r="AT184" s="22" t="s">
        <v>117</v>
      </c>
      <c r="AU184" s="22" t="s">
        <v>77</v>
      </c>
      <c r="AY184" s="22" t="s">
        <v>115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22" t="s">
        <v>75</v>
      </c>
      <c r="BK184" s="230">
        <f>ROUND(I184*H184,2)</f>
        <v>0</v>
      </c>
      <c r="BL184" s="22" t="s">
        <v>122</v>
      </c>
      <c r="BM184" s="22" t="s">
        <v>419</v>
      </c>
    </row>
    <row r="185" spans="2:51" s="11" customFormat="1" ht="13.5">
      <c r="B185" s="231"/>
      <c r="C185" s="232"/>
      <c r="D185" s="233" t="s">
        <v>128</v>
      </c>
      <c r="E185" s="234" t="s">
        <v>20</v>
      </c>
      <c r="F185" s="235" t="s">
        <v>420</v>
      </c>
      <c r="G185" s="232"/>
      <c r="H185" s="236">
        <v>1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128</v>
      </c>
      <c r="AU185" s="242" t="s">
        <v>77</v>
      </c>
      <c r="AV185" s="11" t="s">
        <v>77</v>
      </c>
      <c r="AW185" s="11" t="s">
        <v>32</v>
      </c>
      <c r="AX185" s="11" t="s">
        <v>9</v>
      </c>
      <c r="AY185" s="242" t="s">
        <v>115</v>
      </c>
    </row>
    <row r="186" spans="2:51" s="12" customFormat="1" ht="13.5">
      <c r="B186" s="243"/>
      <c r="C186" s="244"/>
      <c r="D186" s="233" t="s">
        <v>128</v>
      </c>
      <c r="E186" s="245" t="s">
        <v>20</v>
      </c>
      <c r="F186" s="246" t="s">
        <v>150</v>
      </c>
      <c r="G186" s="244"/>
      <c r="H186" s="247">
        <v>1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128</v>
      </c>
      <c r="AU186" s="253" t="s">
        <v>77</v>
      </c>
      <c r="AV186" s="12" t="s">
        <v>122</v>
      </c>
      <c r="AW186" s="12" t="s">
        <v>32</v>
      </c>
      <c r="AX186" s="12" t="s">
        <v>75</v>
      </c>
      <c r="AY186" s="253" t="s">
        <v>115</v>
      </c>
    </row>
    <row r="187" spans="2:65" s="1" customFormat="1" ht="25.5" customHeight="1">
      <c r="B187" s="44"/>
      <c r="C187" s="219" t="s">
        <v>421</v>
      </c>
      <c r="D187" s="219" t="s">
        <v>117</v>
      </c>
      <c r="E187" s="220" t="s">
        <v>422</v>
      </c>
      <c r="F187" s="221" t="s">
        <v>423</v>
      </c>
      <c r="G187" s="222" t="s">
        <v>126</v>
      </c>
      <c r="H187" s="223">
        <v>1</v>
      </c>
      <c r="I187" s="224"/>
      <c r="J187" s="225">
        <f>ROUND(I187*H187,2)</f>
        <v>0</v>
      </c>
      <c r="K187" s="221" t="s">
        <v>121</v>
      </c>
      <c r="L187" s="70"/>
      <c r="M187" s="226" t="s">
        <v>20</v>
      </c>
      <c r="N187" s="227" t="s">
        <v>39</v>
      </c>
      <c r="O187" s="45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AR187" s="22" t="s">
        <v>122</v>
      </c>
      <c r="AT187" s="22" t="s">
        <v>117</v>
      </c>
      <c r="AU187" s="22" t="s">
        <v>77</v>
      </c>
      <c r="AY187" s="22" t="s">
        <v>115</v>
      </c>
      <c r="BE187" s="230">
        <f>IF(N187="základní",J187,0)</f>
        <v>0</v>
      </c>
      <c r="BF187" s="230">
        <f>IF(N187="snížená",J187,0)</f>
        <v>0</v>
      </c>
      <c r="BG187" s="230">
        <f>IF(N187="zákl. přenesená",J187,0)</f>
        <v>0</v>
      </c>
      <c r="BH187" s="230">
        <f>IF(N187="sníž. přenesená",J187,0)</f>
        <v>0</v>
      </c>
      <c r="BI187" s="230">
        <f>IF(N187="nulová",J187,0)</f>
        <v>0</v>
      </c>
      <c r="BJ187" s="22" t="s">
        <v>75</v>
      </c>
      <c r="BK187" s="230">
        <f>ROUND(I187*H187,2)</f>
        <v>0</v>
      </c>
      <c r="BL187" s="22" t="s">
        <v>122</v>
      </c>
      <c r="BM187" s="22" t="s">
        <v>424</v>
      </c>
    </row>
    <row r="188" spans="2:51" s="11" customFormat="1" ht="13.5">
      <c r="B188" s="231"/>
      <c r="C188" s="232"/>
      <c r="D188" s="233" t="s">
        <v>128</v>
      </c>
      <c r="E188" s="234" t="s">
        <v>20</v>
      </c>
      <c r="F188" s="235" t="s">
        <v>425</v>
      </c>
      <c r="G188" s="232"/>
      <c r="H188" s="236">
        <v>1</v>
      </c>
      <c r="I188" s="237"/>
      <c r="J188" s="232"/>
      <c r="K188" s="232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128</v>
      </c>
      <c r="AU188" s="242" t="s">
        <v>77</v>
      </c>
      <c r="AV188" s="11" t="s">
        <v>77</v>
      </c>
      <c r="AW188" s="11" t="s">
        <v>32</v>
      </c>
      <c r="AX188" s="11" t="s">
        <v>9</v>
      </c>
      <c r="AY188" s="242" t="s">
        <v>115</v>
      </c>
    </row>
    <row r="189" spans="2:51" s="12" customFormat="1" ht="13.5">
      <c r="B189" s="243"/>
      <c r="C189" s="244"/>
      <c r="D189" s="233" t="s">
        <v>128</v>
      </c>
      <c r="E189" s="245" t="s">
        <v>20</v>
      </c>
      <c r="F189" s="246" t="s">
        <v>150</v>
      </c>
      <c r="G189" s="244"/>
      <c r="H189" s="247">
        <v>1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AT189" s="253" t="s">
        <v>128</v>
      </c>
      <c r="AU189" s="253" t="s">
        <v>77</v>
      </c>
      <c r="AV189" s="12" t="s">
        <v>122</v>
      </c>
      <c r="AW189" s="12" t="s">
        <v>32</v>
      </c>
      <c r="AX189" s="12" t="s">
        <v>75</v>
      </c>
      <c r="AY189" s="253" t="s">
        <v>115</v>
      </c>
    </row>
    <row r="190" spans="2:65" s="1" customFormat="1" ht="25.5" customHeight="1">
      <c r="B190" s="44"/>
      <c r="C190" s="219" t="s">
        <v>426</v>
      </c>
      <c r="D190" s="219" t="s">
        <v>117</v>
      </c>
      <c r="E190" s="220" t="s">
        <v>427</v>
      </c>
      <c r="F190" s="221" t="s">
        <v>274</v>
      </c>
      <c r="G190" s="222" t="s">
        <v>275</v>
      </c>
      <c r="H190" s="223">
        <v>10</v>
      </c>
      <c r="I190" s="224"/>
      <c r="J190" s="225">
        <f>ROUND(I190*H190,2)</f>
        <v>0</v>
      </c>
      <c r="K190" s="221" t="s">
        <v>121</v>
      </c>
      <c r="L190" s="70"/>
      <c r="M190" s="226" t="s">
        <v>20</v>
      </c>
      <c r="N190" s="227" t="s">
        <v>39</v>
      </c>
      <c r="O190" s="45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AR190" s="22" t="s">
        <v>122</v>
      </c>
      <c r="AT190" s="22" t="s">
        <v>117</v>
      </c>
      <c r="AU190" s="22" t="s">
        <v>77</v>
      </c>
      <c r="AY190" s="22" t="s">
        <v>115</v>
      </c>
      <c r="BE190" s="230">
        <f>IF(N190="základní",J190,0)</f>
        <v>0</v>
      </c>
      <c r="BF190" s="230">
        <f>IF(N190="snížená",J190,0)</f>
        <v>0</v>
      </c>
      <c r="BG190" s="230">
        <f>IF(N190="zákl. přenesená",J190,0)</f>
        <v>0</v>
      </c>
      <c r="BH190" s="230">
        <f>IF(N190="sníž. přenesená",J190,0)</f>
        <v>0</v>
      </c>
      <c r="BI190" s="230">
        <f>IF(N190="nulová",J190,0)</f>
        <v>0</v>
      </c>
      <c r="BJ190" s="22" t="s">
        <v>75</v>
      </c>
      <c r="BK190" s="230">
        <f>ROUND(I190*H190,2)</f>
        <v>0</v>
      </c>
      <c r="BL190" s="22" t="s">
        <v>122</v>
      </c>
      <c r="BM190" s="22" t="s">
        <v>428</v>
      </c>
    </row>
    <row r="191" spans="2:47" s="1" customFormat="1" ht="13.5">
      <c r="B191" s="44"/>
      <c r="C191" s="72"/>
      <c r="D191" s="233" t="s">
        <v>277</v>
      </c>
      <c r="E191" s="72"/>
      <c r="F191" s="254" t="s">
        <v>278</v>
      </c>
      <c r="G191" s="72"/>
      <c r="H191" s="72"/>
      <c r="I191" s="189"/>
      <c r="J191" s="72"/>
      <c r="K191" s="72"/>
      <c r="L191" s="70"/>
      <c r="M191" s="259"/>
      <c r="N191" s="260"/>
      <c r="O191" s="260"/>
      <c r="P191" s="260"/>
      <c r="Q191" s="260"/>
      <c r="R191" s="260"/>
      <c r="S191" s="260"/>
      <c r="T191" s="261"/>
      <c r="AT191" s="22" t="s">
        <v>277</v>
      </c>
      <c r="AU191" s="22" t="s">
        <v>77</v>
      </c>
    </row>
    <row r="192" spans="2:12" s="1" customFormat="1" ht="6.95" customHeight="1">
      <c r="B192" s="65"/>
      <c r="C192" s="66"/>
      <c r="D192" s="66"/>
      <c r="E192" s="66"/>
      <c r="F192" s="66"/>
      <c r="G192" s="66"/>
      <c r="H192" s="66"/>
      <c r="I192" s="164"/>
      <c r="J192" s="66"/>
      <c r="K192" s="66"/>
      <c r="L192" s="70"/>
    </row>
  </sheetData>
  <sheetProtection password="CC35" sheet="1" objects="1" scenarios="1" formatColumns="0" formatRows="0" autoFilter="0"/>
  <autoFilter ref="C77:K191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84</v>
      </c>
      <c r="G1" s="137" t="s">
        <v>85</v>
      </c>
      <c r="H1" s="137"/>
      <c r="I1" s="138"/>
      <c r="J1" s="137" t="s">
        <v>86</v>
      </c>
      <c r="K1" s="136" t="s">
        <v>87</v>
      </c>
      <c r="L1" s="137" t="s">
        <v>88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83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77</v>
      </c>
    </row>
    <row r="4" spans="2:46" ht="36.95" customHeight="1">
      <c r="B4" s="26"/>
      <c r="C4" s="27"/>
      <c r="D4" s="28" t="s">
        <v>89</v>
      </c>
      <c r="E4" s="27"/>
      <c r="F4" s="27"/>
      <c r="G4" s="27"/>
      <c r="H4" s="27"/>
      <c r="I4" s="140"/>
      <c r="J4" s="27"/>
      <c r="K4" s="29"/>
      <c r="M4" s="30" t="s">
        <v>11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17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Ostašovský potok, Liberec-Ostašov, probírka břehových porostů, ř.km 1,750-3,550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90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429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19</v>
      </c>
      <c r="E11" s="45"/>
      <c r="F11" s="33" t="s">
        <v>20</v>
      </c>
      <c r="G11" s="45"/>
      <c r="H11" s="45"/>
      <c r="I11" s="144" t="s">
        <v>21</v>
      </c>
      <c r="J11" s="33" t="s">
        <v>20</v>
      </c>
      <c r="K11" s="49"/>
    </row>
    <row r="12" spans="2:11" s="1" customFormat="1" ht="14.4" customHeight="1">
      <c r="B12" s="44"/>
      <c r="C12" s="45"/>
      <c r="D12" s="38" t="s">
        <v>22</v>
      </c>
      <c r="E12" s="45"/>
      <c r="F12" s="33" t="s">
        <v>23</v>
      </c>
      <c r="G12" s="45"/>
      <c r="H12" s="45"/>
      <c r="I12" s="144" t="s">
        <v>24</v>
      </c>
      <c r="J12" s="145" t="str">
        <f>'Rekapitulace stavby'!AN8</f>
        <v>18.09.2018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26</v>
      </c>
      <c r="E14" s="45"/>
      <c r="F14" s="45"/>
      <c r="G14" s="45"/>
      <c r="H14" s="45"/>
      <c r="I14" s="144" t="s">
        <v>27</v>
      </c>
      <c r="J14" s="33" t="str">
        <f>IF('Rekapitulace stavby'!AN10="","",'Rekapitulace stavby'!AN10)</f>
        <v/>
      </c>
      <c r="K14" s="49"/>
    </row>
    <row r="15" spans="2:11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4" t="s">
        <v>28</v>
      </c>
      <c r="J15" s="33" t="str">
        <f>IF('Rekapitulace stavby'!AN11="","",'Rekapitulace stavby'!AN11)</f>
        <v/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29</v>
      </c>
      <c r="E17" s="45"/>
      <c r="F17" s="45"/>
      <c r="G17" s="45"/>
      <c r="H17" s="45"/>
      <c r="I17" s="144" t="s">
        <v>27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28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31</v>
      </c>
      <c r="E20" s="45"/>
      <c r="F20" s="45"/>
      <c r="G20" s="45"/>
      <c r="H20" s="45"/>
      <c r="I20" s="144" t="s">
        <v>27</v>
      </c>
      <c r="J20" s="33" t="str">
        <f>IF('Rekapitulace stavby'!AN16="","",'Rekapitulace stavby'!AN16)</f>
        <v/>
      </c>
      <c r="K20" s="49"/>
    </row>
    <row r="21" spans="2:1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4" t="s">
        <v>28</v>
      </c>
      <c r="J21" s="33" t="str">
        <f>IF('Rekapitulace stavby'!AN17="","",'Rekapitulace stavby'!AN17)</f>
        <v/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33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20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34</v>
      </c>
      <c r="E27" s="45"/>
      <c r="F27" s="45"/>
      <c r="G27" s="45"/>
      <c r="H27" s="45"/>
      <c r="I27" s="142"/>
      <c r="J27" s="153">
        <f>ROUND(J78,2)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36</v>
      </c>
      <c r="G29" s="45"/>
      <c r="H29" s="45"/>
      <c r="I29" s="154" t="s">
        <v>35</v>
      </c>
      <c r="J29" s="50" t="s">
        <v>37</v>
      </c>
      <c r="K29" s="49"/>
    </row>
    <row r="30" spans="2:11" s="1" customFormat="1" ht="14.4" customHeight="1">
      <c r="B30" s="44"/>
      <c r="C30" s="45"/>
      <c r="D30" s="53" t="s">
        <v>38</v>
      </c>
      <c r="E30" s="53" t="s">
        <v>39</v>
      </c>
      <c r="F30" s="155">
        <f>ROUND(SUM(BE78:BE90),2)</f>
        <v>0</v>
      </c>
      <c r="G30" s="45"/>
      <c r="H30" s="45"/>
      <c r="I30" s="156">
        <v>0</v>
      </c>
      <c r="J30" s="155">
        <f>ROUND(ROUND((SUM(BE78:BE90)),2)*I30,2)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40</v>
      </c>
      <c r="F31" s="155">
        <f>ROUND(SUM(BF78:BF90),2)</f>
        <v>0</v>
      </c>
      <c r="G31" s="45"/>
      <c r="H31" s="45"/>
      <c r="I31" s="156">
        <v>0</v>
      </c>
      <c r="J31" s="155">
        <f>ROUND(ROUND((SUM(BF78:BF90)),2)*I31,2)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41</v>
      </c>
      <c r="F32" s="155">
        <f>ROUND(SUM(BG78:BG90),2)</f>
        <v>0</v>
      </c>
      <c r="G32" s="45"/>
      <c r="H32" s="45"/>
      <c r="I32" s="156">
        <v>0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42</v>
      </c>
      <c r="F33" s="155">
        <f>ROUND(SUM(BH78:BH90),2)</f>
        <v>0</v>
      </c>
      <c r="G33" s="45"/>
      <c r="H33" s="45"/>
      <c r="I33" s="156">
        <v>0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43</v>
      </c>
      <c r="F34" s="155">
        <f>ROUND(SUM(BI78:BI90),2)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44</v>
      </c>
      <c r="E36" s="96"/>
      <c r="F36" s="96"/>
      <c r="G36" s="159" t="s">
        <v>45</v>
      </c>
      <c r="H36" s="160" t="s">
        <v>46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92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17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Ostašovský potok, Liberec-Ostašov, probírka břehových porostů, ř.km 1,750-3,550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90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44618/3 - Vedlejší a ostatní náklady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22</v>
      </c>
      <c r="D49" s="45"/>
      <c r="E49" s="45"/>
      <c r="F49" s="33" t="str">
        <f>F12</f>
        <v xml:space="preserve"> </v>
      </c>
      <c r="G49" s="45"/>
      <c r="H49" s="45"/>
      <c r="I49" s="144" t="s">
        <v>24</v>
      </c>
      <c r="J49" s="145" t="str">
        <f>IF(J12="","",J12)</f>
        <v>18.09.2018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26</v>
      </c>
      <c r="D51" s="45"/>
      <c r="E51" s="45"/>
      <c r="F51" s="33" t="str">
        <f>E15</f>
        <v xml:space="preserve"> </v>
      </c>
      <c r="G51" s="45"/>
      <c r="H51" s="45"/>
      <c r="I51" s="144" t="s">
        <v>31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29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93</v>
      </c>
      <c r="D54" s="157"/>
      <c r="E54" s="157"/>
      <c r="F54" s="157"/>
      <c r="G54" s="157"/>
      <c r="H54" s="157"/>
      <c r="I54" s="171"/>
      <c r="J54" s="172" t="s">
        <v>94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95</v>
      </c>
      <c r="D56" s="45"/>
      <c r="E56" s="45"/>
      <c r="F56" s="45"/>
      <c r="G56" s="45"/>
      <c r="H56" s="45"/>
      <c r="I56" s="142"/>
      <c r="J56" s="153">
        <f>J78</f>
        <v>0</v>
      </c>
      <c r="K56" s="49"/>
      <c r="AU56" s="22" t="s">
        <v>96</v>
      </c>
    </row>
    <row r="57" spans="2:11" s="7" customFormat="1" ht="24.95" customHeight="1">
      <c r="B57" s="175"/>
      <c r="C57" s="176"/>
      <c r="D57" s="177" t="s">
        <v>97</v>
      </c>
      <c r="E57" s="178"/>
      <c r="F57" s="178"/>
      <c r="G57" s="178"/>
      <c r="H57" s="178"/>
      <c r="I57" s="179"/>
      <c r="J57" s="180">
        <f>J79</f>
        <v>0</v>
      </c>
      <c r="K57" s="181"/>
    </row>
    <row r="58" spans="2:11" s="8" customFormat="1" ht="19.9" customHeight="1">
      <c r="B58" s="182"/>
      <c r="C58" s="183"/>
      <c r="D58" s="184" t="s">
        <v>430</v>
      </c>
      <c r="E58" s="185"/>
      <c r="F58" s="185"/>
      <c r="G58" s="185"/>
      <c r="H58" s="185"/>
      <c r="I58" s="186"/>
      <c r="J58" s="187">
        <f>J80</f>
        <v>0</v>
      </c>
      <c r="K58" s="188"/>
    </row>
    <row r="59" spans="2:11" s="1" customFormat="1" ht="21.8" customHeight="1">
      <c r="B59" s="44"/>
      <c r="C59" s="45"/>
      <c r="D59" s="45"/>
      <c r="E59" s="45"/>
      <c r="F59" s="45"/>
      <c r="G59" s="45"/>
      <c r="H59" s="45"/>
      <c r="I59" s="142"/>
      <c r="J59" s="45"/>
      <c r="K59" s="49"/>
    </row>
    <row r="60" spans="2:11" s="1" customFormat="1" ht="6.95" customHeight="1">
      <c r="B60" s="65"/>
      <c r="C60" s="66"/>
      <c r="D60" s="66"/>
      <c r="E60" s="66"/>
      <c r="F60" s="66"/>
      <c r="G60" s="66"/>
      <c r="H60" s="66"/>
      <c r="I60" s="164"/>
      <c r="J60" s="66"/>
      <c r="K60" s="67"/>
    </row>
    <row r="64" spans="2:12" s="1" customFormat="1" ht="6.95" customHeight="1">
      <c r="B64" s="68"/>
      <c r="C64" s="69"/>
      <c r="D64" s="69"/>
      <c r="E64" s="69"/>
      <c r="F64" s="69"/>
      <c r="G64" s="69"/>
      <c r="H64" s="69"/>
      <c r="I64" s="167"/>
      <c r="J64" s="69"/>
      <c r="K64" s="69"/>
      <c r="L64" s="70"/>
    </row>
    <row r="65" spans="2:12" s="1" customFormat="1" ht="36.95" customHeight="1">
      <c r="B65" s="44"/>
      <c r="C65" s="71" t="s">
        <v>99</v>
      </c>
      <c r="D65" s="72"/>
      <c r="E65" s="72"/>
      <c r="F65" s="72"/>
      <c r="G65" s="72"/>
      <c r="H65" s="72"/>
      <c r="I65" s="189"/>
      <c r="J65" s="72"/>
      <c r="K65" s="72"/>
      <c r="L65" s="70"/>
    </row>
    <row r="66" spans="2:12" s="1" customFormat="1" ht="6.95" customHeight="1">
      <c r="B66" s="44"/>
      <c r="C66" s="72"/>
      <c r="D66" s="72"/>
      <c r="E66" s="72"/>
      <c r="F66" s="72"/>
      <c r="G66" s="72"/>
      <c r="H66" s="72"/>
      <c r="I66" s="189"/>
      <c r="J66" s="72"/>
      <c r="K66" s="72"/>
      <c r="L66" s="70"/>
    </row>
    <row r="67" spans="2:12" s="1" customFormat="1" ht="14.4" customHeight="1">
      <c r="B67" s="44"/>
      <c r="C67" s="74" t="s">
        <v>17</v>
      </c>
      <c r="D67" s="72"/>
      <c r="E67" s="72"/>
      <c r="F67" s="72"/>
      <c r="G67" s="72"/>
      <c r="H67" s="72"/>
      <c r="I67" s="189"/>
      <c r="J67" s="72"/>
      <c r="K67" s="72"/>
      <c r="L67" s="70"/>
    </row>
    <row r="68" spans="2:12" s="1" customFormat="1" ht="16.5" customHeight="1">
      <c r="B68" s="44"/>
      <c r="C68" s="72"/>
      <c r="D68" s="72"/>
      <c r="E68" s="190" t="str">
        <f>E7</f>
        <v>Ostašovský potok, Liberec-Ostašov, probírka břehových porostů, ř.km 1,750-3,550</v>
      </c>
      <c r="F68" s="74"/>
      <c r="G68" s="74"/>
      <c r="H68" s="74"/>
      <c r="I68" s="189"/>
      <c r="J68" s="72"/>
      <c r="K68" s="72"/>
      <c r="L68" s="70"/>
    </row>
    <row r="69" spans="2:12" s="1" customFormat="1" ht="14.4" customHeight="1">
      <c r="B69" s="44"/>
      <c r="C69" s="74" t="s">
        <v>90</v>
      </c>
      <c r="D69" s="72"/>
      <c r="E69" s="72"/>
      <c r="F69" s="72"/>
      <c r="G69" s="72"/>
      <c r="H69" s="72"/>
      <c r="I69" s="189"/>
      <c r="J69" s="72"/>
      <c r="K69" s="72"/>
      <c r="L69" s="70"/>
    </row>
    <row r="70" spans="2:12" s="1" customFormat="1" ht="17.25" customHeight="1">
      <c r="B70" s="44"/>
      <c r="C70" s="72"/>
      <c r="D70" s="72"/>
      <c r="E70" s="80" t="str">
        <f>E9</f>
        <v>44618/3 - Vedlejší a ostatní náklady</v>
      </c>
      <c r="F70" s="72"/>
      <c r="G70" s="72"/>
      <c r="H70" s="72"/>
      <c r="I70" s="189"/>
      <c r="J70" s="72"/>
      <c r="K70" s="72"/>
      <c r="L70" s="70"/>
    </row>
    <row r="71" spans="2:12" s="1" customFormat="1" ht="6.95" customHeight="1">
      <c r="B71" s="44"/>
      <c r="C71" s="72"/>
      <c r="D71" s="72"/>
      <c r="E71" s="72"/>
      <c r="F71" s="72"/>
      <c r="G71" s="72"/>
      <c r="H71" s="72"/>
      <c r="I71" s="189"/>
      <c r="J71" s="72"/>
      <c r="K71" s="72"/>
      <c r="L71" s="70"/>
    </row>
    <row r="72" spans="2:12" s="1" customFormat="1" ht="18" customHeight="1">
      <c r="B72" s="44"/>
      <c r="C72" s="74" t="s">
        <v>22</v>
      </c>
      <c r="D72" s="72"/>
      <c r="E72" s="72"/>
      <c r="F72" s="191" t="str">
        <f>F12</f>
        <v xml:space="preserve"> </v>
      </c>
      <c r="G72" s="72"/>
      <c r="H72" s="72"/>
      <c r="I72" s="192" t="s">
        <v>24</v>
      </c>
      <c r="J72" s="83" t="str">
        <f>IF(J12="","",J12)</f>
        <v>18.09.2018</v>
      </c>
      <c r="K72" s="72"/>
      <c r="L72" s="70"/>
    </row>
    <row r="73" spans="2:12" s="1" customFormat="1" ht="6.95" customHeight="1">
      <c r="B73" s="44"/>
      <c r="C73" s="72"/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13.5">
      <c r="B74" s="44"/>
      <c r="C74" s="74" t="s">
        <v>26</v>
      </c>
      <c r="D74" s="72"/>
      <c r="E74" s="72"/>
      <c r="F74" s="191" t="str">
        <f>E15</f>
        <v xml:space="preserve"> </v>
      </c>
      <c r="G74" s="72"/>
      <c r="H74" s="72"/>
      <c r="I74" s="192" t="s">
        <v>31</v>
      </c>
      <c r="J74" s="191" t="str">
        <f>E21</f>
        <v xml:space="preserve"> </v>
      </c>
      <c r="K74" s="72"/>
      <c r="L74" s="70"/>
    </row>
    <row r="75" spans="2:12" s="1" customFormat="1" ht="14.4" customHeight="1">
      <c r="B75" s="44"/>
      <c r="C75" s="74" t="s">
        <v>29</v>
      </c>
      <c r="D75" s="72"/>
      <c r="E75" s="72"/>
      <c r="F75" s="191" t="str">
        <f>IF(E18="","",E18)</f>
        <v/>
      </c>
      <c r="G75" s="72"/>
      <c r="H75" s="72"/>
      <c r="I75" s="189"/>
      <c r="J75" s="72"/>
      <c r="K75" s="72"/>
      <c r="L75" s="70"/>
    </row>
    <row r="76" spans="2:12" s="1" customFormat="1" ht="10.3" customHeight="1">
      <c r="B76" s="44"/>
      <c r="C76" s="72"/>
      <c r="D76" s="72"/>
      <c r="E76" s="72"/>
      <c r="F76" s="72"/>
      <c r="G76" s="72"/>
      <c r="H76" s="72"/>
      <c r="I76" s="189"/>
      <c r="J76" s="72"/>
      <c r="K76" s="72"/>
      <c r="L76" s="70"/>
    </row>
    <row r="77" spans="2:20" s="9" customFormat="1" ht="29.25" customHeight="1">
      <c r="B77" s="193"/>
      <c r="C77" s="194" t="s">
        <v>100</v>
      </c>
      <c r="D77" s="195" t="s">
        <v>53</v>
      </c>
      <c r="E77" s="195" t="s">
        <v>49</v>
      </c>
      <c r="F77" s="195" t="s">
        <v>101</v>
      </c>
      <c r="G77" s="195" t="s">
        <v>102</v>
      </c>
      <c r="H77" s="195" t="s">
        <v>103</v>
      </c>
      <c r="I77" s="196" t="s">
        <v>104</v>
      </c>
      <c r="J77" s="195" t="s">
        <v>94</v>
      </c>
      <c r="K77" s="197" t="s">
        <v>105</v>
      </c>
      <c r="L77" s="198"/>
      <c r="M77" s="100" t="s">
        <v>106</v>
      </c>
      <c r="N77" s="101" t="s">
        <v>38</v>
      </c>
      <c r="O77" s="101" t="s">
        <v>107</v>
      </c>
      <c r="P77" s="101" t="s">
        <v>108</v>
      </c>
      <c r="Q77" s="101" t="s">
        <v>109</v>
      </c>
      <c r="R77" s="101" t="s">
        <v>110</v>
      </c>
      <c r="S77" s="101" t="s">
        <v>111</v>
      </c>
      <c r="T77" s="102" t="s">
        <v>112</v>
      </c>
    </row>
    <row r="78" spans="2:63" s="1" customFormat="1" ht="29.25" customHeight="1">
      <c r="B78" s="44"/>
      <c r="C78" s="106" t="s">
        <v>95</v>
      </c>
      <c r="D78" s="72"/>
      <c r="E78" s="72"/>
      <c r="F78" s="72"/>
      <c r="G78" s="72"/>
      <c r="H78" s="72"/>
      <c r="I78" s="189"/>
      <c r="J78" s="199">
        <f>BK78</f>
        <v>0</v>
      </c>
      <c r="K78" s="72"/>
      <c r="L78" s="70"/>
      <c r="M78" s="103"/>
      <c r="N78" s="104"/>
      <c r="O78" s="104"/>
      <c r="P78" s="200">
        <f>P79</f>
        <v>0</v>
      </c>
      <c r="Q78" s="104"/>
      <c r="R78" s="200">
        <f>R79</f>
        <v>0</v>
      </c>
      <c r="S78" s="104"/>
      <c r="T78" s="201">
        <f>T79</f>
        <v>2.13</v>
      </c>
      <c r="AT78" s="22" t="s">
        <v>67</v>
      </c>
      <c r="AU78" s="22" t="s">
        <v>96</v>
      </c>
      <c r="BK78" s="202">
        <f>BK79</f>
        <v>0</v>
      </c>
    </row>
    <row r="79" spans="2:63" s="10" customFormat="1" ht="37.4" customHeight="1">
      <c r="B79" s="203"/>
      <c r="C79" s="204"/>
      <c r="D79" s="205" t="s">
        <v>67</v>
      </c>
      <c r="E79" s="206" t="s">
        <v>113</v>
      </c>
      <c r="F79" s="206" t="s">
        <v>114</v>
      </c>
      <c r="G79" s="204"/>
      <c r="H79" s="204"/>
      <c r="I79" s="207"/>
      <c r="J79" s="208">
        <f>BK79</f>
        <v>0</v>
      </c>
      <c r="K79" s="204"/>
      <c r="L79" s="209"/>
      <c r="M79" s="210"/>
      <c r="N79" s="211"/>
      <c r="O79" s="211"/>
      <c r="P79" s="212">
        <f>P80</f>
        <v>0</v>
      </c>
      <c r="Q79" s="211"/>
      <c r="R79" s="212">
        <f>R80</f>
        <v>0</v>
      </c>
      <c r="S79" s="211"/>
      <c r="T79" s="213">
        <f>T80</f>
        <v>2.13</v>
      </c>
      <c r="AR79" s="214" t="s">
        <v>75</v>
      </c>
      <c r="AT79" s="215" t="s">
        <v>67</v>
      </c>
      <c r="AU79" s="215" t="s">
        <v>9</v>
      </c>
      <c r="AY79" s="214" t="s">
        <v>115</v>
      </c>
      <c r="BK79" s="216">
        <f>BK80</f>
        <v>0</v>
      </c>
    </row>
    <row r="80" spans="2:63" s="10" customFormat="1" ht="19.9" customHeight="1">
      <c r="B80" s="203"/>
      <c r="C80" s="204"/>
      <c r="D80" s="205" t="s">
        <v>67</v>
      </c>
      <c r="E80" s="217" t="s">
        <v>203</v>
      </c>
      <c r="F80" s="217" t="s">
        <v>82</v>
      </c>
      <c r="G80" s="204"/>
      <c r="H80" s="204"/>
      <c r="I80" s="207"/>
      <c r="J80" s="218">
        <f>BK80</f>
        <v>0</v>
      </c>
      <c r="K80" s="204"/>
      <c r="L80" s="209"/>
      <c r="M80" s="210"/>
      <c r="N80" s="211"/>
      <c r="O80" s="211"/>
      <c r="P80" s="212">
        <f>SUM(P81:P90)</f>
        <v>0</v>
      </c>
      <c r="Q80" s="211"/>
      <c r="R80" s="212">
        <f>SUM(R81:R90)</f>
        <v>0</v>
      </c>
      <c r="S80" s="211"/>
      <c r="T80" s="213">
        <f>SUM(T81:T90)</f>
        <v>2.13</v>
      </c>
      <c r="AR80" s="214" t="s">
        <v>75</v>
      </c>
      <c r="AT80" s="215" t="s">
        <v>67</v>
      </c>
      <c r="AU80" s="215" t="s">
        <v>75</v>
      </c>
      <c r="AY80" s="214" t="s">
        <v>115</v>
      </c>
      <c r="BK80" s="216">
        <f>SUM(BK81:BK90)</f>
        <v>0</v>
      </c>
    </row>
    <row r="81" spans="2:65" s="1" customFormat="1" ht="16.5" customHeight="1">
      <c r="B81" s="44"/>
      <c r="C81" s="219" t="s">
        <v>75</v>
      </c>
      <c r="D81" s="219" t="s">
        <v>117</v>
      </c>
      <c r="E81" s="220" t="s">
        <v>431</v>
      </c>
      <c r="F81" s="221" t="s">
        <v>432</v>
      </c>
      <c r="G81" s="222" t="s">
        <v>433</v>
      </c>
      <c r="H81" s="223">
        <v>1</v>
      </c>
      <c r="I81" s="224"/>
      <c r="J81" s="225">
        <f>ROUND(I81*H81,2)</f>
        <v>0</v>
      </c>
      <c r="K81" s="221" t="s">
        <v>20</v>
      </c>
      <c r="L81" s="70"/>
      <c r="M81" s="226" t="s">
        <v>20</v>
      </c>
      <c r="N81" s="227" t="s">
        <v>39</v>
      </c>
      <c r="O81" s="45"/>
      <c r="P81" s="228">
        <f>O81*H81</f>
        <v>0</v>
      </c>
      <c r="Q81" s="228">
        <v>0</v>
      </c>
      <c r="R81" s="228">
        <f>Q81*H81</f>
        <v>0</v>
      </c>
      <c r="S81" s="228">
        <v>0.355</v>
      </c>
      <c r="T81" s="229">
        <f>S81*H81</f>
        <v>0.355</v>
      </c>
      <c r="AR81" s="22" t="s">
        <v>122</v>
      </c>
      <c r="AT81" s="22" t="s">
        <v>117</v>
      </c>
      <c r="AU81" s="22" t="s">
        <v>77</v>
      </c>
      <c r="AY81" s="22" t="s">
        <v>115</v>
      </c>
      <c r="BE81" s="230">
        <f>IF(N81="základní",J81,0)</f>
        <v>0</v>
      </c>
      <c r="BF81" s="230">
        <f>IF(N81="snížená",J81,0)</f>
        <v>0</v>
      </c>
      <c r="BG81" s="230">
        <f>IF(N81="zákl. přenesená",J81,0)</f>
        <v>0</v>
      </c>
      <c r="BH81" s="230">
        <f>IF(N81="sníž. přenesená",J81,0)</f>
        <v>0</v>
      </c>
      <c r="BI81" s="230">
        <f>IF(N81="nulová",J81,0)</f>
        <v>0</v>
      </c>
      <c r="BJ81" s="22" t="s">
        <v>75</v>
      </c>
      <c r="BK81" s="230">
        <f>ROUND(I81*H81,2)</f>
        <v>0</v>
      </c>
      <c r="BL81" s="22" t="s">
        <v>122</v>
      </c>
      <c r="BM81" s="22" t="s">
        <v>434</v>
      </c>
    </row>
    <row r="82" spans="2:47" s="1" customFormat="1" ht="13.5">
      <c r="B82" s="44"/>
      <c r="C82" s="72"/>
      <c r="D82" s="233" t="s">
        <v>277</v>
      </c>
      <c r="E82" s="72"/>
      <c r="F82" s="254" t="s">
        <v>435</v>
      </c>
      <c r="G82" s="72"/>
      <c r="H82" s="72"/>
      <c r="I82" s="189"/>
      <c r="J82" s="72"/>
      <c r="K82" s="72"/>
      <c r="L82" s="70"/>
      <c r="M82" s="255"/>
      <c r="N82" s="45"/>
      <c r="O82" s="45"/>
      <c r="P82" s="45"/>
      <c r="Q82" s="45"/>
      <c r="R82" s="45"/>
      <c r="S82" s="45"/>
      <c r="T82" s="93"/>
      <c r="AT82" s="22" t="s">
        <v>277</v>
      </c>
      <c r="AU82" s="22" t="s">
        <v>77</v>
      </c>
    </row>
    <row r="83" spans="2:65" s="1" customFormat="1" ht="16.5" customHeight="1">
      <c r="B83" s="44"/>
      <c r="C83" s="219" t="s">
        <v>77</v>
      </c>
      <c r="D83" s="219" t="s">
        <v>117</v>
      </c>
      <c r="E83" s="220" t="s">
        <v>436</v>
      </c>
      <c r="F83" s="221" t="s">
        <v>437</v>
      </c>
      <c r="G83" s="222" t="s">
        <v>433</v>
      </c>
      <c r="H83" s="223">
        <v>1</v>
      </c>
      <c r="I83" s="224"/>
      <c r="J83" s="225">
        <f>ROUND(I83*H83,2)</f>
        <v>0</v>
      </c>
      <c r="K83" s="221" t="s">
        <v>20</v>
      </c>
      <c r="L83" s="70"/>
      <c r="M83" s="226" t="s">
        <v>20</v>
      </c>
      <c r="N83" s="227" t="s">
        <v>39</v>
      </c>
      <c r="O83" s="45"/>
      <c r="P83" s="228">
        <f>O83*H83</f>
        <v>0</v>
      </c>
      <c r="Q83" s="228">
        <v>0</v>
      </c>
      <c r="R83" s="228">
        <f>Q83*H83</f>
        <v>0</v>
      </c>
      <c r="S83" s="228">
        <v>0.355</v>
      </c>
      <c r="T83" s="229">
        <f>S83*H83</f>
        <v>0.355</v>
      </c>
      <c r="AR83" s="22" t="s">
        <v>122</v>
      </c>
      <c r="AT83" s="22" t="s">
        <v>117</v>
      </c>
      <c r="AU83" s="22" t="s">
        <v>77</v>
      </c>
      <c r="AY83" s="22" t="s">
        <v>115</v>
      </c>
      <c r="BE83" s="230">
        <f>IF(N83="základní",J83,0)</f>
        <v>0</v>
      </c>
      <c r="BF83" s="230">
        <f>IF(N83="snížená",J83,0)</f>
        <v>0</v>
      </c>
      <c r="BG83" s="230">
        <f>IF(N83="zákl. přenesená",J83,0)</f>
        <v>0</v>
      </c>
      <c r="BH83" s="230">
        <f>IF(N83="sníž. přenesená",J83,0)</f>
        <v>0</v>
      </c>
      <c r="BI83" s="230">
        <f>IF(N83="nulová",J83,0)</f>
        <v>0</v>
      </c>
      <c r="BJ83" s="22" t="s">
        <v>75</v>
      </c>
      <c r="BK83" s="230">
        <f>ROUND(I83*H83,2)</f>
        <v>0</v>
      </c>
      <c r="BL83" s="22" t="s">
        <v>122</v>
      </c>
      <c r="BM83" s="22" t="s">
        <v>438</v>
      </c>
    </row>
    <row r="84" spans="2:47" s="1" customFormat="1" ht="13.5">
      <c r="B84" s="44"/>
      <c r="C84" s="72"/>
      <c r="D84" s="233" t="s">
        <v>277</v>
      </c>
      <c r="E84" s="72"/>
      <c r="F84" s="254" t="s">
        <v>439</v>
      </c>
      <c r="G84" s="72"/>
      <c r="H84" s="72"/>
      <c r="I84" s="189"/>
      <c r="J84" s="72"/>
      <c r="K84" s="72"/>
      <c r="L84" s="70"/>
      <c r="M84" s="255"/>
      <c r="N84" s="45"/>
      <c r="O84" s="45"/>
      <c r="P84" s="45"/>
      <c r="Q84" s="45"/>
      <c r="R84" s="45"/>
      <c r="S84" s="45"/>
      <c r="T84" s="93"/>
      <c r="AT84" s="22" t="s">
        <v>277</v>
      </c>
      <c r="AU84" s="22" t="s">
        <v>77</v>
      </c>
    </row>
    <row r="85" spans="2:65" s="1" customFormat="1" ht="16.5" customHeight="1">
      <c r="B85" s="44"/>
      <c r="C85" s="219" t="s">
        <v>151</v>
      </c>
      <c r="D85" s="219" t="s">
        <v>117</v>
      </c>
      <c r="E85" s="220" t="s">
        <v>440</v>
      </c>
      <c r="F85" s="221" t="s">
        <v>441</v>
      </c>
      <c r="G85" s="222" t="s">
        <v>433</v>
      </c>
      <c r="H85" s="223">
        <v>1</v>
      </c>
      <c r="I85" s="224"/>
      <c r="J85" s="225">
        <f>ROUND(I85*H85,2)</f>
        <v>0</v>
      </c>
      <c r="K85" s="221" t="s">
        <v>20</v>
      </c>
      <c r="L85" s="70"/>
      <c r="M85" s="226" t="s">
        <v>20</v>
      </c>
      <c r="N85" s="227" t="s">
        <v>39</v>
      </c>
      <c r="O85" s="45"/>
      <c r="P85" s="228">
        <f>O85*H85</f>
        <v>0</v>
      </c>
      <c r="Q85" s="228">
        <v>0</v>
      </c>
      <c r="R85" s="228">
        <f>Q85*H85</f>
        <v>0</v>
      </c>
      <c r="S85" s="228">
        <v>0.355</v>
      </c>
      <c r="T85" s="229">
        <f>S85*H85</f>
        <v>0.355</v>
      </c>
      <c r="AR85" s="22" t="s">
        <v>122</v>
      </c>
      <c r="AT85" s="22" t="s">
        <v>117</v>
      </c>
      <c r="AU85" s="22" t="s">
        <v>77</v>
      </c>
      <c r="AY85" s="22" t="s">
        <v>115</v>
      </c>
      <c r="BE85" s="230">
        <f>IF(N85="základní",J85,0)</f>
        <v>0</v>
      </c>
      <c r="BF85" s="230">
        <f>IF(N85="snížená",J85,0)</f>
        <v>0</v>
      </c>
      <c r="BG85" s="230">
        <f>IF(N85="zákl. přenesená",J85,0)</f>
        <v>0</v>
      </c>
      <c r="BH85" s="230">
        <f>IF(N85="sníž. přenesená",J85,0)</f>
        <v>0</v>
      </c>
      <c r="BI85" s="230">
        <f>IF(N85="nulová",J85,0)</f>
        <v>0</v>
      </c>
      <c r="BJ85" s="22" t="s">
        <v>75</v>
      </c>
      <c r="BK85" s="230">
        <f>ROUND(I85*H85,2)</f>
        <v>0</v>
      </c>
      <c r="BL85" s="22" t="s">
        <v>122</v>
      </c>
      <c r="BM85" s="22" t="s">
        <v>442</v>
      </c>
    </row>
    <row r="86" spans="2:47" s="1" customFormat="1" ht="13.5">
      <c r="B86" s="44"/>
      <c r="C86" s="72"/>
      <c r="D86" s="233" t="s">
        <v>277</v>
      </c>
      <c r="E86" s="72"/>
      <c r="F86" s="254" t="s">
        <v>443</v>
      </c>
      <c r="G86" s="72"/>
      <c r="H86" s="72"/>
      <c r="I86" s="189"/>
      <c r="J86" s="72"/>
      <c r="K86" s="72"/>
      <c r="L86" s="70"/>
      <c r="M86" s="255"/>
      <c r="N86" s="45"/>
      <c r="O86" s="45"/>
      <c r="P86" s="45"/>
      <c r="Q86" s="45"/>
      <c r="R86" s="45"/>
      <c r="S86" s="45"/>
      <c r="T86" s="93"/>
      <c r="AT86" s="22" t="s">
        <v>277</v>
      </c>
      <c r="AU86" s="22" t="s">
        <v>77</v>
      </c>
    </row>
    <row r="87" spans="2:65" s="1" customFormat="1" ht="51" customHeight="1">
      <c r="B87" s="44"/>
      <c r="C87" s="219" t="s">
        <v>122</v>
      </c>
      <c r="D87" s="219" t="s">
        <v>117</v>
      </c>
      <c r="E87" s="220" t="s">
        <v>444</v>
      </c>
      <c r="F87" s="221" t="s">
        <v>445</v>
      </c>
      <c r="G87" s="222" t="s">
        <v>433</v>
      </c>
      <c r="H87" s="223">
        <v>1</v>
      </c>
      <c r="I87" s="224"/>
      <c r="J87" s="225">
        <f>ROUND(I87*H87,2)</f>
        <v>0</v>
      </c>
      <c r="K87" s="221" t="s">
        <v>20</v>
      </c>
      <c r="L87" s="70"/>
      <c r="M87" s="226" t="s">
        <v>20</v>
      </c>
      <c r="N87" s="227" t="s">
        <v>39</v>
      </c>
      <c r="O87" s="45"/>
      <c r="P87" s="228">
        <f>O87*H87</f>
        <v>0</v>
      </c>
      <c r="Q87" s="228">
        <v>0</v>
      </c>
      <c r="R87" s="228">
        <f>Q87*H87</f>
        <v>0</v>
      </c>
      <c r="S87" s="228">
        <v>0.355</v>
      </c>
      <c r="T87" s="229">
        <f>S87*H87</f>
        <v>0.355</v>
      </c>
      <c r="AR87" s="22" t="s">
        <v>122</v>
      </c>
      <c r="AT87" s="22" t="s">
        <v>117</v>
      </c>
      <c r="AU87" s="22" t="s">
        <v>77</v>
      </c>
      <c r="AY87" s="22" t="s">
        <v>115</v>
      </c>
      <c r="BE87" s="230">
        <f>IF(N87="základní",J87,0)</f>
        <v>0</v>
      </c>
      <c r="BF87" s="230">
        <f>IF(N87="snížená",J87,0)</f>
        <v>0</v>
      </c>
      <c r="BG87" s="230">
        <f>IF(N87="zákl. přenesená",J87,0)</f>
        <v>0</v>
      </c>
      <c r="BH87" s="230">
        <f>IF(N87="sníž. přenesená",J87,0)</f>
        <v>0</v>
      </c>
      <c r="BI87" s="230">
        <f>IF(N87="nulová",J87,0)</f>
        <v>0</v>
      </c>
      <c r="BJ87" s="22" t="s">
        <v>75</v>
      </c>
      <c r="BK87" s="230">
        <f>ROUND(I87*H87,2)</f>
        <v>0</v>
      </c>
      <c r="BL87" s="22" t="s">
        <v>122</v>
      </c>
      <c r="BM87" s="22" t="s">
        <v>446</v>
      </c>
    </row>
    <row r="88" spans="2:65" s="1" customFormat="1" ht="16.5" customHeight="1">
      <c r="B88" s="44"/>
      <c r="C88" s="219" t="s">
        <v>161</v>
      </c>
      <c r="D88" s="219" t="s">
        <v>117</v>
      </c>
      <c r="E88" s="220" t="s">
        <v>447</v>
      </c>
      <c r="F88" s="221" t="s">
        <v>448</v>
      </c>
      <c r="G88" s="222" t="s">
        <v>433</v>
      </c>
      <c r="H88" s="223">
        <v>1</v>
      </c>
      <c r="I88" s="224"/>
      <c r="J88" s="225">
        <f>ROUND(I88*H88,2)</f>
        <v>0</v>
      </c>
      <c r="K88" s="221" t="s">
        <v>20</v>
      </c>
      <c r="L88" s="70"/>
      <c r="M88" s="226" t="s">
        <v>20</v>
      </c>
      <c r="N88" s="227" t="s">
        <v>39</v>
      </c>
      <c r="O88" s="45"/>
      <c r="P88" s="228">
        <f>O88*H88</f>
        <v>0</v>
      </c>
      <c r="Q88" s="228">
        <v>0</v>
      </c>
      <c r="R88" s="228">
        <f>Q88*H88</f>
        <v>0</v>
      </c>
      <c r="S88" s="228">
        <v>0.355</v>
      </c>
      <c r="T88" s="229">
        <f>S88*H88</f>
        <v>0.355</v>
      </c>
      <c r="AR88" s="22" t="s">
        <v>122</v>
      </c>
      <c r="AT88" s="22" t="s">
        <v>117</v>
      </c>
      <c r="AU88" s="22" t="s">
        <v>77</v>
      </c>
      <c r="AY88" s="22" t="s">
        <v>115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22" t="s">
        <v>75</v>
      </c>
      <c r="BK88" s="230">
        <f>ROUND(I88*H88,2)</f>
        <v>0</v>
      </c>
      <c r="BL88" s="22" t="s">
        <v>122</v>
      </c>
      <c r="BM88" s="22" t="s">
        <v>449</v>
      </c>
    </row>
    <row r="89" spans="2:47" s="1" customFormat="1" ht="13.5">
      <c r="B89" s="44"/>
      <c r="C89" s="72"/>
      <c r="D89" s="233" t="s">
        <v>277</v>
      </c>
      <c r="E89" s="72"/>
      <c r="F89" s="254" t="s">
        <v>450</v>
      </c>
      <c r="G89" s="72"/>
      <c r="H89" s="72"/>
      <c r="I89" s="189"/>
      <c r="J89" s="72"/>
      <c r="K89" s="72"/>
      <c r="L89" s="70"/>
      <c r="M89" s="255"/>
      <c r="N89" s="45"/>
      <c r="O89" s="45"/>
      <c r="P89" s="45"/>
      <c r="Q89" s="45"/>
      <c r="R89" s="45"/>
      <c r="S89" s="45"/>
      <c r="T89" s="93"/>
      <c r="AT89" s="22" t="s">
        <v>277</v>
      </c>
      <c r="AU89" s="22" t="s">
        <v>77</v>
      </c>
    </row>
    <row r="90" spans="2:65" s="1" customFormat="1" ht="25.5" customHeight="1">
      <c r="B90" s="44"/>
      <c r="C90" s="219" t="s">
        <v>167</v>
      </c>
      <c r="D90" s="219" t="s">
        <v>117</v>
      </c>
      <c r="E90" s="220" t="s">
        <v>451</v>
      </c>
      <c r="F90" s="221" t="s">
        <v>452</v>
      </c>
      <c r="G90" s="222" t="s">
        <v>433</v>
      </c>
      <c r="H90" s="223">
        <v>1</v>
      </c>
      <c r="I90" s="224"/>
      <c r="J90" s="225">
        <f>ROUND(I90*H90,2)</f>
        <v>0</v>
      </c>
      <c r="K90" s="221" t="s">
        <v>20</v>
      </c>
      <c r="L90" s="70"/>
      <c r="M90" s="226" t="s">
        <v>20</v>
      </c>
      <c r="N90" s="262" t="s">
        <v>39</v>
      </c>
      <c r="O90" s="260"/>
      <c r="P90" s="263">
        <f>O90*H90</f>
        <v>0</v>
      </c>
      <c r="Q90" s="263">
        <v>0</v>
      </c>
      <c r="R90" s="263">
        <f>Q90*H90</f>
        <v>0</v>
      </c>
      <c r="S90" s="263">
        <v>0.355</v>
      </c>
      <c r="T90" s="264">
        <f>S90*H90</f>
        <v>0.355</v>
      </c>
      <c r="AR90" s="22" t="s">
        <v>122</v>
      </c>
      <c r="AT90" s="22" t="s">
        <v>117</v>
      </c>
      <c r="AU90" s="22" t="s">
        <v>77</v>
      </c>
      <c r="AY90" s="22" t="s">
        <v>115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22" t="s">
        <v>75</v>
      </c>
      <c r="BK90" s="230">
        <f>ROUND(I90*H90,2)</f>
        <v>0</v>
      </c>
      <c r="BL90" s="22" t="s">
        <v>122</v>
      </c>
      <c r="BM90" s="22" t="s">
        <v>453</v>
      </c>
    </row>
    <row r="91" spans="2:12" s="1" customFormat="1" ht="6.95" customHeight="1">
      <c r="B91" s="65"/>
      <c r="C91" s="66"/>
      <c r="D91" s="66"/>
      <c r="E91" s="66"/>
      <c r="F91" s="66"/>
      <c r="G91" s="66"/>
      <c r="H91" s="66"/>
      <c r="I91" s="164"/>
      <c r="J91" s="66"/>
      <c r="K91" s="66"/>
      <c r="L91" s="70"/>
    </row>
  </sheetData>
  <sheetProtection password="CC35" sheet="1" objects="1" scenarios="1" formatColumns="0" formatRows="0" autoFilter="0"/>
  <autoFilter ref="C77:K90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5" customWidth="1"/>
    <col min="2" max="2" width="1.66796875" style="265" customWidth="1"/>
    <col min="3" max="4" width="5" style="265" customWidth="1"/>
    <col min="5" max="5" width="11.66015625" style="265" customWidth="1"/>
    <col min="6" max="6" width="9.16015625" style="265" customWidth="1"/>
    <col min="7" max="7" width="5" style="265" customWidth="1"/>
    <col min="8" max="8" width="77.83203125" style="265" customWidth="1"/>
    <col min="9" max="10" width="20" style="265" customWidth="1"/>
    <col min="11" max="11" width="1.66796875" style="265" customWidth="1"/>
  </cols>
  <sheetData>
    <row r="1" ht="37.5" customHeight="1"/>
    <row r="2" spans="2:11" ht="7.5" customHeight="1">
      <c r="B2" s="266"/>
      <c r="C2" s="267"/>
      <c r="D2" s="267"/>
      <c r="E2" s="267"/>
      <c r="F2" s="267"/>
      <c r="G2" s="267"/>
      <c r="H2" s="267"/>
      <c r="I2" s="267"/>
      <c r="J2" s="267"/>
      <c r="K2" s="268"/>
    </row>
    <row r="3" spans="2:11" s="13" customFormat="1" ht="45" customHeight="1">
      <c r="B3" s="269"/>
      <c r="C3" s="270" t="s">
        <v>454</v>
      </c>
      <c r="D3" s="270"/>
      <c r="E3" s="270"/>
      <c r="F3" s="270"/>
      <c r="G3" s="270"/>
      <c r="H3" s="270"/>
      <c r="I3" s="270"/>
      <c r="J3" s="270"/>
      <c r="K3" s="271"/>
    </row>
    <row r="4" spans="2:11" ht="25.5" customHeight="1">
      <c r="B4" s="272"/>
      <c r="C4" s="273" t="s">
        <v>455</v>
      </c>
      <c r="D4" s="273"/>
      <c r="E4" s="273"/>
      <c r="F4" s="273"/>
      <c r="G4" s="273"/>
      <c r="H4" s="273"/>
      <c r="I4" s="273"/>
      <c r="J4" s="273"/>
      <c r="K4" s="274"/>
    </row>
    <row r="5" spans="2:11" ht="5.25" customHeight="1">
      <c r="B5" s="272"/>
      <c r="C5" s="275"/>
      <c r="D5" s="275"/>
      <c r="E5" s="275"/>
      <c r="F5" s="275"/>
      <c r="G5" s="275"/>
      <c r="H5" s="275"/>
      <c r="I5" s="275"/>
      <c r="J5" s="275"/>
      <c r="K5" s="274"/>
    </row>
    <row r="6" spans="2:11" ht="15" customHeight="1">
      <c r="B6" s="272"/>
      <c r="C6" s="276" t="s">
        <v>456</v>
      </c>
      <c r="D6" s="276"/>
      <c r="E6" s="276"/>
      <c r="F6" s="276"/>
      <c r="G6" s="276"/>
      <c r="H6" s="276"/>
      <c r="I6" s="276"/>
      <c r="J6" s="276"/>
      <c r="K6" s="274"/>
    </row>
    <row r="7" spans="2:11" ht="15" customHeight="1">
      <c r="B7" s="277"/>
      <c r="C7" s="276" t="s">
        <v>457</v>
      </c>
      <c r="D7" s="276"/>
      <c r="E7" s="276"/>
      <c r="F7" s="276"/>
      <c r="G7" s="276"/>
      <c r="H7" s="276"/>
      <c r="I7" s="276"/>
      <c r="J7" s="276"/>
      <c r="K7" s="274"/>
    </row>
    <row r="8" spans="2:11" ht="12.75" customHeight="1">
      <c r="B8" s="277"/>
      <c r="C8" s="276"/>
      <c r="D8" s="276"/>
      <c r="E8" s="276"/>
      <c r="F8" s="276"/>
      <c r="G8" s="276"/>
      <c r="H8" s="276"/>
      <c r="I8" s="276"/>
      <c r="J8" s="276"/>
      <c r="K8" s="274"/>
    </row>
    <row r="9" spans="2:11" ht="15" customHeight="1">
      <c r="B9" s="277"/>
      <c r="C9" s="276" t="s">
        <v>458</v>
      </c>
      <c r="D9" s="276"/>
      <c r="E9" s="276"/>
      <c r="F9" s="276"/>
      <c r="G9" s="276"/>
      <c r="H9" s="276"/>
      <c r="I9" s="276"/>
      <c r="J9" s="276"/>
      <c r="K9" s="274"/>
    </row>
    <row r="10" spans="2:11" ht="15" customHeight="1">
      <c r="B10" s="277"/>
      <c r="C10" s="276"/>
      <c r="D10" s="276" t="s">
        <v>459</v>
      </c>
      <c r="E10" s="276"/>
      <c r="F10" s="276"/>
      <c r="G10" s="276"/>
      <c r="H10" s="276"/>
      <c r="I10" s="276"/>
      <c r="J10" s="276"/>
      <c r="K10" s="274"/>
    </row>
    <row r="11" spans="2:11" ht="15" customHeight="1">
      <c r="B11" s="277"/>
      <c r="C11" s="278"/>
      <c r="D11" s="276" t="s">
        <v>460</v>
      </c>
      <c r="E11" s="276"/>
      <c r="F11" s="276"/>
      <c r="G11" s="276"/>
      <c r="H11" s="276"/>
      <c r="I11" s="276"/>
      <c r="J11" s="276"/>
      <c r="K11" s="274"/>
    </row>
    <row r="12" spans="2:11" ht="12.75" customHeight="1">
      <c r="B12" s="277"/>
      <c r="C12" s="278"/>
      <c r="D12" s="278"/>
      <c r="E12" s="278"/>
      <c r="F12" s="278"/>
      <c r="G12" s="278"/>
      <c r="H12" s="278"/>
      <c r="I12" s="278"/>
      <c r="J12" s="278"/>
      <c r="K12" s="274"/>
    </row>
    <row r="13" spans="2:11" ht="15" customHeight="1">
      <c r="B13" s="277"/>
      <c r="C13" s="278"/>
      <c r="D13" s="276" t="s">
        <v>461</v>
      </c>
      <c r="E13" s="276"/>
      <c r="F13" s="276"/>
      <c r="G13" s="276"/>
      <c r="H13" s="276"/>
      <c r="I13" s="276"/>
      <c r="J13" s="276"/>
      <c r="K13" s="274"/>
    </row>
    <row r="14" spans="2:11" ht="15" customHeight="1">
      <c r="B14" s="277"/>
      <c r="C14" s="278"/>
      <c r="D14" s="276" t="s">
        <v>462</v>
      </c>
      <c r="E14" s="276"/>
      <c r="F14" s="276"/>
      <c r="G14" s="276"/>
      <c r="H14" s="276"/>
      <c r="I14" s="276"/>
      <c r="J14" s="276"/>
      <c r="K14" s="274"/>
    </row>
    <row r="15" spans="2:11" ht="15" customHeight="1">
      <c r="B15" s="277"/>
      <c r="C15" s="278"/>
      <c r="D15" s="276" t="s">
        <v>463</v>
      </c>
      <c r="E15" s="276"/>
      <c r="F15" s="276"/>
      <c r="G15" s="276"/>
      <c r="H15" s="276"/>
      <c r="I15" s="276"/>
      <c r="J15" s="276"/>
      <c r="K15" s="274"/>
    </row>
    <row r="16" spans="2:11" ht="15" customHeight="1">
      <c r="B16" s="277"/>
      <c r="C16" s="278"/>
      <c r="D16" s="278"/>
      <c r="E16" s="279" t="s">
        <v>74</v>
      </c>
      <c r="F16" s="276" t="s">
        <v>464</v>
      </c>
      <c r="G16" s="276"/>
      <c r="H16" s="276"/>
      <c r="I16" s="276"/>
      <c r="J16" s="276"/>
      <c r="K16" s="274"/>
    </row>
    <row r="17" spans="2:11" ht="15" customHeight="1">
      <c r="B17" s="277"/>
      <c r="C17" s="278"/>
      <c r="D17" s="278"/>
      <c r="E17" s="279" t="s">
        <v>465</v>
      </c>
      <c r="F17" s="276" t="s">
        <v>466</v>
      </c>
      <c r="G17" s="276"/>
      <c r="H17" s="276"/>
      <c r="I17" s="276"/>
      <c r="J17" s="276"/>
      <c r="K17" s="274"/>
    </row>
    <row r="18" spans="2:11" ht="15" customHeight="1">
      <c r="B18" s="277"/>
      <c r="C18" s="278"/>
      <c r="D18" s="278"/>
      <c r="E18" s="279" t="s">
        <v>467</v>
      </c>
      <c r="F18" s="276" t="s">
        <v>468</v>
      </c>
      <c r="G18" s="276"/>
      <c r="H18" s="276"/>
      <c r="I18" s="276"/>
      <c r="J18" s="276"/>
      <c r="K18" s="274"/>
    </row>
    <row r="19" spans="2:11" ht="15" customHeight="1">
      <c r="B19" s="277"/>
      <c r="C19" s="278"/>
      <c r="D19" s="278"/>
      <c r="E19" s="279" t="s">
        <v>469</v>
      </c>
      <c r="F19" s="276" t="s">
        <v>82</v>
      </c>
      <c r="G19" s="276"/>
      <c r="H19" s="276"/>
      <c r="I19" s="276"/>
      <c r="J19" s="276"/>
      <c r="K19" s="274"/>
    </row>
    <row r="20" spans="2:11" ht="15" customHeight="1">
      <c r="B20" s="277"/>
      <c r="C20" s="278"/>
      <c r="D20" s="278"/>
      <c r="E20" s="279" t="s">
        <v>470</v>
      </c>
      <c r="F20" s="276" t="s">
        <v>471</v>
      </c>
      <c r="G20" s="276"/>
      <c r="H20" s="276"/>
      <c r="I20" s="276"/>
      <c r="J20" s="276"/>
      <c r="K20" s="274"/>
    </row>
    <row r="21" spans="2:11" ht="15" customHeight="1">
      <c r="B21" s="277"/>
      <c r="C21" s="278"/>
      <c r="D21" s="278"/>
      <c r="E21" s="279" t="s">
        <v>472</v>
      </c>
      <c r="F21" s="276" t="s">
        <v>473</v>
      </c>
      <c r="G21" s="276"/>
      <c r="H21" s="276"/>
      <c r="I21" s="276"/>
      <c r="J21" s="276"/>
      <c r="K21" s="274"/>
    </row>
    <row r="22" spans="2:11" ht="12.75" customHeight="1">
      <c r="B22" s="277"/>
      <c r="C22" s="278"/>
      <c r="D22" s="278"/>
      <c r="E22" s="278"/>
      <c r="F22" s="278"/>
      <c r="G22" s="278"/>
      <c r="H22" s="278"/>
      <c r="I22" s="278"/>
      <c r="J22" s="278"/>
      <c r="K22" s="274"/>
    </row>
    <row r="23" spans="2:11" ht="15" customHeight="1">
      <c r="B23" s="277"/>
      <c r="C23" s="276" t="s">
        <v>474</v>
      </c>
      <c r="D23" s="276"/>
      <c r="E23" s="276"/>
      <c r="F23" s="276"/>
      <c r="G23" s="276"/>
      <c r="H23" s="276"/>
      <c r="I23" s="276"/>
      <c r="J23" s="276"/>
      <c r="K23" s="274"/>
    </row>
    <row r="24" spans="2:11" ht="15" customHeight="1">
      <c r="B24" s="277"/>
      <c r="C24" s="276" t="s">
        <v>475</v>
      </c>
      <c r="D24" s="276"/>
      <c r="E24" s="276"/>
      <c r="F24" s="276"/>
      <c r="G24" s="276"/>
      <c r="H24" s="276"/>
      <c r="I24" s="276"/>
      <c r="J24" s="276"/>
      <c r="K24" s="274"/>
    </row>
    <row r="25" spans="2:11" ht="15" customHeight="1">
      <c r="B25" s="277"/>
      <c r="C25" s="276"/>
      <c r="D25" s="276" t="s">
        <v>476</v>
      </c>
      <c r="E25" s="276"/>
      <c r="F25" s="276"/>
      <c r="G25" s="276"/>
      <c r="H25" s="276"/>
      <c r="I25" s="276"/>
      <c r="J25" s="276"/>
      <c r="K25" s="274"/>
    </row>
    <row r="26" spans="2:11" ht="15" customHeight="1">
      <c r="B26" s="277"/>
      <c r="C26" s="278"/>
      <c r="D26" s="276" t="s">
        <v>477</v>
      </c>
      <c r="E26" s="276"/>
      <c r="F26" s="276"/>
      <c r="G26" s="276"/>
      <c r="H26" s="276"/>
      <c r="I26" s="276"/>
      <c r="J26" s="276"/>
      <c r="K26" s="274"/>
    </row>
    <row r="27" spans="2:11" ht="12.75" customHeight="1">
      <c r="B27" s="277"/>
      <c r="C27" s="278"/>
      <c r="D27" s="278"/>
      <c r="E27" s="278"/>
      <c r="F27" s="278"/>
      <c r="G27" s="278"/>
      <c r="H27" s="278"/>
      <c r="I27" s="278"/>
      <c r="J27" s="278"/>
      <c r="K27" s="274"/>
    </row>
    <row r="28" spans="2:11" ht="15" customHeight="1">
      <c r="B28" s="277"/>
      <c r="C28" s="278"/>
      <c r="D28" s="276" t="s">
        <v>478</v>
      </c>
      <c r="E28" s="276"/>
      <c r="F28" s="276"/>
      <c r="G28" s="276"/>
      <c r="H28" s="276"/>
      <c r="I28" s="276"/>
      <c r="J28" s="276"/>
      <c r="K28" s="274"/>
    </row>
    <row r="29" spans="2:11" ht="15" customHeight="1">
      <c r="B29" s="277"/>
      <c r="C29" s="278"/>
      <c r="D29" s="276" t="s">
        <v>479</v>
      </c>
      <c r="E29" s="276"/>
      <c r="F29" s="276"/>
      <c r="G29" s="276"/>
      <c r="H29" s="276"/>
      <c r="I29" s="276"/>
      <c r="J29" s="276"/>
      <c r="K29" s="274"/>
    </row>
    <row r="30" spans="2:11" ht="12.75" customHeight="1">
      <c r="B30" s="277"/>
      <c r="C30" s="278"/>
      <c r="D30" s="278"/>
      <c r="E30" s="278"/>
      <c r="F30" s="278"/>
      <c r="G30" s="278"/>
      <c r="H30" s="278"/>
      <c r="I30" s="278"/>
      <c r="J30" s="278"/>
      <c r="K30" s="274"/>
    </row>
    <row r="31" spans="2:11" ht="15" customHeight="1">
      <c r="B31" s="277"/>
      <c r="C31" s="278"/>
      <c r="D31" s="276" t="s">
        <v>480</v>
      </c>
      <c r="E31" s="276"/>
      <c r="F31" s="276"/>
      <c r="G31" s="276"/>
      <c r="H31" s="276"/>
      <c r="I31" s="276"/>
      <c r="J31" s="276"/>
      <c r="K31" s="274"/>
    </row>
    <row r="32" spans="2:11" ht="15" customHeight="1">
      <c r="B32" s="277"/>
      <c r="C32" s="278"/>
      <c r="D32" s="276" t="s">
        <v>481</v>
      </c>
      <c r="E32" s="276"/>
      <c r="F32" s="276"/>
      <c r="G32" s="276"/>
      <c r="H32" s="276"/>
      <c r="I32" s="276"/>
      <c r="J32" s="276"/>
      <c r="K32" s="274"/>
    </row>
    <row r="33" spans="2:11" ht="15" customHeight="1">
      <c r="B33" s="277"/>
      <c r="C33" s="278"/>
      <c r="D33" s="276" t="s">
        <v>482</v>
      </c>
      <c r="E33" s="276"/>
      <c r="F33" s="276"/>
      <c r="G33" s="276"/>
      <c r="H33" s="276"/>
      <c r="I33" s="276"/>
      <c r="J33" s="276"/>
      <c r="K33" s="274"/>
    </row>
    <row r="34" spans="2:11" ht="15" customHeight="1">
      <c r="B34" s="277"/>
      <c r="C34" s="278"/>
      <c r="D34" s="276"/>
      <c r="E34" s="280" t="s">
        <v>100</v>
      </c>
      <c r="F34" s="276"/>
      <c r="G34" s="276" t="s">
        <v>483</v>
      </c>
      <c r="H34" s="276"/>
      <c r="I34" s="276"/>
      <c r="J34" s="276"/>
      <c r="K34" s="274"/>
    </row>
    <row r="35" spans="2:11" ht="30.75" customHeight="1">
      <c r="B35" s="277"/>
      <c r="C35" s="278"/>
      <c r="D35" s="276"/>
      <c r="E35" s="280" t="s">
        <v>484</v>
      </c>
      <c r="F35" s="276"/>
      <c r="G35" s="276" t="s">
        <v>485</v>
      </c>
      <c r="H35" s="276"/>
      <c r="I35" s="276"/>
      <c r="J35" s="276"/>
      <c r="K35" s="274"/>
    </row>
    <row r="36" spans="2:11" ht="15" customHeight="1">
      <c r="B36" s="277"/>
      <c r="C36" s="278"/>
      <c r="D36" s="276"/>
      <c r="E36" s="280" t="s">
        <v>49</v>
      </c>
      <c r="F36" s="276"/>
      <c r="G36" s="276" t="s">
        <v>486</v>
      </c>
      <c r="H36" s="276"/>
      <c r="I36" s="276"/>
      <c r="J36" s="276"/>
      <c r="K36" s="274"/>
    </row>
    <row r="37" spans="2:11" ht="15" customHeight="1">
      <c r="B37" s="277"/>
      <c r="C37" s="278"/>
      <c r="D37" s="276"/>
      <c r="E37" s="280" t="s">
        <v>101</v>
      </c>
      <c r="F37" s="276"/>
      <c r="G37" s="276" t="s">
        <v>487</v>
      </c>
      <c r="H37" s="276"/>
      <c r="I37" s="276"/>
      <c r="J37" s="276"/>
      <c r="K37" s="274"/>
    </row>
    <row r="38" spans="2:11" ht="15" customHeight="1">
      <c r="B38" s="277"/>
      <c r="C38" s="278"/>
      <c r="D38" s="276"/>
      <c r="E38" s="280" t="s">
        <v>102</v>
      </c>
      <c r="F38" s="276"/>
      <c r="G38" s="276" t="s">
        <v>488</v>
      </c>
      <c r="H38" s="276"/>
      <c r="I38" s="276"/>
      <c r="J38" s="276"/>
      <c r="K38" s="274"/>
    </row>
    <row r="39" spans="2:11" ht="15" customHeight="1">
      <c r="B39" s="277"/>
      <c r="C39" s="278"/>
      <c r="D39" s="276"/>
      <c r="E39" s="280" t="s">
        <v>103</v>
      </c>
      <c r="F39" s="276"/>
      <c r="G39" s="276" t="s">
        <v>489</v>
      </c>
      <c r="H39" s="276"/>
      <c r="I39" s="276"/>
      <c r="J39" s="276"/>
      <c r="K39" s="274"/>
    </row>
    <row r="40" spans="2:11" ht="15" customHeight="1">
      <c r="B40" s="277"/>
      <c r="C40" s="278"/>
      <c r="D40" s="276"/>
      <c r="E40" s="280" t="s">
        <v>490</v>
      </c>
      <c r="F40" s="276"/>
      <c r="G40" s="276" t="s">
        <v>491</v>
      </c>
      <c r="H40" s="276"/>
      <c r="I40" s="276"/>
      <c r="J40" s="276"/>
      <c r="K40" s="274"/>
    </row>
    <row r="41" spans="2:11" ht="15" customHeight="1">
      <c r="B41" s="277"/>
      <c r="C41" s="278"/>
      <c r="D41" s="276"/>
      <c r="E41" s="280"/>
      <c r="F41" s="276"/>
      <c r="G41" s="276" t="s">
        <v>492</v>
      </c>
      <c r="H41" s="276"/>
      <c r="I41" s="276"/>
      <c r="J41" s="276"/>
      <c r="K41" s="274"/>
    </row>
    <row r="42" spans="2:11" ht="15" customHeight="1">
      <c r="B42" s="277"/>
      <c r="C42" s="278"/>
      <c r="D42" s="276"/>
      <c r="E42" s="280" t="s">
        <v>493</v>
      </c>
      <c r="F42" s="276"/>
      <c r="G42" s="276" t="s">
        <v>494</v>
      </c>
      <c r="H42" s="276"/>
      <c r="I42" s="276"/>
      <c r="J42" s="276"/>
      <c r="K42" s="274"/>
    </row>
    <row r="43" spans="2:11" ht="15" customHeight="1">
      <c r="B43" s="277"/>
      <c r="C43" s="278"/>
      <c r="D43" s="276"/>
      <c r="E43" s="280" t="s">
        <v>105</v>
      </c>
      <c r="F43" s="276"/>
      <c r="G43" s="276" t="s">
        <v>495</v>
      </c>
      <c r="H43" s="276"/>
      <c r="I43" s="276"/>
      <c r="J43" s="276"/>
      <c r="K43" s="274"/>
    </row>
    <row r="44" spans="2:11" ht="12.75" customHeight="1">
      <c r="B44" s="277"/>
      <c r="C44" s="278"/>
      <c r="D44" s="276"/>
      <c r="E44" s="276"/>
      <c r="F44" s="276"/>
      <c r="G44" s="276"/>
      <c r="H44" s="276"/>
      <c r="I44" s="276"/>
      <c r="J44" s="276"/>
      <c r="K44" s="274"/>
    </row>
    <row r="45" spans="2:11" ht="15" customHeight="1">
      <c r="B45" s="277"/>
      <c r="C45" s="278"/>
      <c r="D45" s="276" t="s">
        <v>496</v>
      </c>
      <c r="E45" s="276"/>
      <c r="F45" s="276"/>
      <c r="G45" s="276"/>
      <c r="H45" s="276"/>
      <c r="I45" s="276"/>
      <c r="J45" s="276"/>
      <c r="K45" s="274"/>
    </row>
    <row r="46" spans="2:11" ht="15" customHeight="1">
      <c r="B46" s="277"/>
      <c r="C46" s="278"/>
      <c r="D46" s="278"/>
      <c r="E46" s="276" t="s">
        <v>497</v>
      </c>
      <c r="F46" s="276"/>
      <c r="G46" s="276"/>
      <c r="H46" s="276"/>
      <c r="I46" s="276"/>
      <c r="J46" s="276"/>
      <c r="K46" s="274"/>
    </row>
    <row r="47" spans="2:11" ht="15" customHeight="1">
      <c r="B47" s="277"/>
      <c r="C47" s="278"/>
      <c r="D47" s="278"/>
      <c r="E47" s="276" t="s">
        <v>498</v>
      </c>
      <c r="F47" s="276"/>
      <c r="G47" s="276"/>
      <c r="H47" s="276"/>
      <c r="I47" s="276"/>
      <c r="J47" s="276"/>
      <c r="K47" s="274"/>
    </row>
    <row r="48" spans="2:11" ht="15" customHeight="1">
      <c r="B48" s="277"/>
      <c r="C48" s="278"/>
      <c r="D48" s="278"/>
      <c r="E48" s="276" t="s">
        <v>499</v>
      </c>
      <c r="F48" s="276"/>
      <c r="G48" s="276"/>
      <c r="H48" s="276"/>
      <c r="I48" s="276"/>
      <c r="J48" s="276"/>
      <c r="K48" s="274"/>
    </row>
    <row r="49" spans="2:11" ht="15" customHeight="1">
      <c r="B49" s="277"/>
      <c r="C49" s="278"/>
      <c r="D49" s="276" t="s">
        <v>500</v>
      </c>
      <c r="E49" s="276"/>
      <c r="F49" s="276"/>
      <c r="G49" s="276"/>
      <c r="H49" s="276"/>
      <c r="I49" s="276"/>
      <c r="J49" s="276"/>
      <c r="K49" s="274"/>
    </row>
    <row r="50" spans="2:11" ht="25.5" customHeight="1">
      <c r="B50" s="272"/>
      <c r="C50" s="273" t="s">
        <v>501</v>
      </c>
      <c r="D50" s="273"/>
      <c r="E50" s="273"/>
      <c r="F50" s="273"/>
      <c r="G50" s="273"/>
      <c r="H50" s="273"/>
      <c r="I50" s="273"/>
      <c r="J50" s="273"/>
      <c r="K50" s="274"/>
    </row>
    <row r="51" spans="2:11" ht="5.25" customHeight="1">
      <c r="B51" s="272"/>
      <c r="C51" s="275"/>
      <c r="D51" s="275"/>
      <c r="E51" s="275"/>
      <c r="F51" s="275"/>
      <c r="G51" s="275"/>
      <c r="H51" s="275"/>
      <c r="I51" s="275"/>
      <c r="J51" s="275"/>
      <c r="K51" s="274"/>
    </row>
    <row r="52" spans="2:11" ht="15" customHeight="1">
      <c r="B52" s="272"/>
      <c r="C52" s="276" t="s">
        <v>502</v>
      </c>
      <c r="D52" s="276"/>
      <c r="E52" s="276"/>
      <c r="F52" s="276"/>
      <c r="G52" s="276"/>
      <c r="H52" s="276"/>
      <c r="I52" s="276"/>
      <c r="J52" s="276"/>
      <c r="K52" s="274"/>
    </row>
    <row r="53" spans="2:11" ht="15" customHeight="1">
      <c r="B53" s="272"/>
      <c r="C53" s="276" t="s">
        <v>503</v>
      </c>
      <c r="D53" s="276"/>
      <c r="E53" s="276"/>
      <c r="F53" s="276"/>
      <c r="G53" s="276"/>
      <c r="H53" s="276"/>
      <c r="I53" s="276"/>
      <c r="J53" s="276"/>
      <c r="K53" s="274"/>
    </row>
    <row r="54" spans="2:11" ht="12.75" customHeight="1">
      <c r="B54" s="272"/>
      <c r="C54" s="276"/>
      <c r="D54" s="276"/>
      <c r="E54" s="276"/>
      <c r="F54" s="276"/>
      <c r="G54" s="276"/>
      <c r="H54" s="276"/>
      <c r="I54" s="276"/>
      <c r="J54" s="276"/>
      <c r="K54" s="274"/>
    </row>
    <row r="55" spans="2:11" ht="15" customHeight="1">
      <c r="B55" s="272"/>
      <c r="C55" s="276" t="s">
        <v>504</v>
      </c>
      <c r="D55" s="276"/>
      <c r="E55" s="276"/>
      <c r="F55" s="276"/>
      <c r="G55" s="276"/>
      <c r="H55" s="276"/>
      <c r="I55" s="276"/>
      <c r="J55" s="276"/>
      <c r="K55" s="274"/>
    </row>
    <row r="56" spans="2:11" ht="15" customHeight="1">
      <c r="B56" s="272"/>
      <c r="C56" s="278"/>
      <c r="D56" s="276" t="s">
        <v>505</v>
      </c>
      <c r="E56" s="276"/>
      <c r="F56" s="276"/>
      <c r="G56" s="276"/>
      <c r="H56" s="276"/>
      <c r="I56" s="276"/>
      <c r="J56" s="276"/>
      <c r="K56" s="274"/>
    </row>
    <row r="57" spans="2:11" ht="15" customHeight="1">
      <c r="B57" s="272"/>
      <c r="C57" s="278"/>
      <c r="D57" s="276" t="s">
        <v>506</v>
      </c>
      <c r="E57" s="276"/>
      <c r="F57" s="276"/>
      <c r="G57" s="276"/>
      <c r="H57" s="276"/>
      <c r="I57" s="276"/>
      <c r="J57" s="276"/>
      <c r="K57" s="274"/>
    </row>
    <row r="58" spans="2:11" ht="15" customHeight="1">
      <c r="B58" s="272"/>
      <c r="C58" s="278"/>
      <c r="D58" s="276" t="s">
        <v>507</v>
      </c>
      <c r="E58" s="276"/>
      <c r="F58" s="276"/>
      <c r="G58" s="276"/>
      <c r="H58" s="276"/>
      <c r="I58" s="276"/>
      <c r="J58" s="276"/>
      <c r="K58" s="274"/>
    </row>
    <row r="59" spans="2:11" ht="15" customHeight="1">
      <c r="B59" s="272"/>
      <c r="C59" s="278"/>
      <c r="D59" s="276" t="s">
        <v>508</v>
      </c>
      <c r="E59" s="276"/>
      <c r="F59" s="276"/>
      <c r="G59" s="276"/>
      <c r="H59" s="276"/>
      <c r="I59" s="276"/>
      <c r="J59" s="276"/>
      <c r="K59" s="274"/>
    </row>
    <row r="60" spans="2:11" ht="15" customHeight="1">
      <c r="B60" s="272"/>
      <c r="C60" s="278"/>
      <c r="D60" s="281" t="s">
        <v>509</v>
      </c>
      <c r="E60" s="281"/>
      <c r="F60" s="281"/>
      <c r="G60" s="281"/>
      <c r="H60" s="281"/>
      <c r="I60" s="281"/>
      <c r="J60" s="281"/>
      <c r="K60" s="274"/>
    </row>
    <row r="61" spans="2:11" ht="15" customHeight="1">
      <c r="B61" s="272"/>
      <c r="C61" s="278"/>
      <c r="D61" s="276" t="s">
        <v>510</v>
      </c>
      <c r="E61" s="276"/>
      <c r="F61" s="276"/>
      <c r="G61" s="276"/>
      <c r="H61" s="276"/>
      <c r="I61" s="276"/>
      <c r="J61" s="276"/>
      <c r="K61" s="274"/>
    </row>
    <row r="62" spans="2:11" ht="12.75" customHeight="1">
      <c r="B62" s="272"/>
      <c r="C62" s="278"/>
      <c r="D62" s="278"/>
      <c r="E62" s="282"/>
      <c r="F62" s="278"/>
      <c r="G62" s="278"/>
      <c r="H62" s="278"/>
      <c r="I62" s="278"/>
      <c r="J62" s="278"/>
      <c r="K62" s="274"/>
    </row>
    <row r="63" spans="2:11" ht="15" customHeight="1">
      <c r="B63" s="272"/>
      <c r="C63" s="278"/>
      <c r="D63" s="276" t="s">
        <v>511</v>
      </c>
      <c r="E63" s="276"/>
      <c r="F63" s="276"/>
      <c r="G63" s="276"/>
      <c r="H63" s="276"/>
      <c r="I63" s="276"/>
      <c r="J63" s="276"/>
      <c r="K63" s="274"/>
    </row>
    <row r="64" spans="2:11" ht="15" customHeight="1">
      <c r="B64" s="272"/>
      <c r="C64" s="278"/>
      <c r="D64" s="281" t="s">
        <v>512</v>
      </c>
      <c r="E64" s="281"/>
      <c r="F64" s="281"/>
      <c r="G64" s="281"/>
      <c r="H64" s="281"/>
      <c r="I64" s="281"/>
      <c r="J64" s="281"/>
      <c r="K64" s="274"/>
    </row>
    <row r="65" spans="2:11" ht="15" customHeight="1">
      <c r="B65" s="272"/>
      <c r="C65" s="278"/>
      <c r="D65" s="276" t="s">
        <v>513</v>
      </c>
      <c r="E65" s="276"/>
      <c r="F65" s="276"/>
      <c r="G65" s="276"/>
      <c r="H65" s="276"/>
      <c r="I65" s="276"/>
      <c r="J65" s="276"/>
      <c r="K65" s="274"/>
    </row>
    <row r="66" spans="2:11" ht="15" customHeight="1">
      <c r="B66" s="272"/>
      <c r="C66" s="278"/>
      <c r="D66" s="276" t="s">
        <v>514</v>
      </c>
      <c r="E66" s="276"/>
      <c r="F66" s="276"/>
      <c r="G66" s="276"/>
      <c r="H66" s="276"/>
      <c r="I66" s="276"/>
      <c r="J66" s="276"/>
      <c r="K66" s="274"/>
    </row>
    <row r="67" spans="2:11" ht="15" customHeight="1">
      <c r="B67" s="272"/>
      <c r="C67" s="278"/>
      <c r="D67" s="276" t="s">
        <v>515</v>
      </c>
      <c r="E67" s="276"/>
      <c r="F67" s="276"/>
      <c r="G67" s="276"/>
      <c r="H67" s="276"/>
      <c r="I67" s="276"/>
      <c r="J67" s="276"/>
      <c r="K67" s="274"/>
    </row>
    <row r="68" spans="2:11" ht="15" customHeight="1">
      <c r="B68" s="272"/>
      <c r="C68" s="278"/>
      <c r="D68" s="276" t="s">
        <v>516</v>
      </c>
      <c r="E68" s="276"/>
      <c r="F68" s="276"/>
      <c r="G68" s="276"/>
      <c r="H68" s="276"/>
      <c r="I68" s="276"/>
      <c r="J68" s="276"/>
      <c r="K68" s="274"/>
    </row>
    <row r="69" spans="2:11" ht="12.75" customHeight="1">
      <c r="B69" s="283"/>
      <c r="C69" s="284"/>
      <c r="D69" s="284"/>
      <c r="E69" s="284"/>
      <c r="F69" s="284"/>
      <c r="G69" s="284"/>
      <c r="H69" s="284"/>
      <c r="I69" s="284"/>
      <c r="J69" s="284"/>
      <c r="K69" s="285"/>
    </row>
    <row r="70" spans="2:11" ht="18.75" customHeight="1">
      <c r="B70" s="286"/>
      <c r="C70" s="286"/>
      <c r="D70" s="286"/>
      <c r="E70" s="286"/>
      <c r="F70" s="286"/>
      <c r="G70" s="286"/>
      <c r="H70" s="286"/>
      <c r="I70" s="286"/>
      <c r="J70" s="286"/>
      <c r="K70" s="287"/>
    </row>
    <row r="71" spans="2:11" ht="18.75" customHeight="1">
      <c r="B71" s="287"/>
      <c r="C71" s="287"/>
      <c r="D71" s="287"/>
      <c r="E71" s="287"/>
      <c r="F71" s="287"/>
      <c r="G71" s="287"/>
      <c r="H71" s="287"/>
      <c r="I71" s="287"/>
      <c r="J71" s="287"/>
      <c r="K71" s="287"/>
    </row>
    <row r="72" spans="2:11" ht="7.5" customHeight="1">
      <c r="B72" s="288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ht="45" customHeight="1">
      <c r="B73" s="291"/>
      <c r="C73" s="292" t="s">
        <v>88</v>
      </c>
      <c r="D73" s="292"/>
      <c r="E73" s="292"/>
      <c r="F73" s="292"/>
      <c r="G73" s="292"/>
      <c r="H73" s="292"/>
      <c r="I73" s="292"/>
      <c r="J73" s="292"/>
      <c r="K73" s="293"/>
    </row>
    <row r="74" spans="2:11" ht="17.25" customHeight="1">
      <c r="B74" s="291"/>
      <c r="C74" s="294" t="s">
        <v>517</v>
      </c>
      <c r="D74" s="294"/>
      <c r="E74" s="294"/>
      <c r="F74" s="294" t="s">
        <v>518</v>
      </c>
      <c r="G74" s="295"/>
      <c r="H74" s="294" t="s">
        <v>101</v>
      </c>
      <c r="I74" s="294" t="s">
        <v>53</v>
      </c>
      <c r="J74" s="294" t="s">
        <v>519</v>
      </c>
      <c r="K74" s="293"/>
    </row>
    <row r="75" spans="2:11" ht="17.25" customHeight="1">
      <c r="B75" s="291"/>
      <c r="C75" s="296" t="s">
        <v>520</v>
      </c>
      <c r="D75" s="296"/>
      <c r="E75" s="296"/>
      <c r="F75" s="297" t="s">
        <v>521</v>
      </c>
      <c r="G75" s="298"/>
      <c r="H75" s="296"/>
      <c r="I75" s="296"/>
      <c r="J75" s="296" t="s">
        <v>522</v>
      </c>
      <c r="K75" s="293"/>
    </row>
    <row r="76" spans="2:11" ht="5.25" customHeight="1">
      <c r="B76" s="291"/>
      <c r="C76" s="299"/>
      <c r="D76" s="299"/>
      <c r="E76" s="299"/>
      <c r="F76" s="299"/>
      <c r="G76" s="300"/>
      <c r="H76" s="299"/>
      <c r="I76" s="299"/>
      <c r="J76" s="299"/>
      <c r="K76" s="293"/>
    </row>
    <row r="77" spans="2:11" ht="15" customHeight="1">
      <c r="B77" s="291"/>
      <c r="C77" s="280" t="s">
        <v>49</v>
      </c>
      <c r="D77" s="299"/>
      <c r="E77" s="299"/>
      <c r="F77" s="301" t="s">
        <v>523</v>
      </c>
      <c r="G77" s="300"/>
      <c r="H77" s="280" t="s">
        <v>524</v>
      </c>
      <c r="I77" s="280" t="s">
        <v>525</v>
      </c>
      <c r="J77" s="280">
        <v>20</v>
      </c>
      <c r="K77" s="293"/>
    </row>
    <row r="78" spans="2:11" ht="15" customHeight="1">
      <c r="B78" s="291"/>
      <c r="C78" s="280" t="s">
        <v>526</v>
      </c>
      <c r="D78" s="280"/>
      <c r="E78" s="280"/>
      <c r="F78" s="301" t="s">
        <v>523</v>
      </c>
      <c r="G78" s="300"/>
      <c r="H78" s="280" t="s">
        <v>527</v>
      </c>
      <c r="I78" s="280" t="s">
        <v>525</v>
      </c>
      <c r="J78" s="280">
        <v>120</v>
      </c>
      <c r="K78" s="293"/>
    </row>
    <row r="79" spans="2:11" ht="15" customHeight="1">
      <c r="B79" s="302"/>
      <c r="C79" s="280" t="s">
        <v>528</v>
      </c>
      <c r="D79" s="280"/>
      <c r="E79" s="280"/>
      <c r="F79" s="301" t="s">
        <v>529</v>
      </c>
      <c r="G79" s="300"/>
      <c r="H79" s="280" t="s">
        <v>530</v>
      </c>
      <c r="I79" s="280" t="s">
        <v>525</v>
      </c>
      <c r="J79" s="280">
        <v>50</v>
      </c>
      <c r="K79" s="293"/>
    </row>
    <row r="80" spans="2:11" ht="15" customHeight="1">
      <c r="B80" s="302"/>
      <c r="C80" s="280" t="s">
        <v>531</v>
      </c>
      <c r="D80" s="280"/>
      <c r="E80" s="280"/>
      <c r="F80" s="301" t="s">
        <v>523</v>
      </c>
      <c r="G80" s="300"/>
      <c r="H80" s="280" t="s">
        <v>532</v>
      </c>
      <c r="I80" s="280" t="s">
        <v>533</v>
      </c>
      <c r="J80" s="280"/>
      <c r="K80" s="293"/>
    </row>
    <row r="81" spans="2:11" ht="15" customHeight="1">
      <c r="B81" s="302"/>
      <c r="C81" s="303" t="s">
        <v>534</v>
      </c>
      <c r="D81" s="303"/>
      <c r="E81" s="303"/>
      <c r="F81" s="304" t="s">
        <v>529</v>
      </c>
      <c r="G81" s="303"/>
      <c r="H81" s="303" t="s">
        <v>535</v>
      </c>
      <c r="I81" s="303" t="s">
        <v>525</v>
      </c>
      <c r="J81" s="303">
        <v>15</v>
      </c>
      <c r="K81" s="293"/>
    </row>
    <row r="82" spans="2:11" ht="15" customHeight="1">
      <c r="B82" s="302"/>
      <c r="C82" s="303" t="s">
        <v>536</v>
      </c>
      <c r="D82" s="303"/>
      <c r="E82" s="303"/>
      <c r="F82" s="304" t="s">
        <v>529</v>
      </c>
      <c r="G82" s="303"/>
      <c r="H82" s="303" t="s">
        <v>537</v>
      </c>
      <c r="I82" s="303" t="s">
        <v>525</v>
      </c>
      <c r="J82" s="303">
        <v>15</v>
      </c>
      <c r="K82" s="293"/>
    </row>
    <row r="83" spans="2:11" ht="15" customHeight="1">
      <c r="B83" s="302"/>
      <c r="C83" s="303" t="s">
        <v>538</v>
      </c>
      <c r="D83" s="303"/>
      <c r="E83" s="303"/>
      <c r="F83" s="304" t="s">
        <v>529</v>
      </c>
      <c r="G83" s="303"/>
      <c r="H83" s="303" t="s">
        <v>539</v>
      </c>
      <c r="I83" s="303" t="s">
        <v>525</v>
      </c>
      <c r="J83" s="303">
        <v>20</v>
      </c>
      <c r="K83" s="293"/>
    </row>
    <row r="84" spans="2:11" ht="15" customHeight="1">
      <c r="B84" s="302"/>
      <c r="C84" s="303" t="s">
        <v>540</v>
      </c>
      <c r="D84" s="303"/>
      <c r="E84" s="303"/>
      <c r="F84" s="304" t="s">
        <v>529</v>
      </c>
      <c r="G84" s="303"/>
      <c r="H84" s="303" t="s">
        <v>541</v>
      </c>
      <c r="I84" s="303" t="s">
        <v>525</v>
      </c>
      <c r="J84" s="303">
        <v>20</v>
      </c>
      <c r="K84" s="293"/>
    </row>
    <row r="85" spans="2:11" ht="15" customHeight="1">
      <c r="B85" s="302"/>
      <c r="C85" s="280" t="s">
        <v>542</v>
      </c>
      <c r="D85" s="280"/>
      <c r="E85" s="280"/>
      <c r="F85" s="301" t="s">
        <v>529</v>
      </c>
      <c r="G85" s="300"/>
      <c r="H85" s="280" t="s">
        <v>543</v>
      </c>
      <c r="I85" s="280" t="s">
        <v>525</v>
      </c>
      <c r="J85" s="280">
        <v>50</v>
      </c>
      <c r="K85" s="293"/>
    </row>
    <row r="86" spans="2:11" ht="15" customHeight="1">
      <c r="B86" s="302"/>
      <c r="C86" s="280" t="s">
        <v>544</v>
      </c>
      <c r="D86" s="280"/>
      <c r="E86" s="280"/>
      <c r="F86" s="301" t="s">
        <v>529</v>
      </c>
      <c r="G86" s="300"/>
      <c r="H86" s="280" t="s">
        <v>545</v>
      </c>
      <c r="I86" s="280" t="s">
        <v>525</v>
      </c>
      <c r="J86" s="280">
        <v>20</v>
      </c>
      <c r="K86" s="293"/>
    </row>
    <row r="87" spans="2:11" ht="15" customHeight="1">
      <c r="B87" s="302"/>
      <c r="C87" s="280" t="s">
        <v>546</v>
      </c>
      <c r="D87" s="280"/>
      <c r="E87" s="280"/>
      <c r="F87" s="301" t="s">
        <v>529</v>
      </c>
      <c r="G87" s="300"/>
      <c r="H87" s="280" t="s">
        <v>547</v>
      </c>
      <c r="I87" s="280" t="s">
        <v>525</v>
      </c>
      <c r="J87" s="280">
        <v>20</v>
      </c>
      <c r="K87" s="293"/>
    </row>
    <row r="88" spans="2:11" ht="15" customHeight="1">
      <c r="B88" s="302"/>
      <c r="C88" s="280" t="s">
        <v>548</v>
      </c>
      <c r="D88" s="280"/>
      <c r="E88" s="280"/>
      <c r="F88" s="301" t="s">
        <v>529</v>
      </c>
      <c r="G88" s="300"/>
      <c r="H88" s="280" t="s">
        <v>549</v>
      </c>
      <c r="I88" s="280" t="s">
        <v>525</v>
      </c>
      <c r="J88" s="280">
        <v>50</v>
      </c>
      <c r="K88" s="293"/>
    </row>
    <row r="89" spans="2:11" ht="15" customHeight="1">
      <c r="B89" s="302"/>
      <c r="C89" s="280" t="s">
        <v>550</v>
      </c>
      <c r="D89" s="280"/>
      <c r="E89" s="280"/>
      <c r="F89" s="301" t="s">
        <v>529</v>
      </c>
      <c r="G89" s="300"/>
      <c r="H89" s="280" t="s">
        <v>550</v>
      </c>
      <c r="I89" s="280" t="s">
        <v>525</v>
      </c>
      <c r="J89" s="280">
        <v>50</v>
      </c>
      <c r="K89" s="293"/>
    </row>
    <row r="90" spans="2:11" ht="15" customHeight="1">
      <c r="B90" s="302"/>
      <c r="C90" s="280" t="s">
        <v>106</v>
      </c>
      <c r="D90" s="280"/>
      <c r="E90" s="280"/>
      <c r="F90" s="301" t="s">
        <v>529</v>
      </c>
      <c r="G90" s="300"/>
      <c r="H90" s="280" t="s">
        <v>551</v>
      </c>
      <c r="I90" s="280" t="s">
        <v>525</v>
      </c>
      <c r="J90" s="280">
        <v>255</v>
      </c>
      <c r="K90" s="293"/>
    </row>
    <row r="91" spans="2:11" ht="15" customHeight="1">
      <c r="B91" s="302"/>
      <c r="C91" s="280" t="s">
        <v>552</v>
      </c>
      <c r="D91" s="280"/>
      <c r="E91" s="280"/>
      <c r="F91" s="301" t="s">
        <v>523</v>
      </c>
      <c r="G91" s="300"/>
      <c r="H91" s="280" t="s">
        <v>553</v>
      </c>
      <c r="I91" s="280" t="s">
        <v>554</v>
      </c>
      <c r="J91" s="280"/>
      <c r="K91" s="293"/>
    </row>
    <row r="92" spans="2:11" ht="15" customHeight="1">
      <c r="B92" s="302"/>
      <c r="C92" s="280" t="s">
        <v>555</v>
      </c>
      <c r="D92" s="280"/>
      <c r="E92" s="280"/>
      <c r="F92" s="301" t="s">
        <v>523</v>
      </c>
      <c r="G92" s="300"/>
      <c r="H92" s="280" t="s">
        <v>556</v>
      </c>
      <c r="I92" s="280" t="s">
        <v>557</v>
      </c>
      <c r="J92" s="280"/>
      <c r="K92" s="293"/>
    </row>
    <row r="93" spans="2:11" ht="15" customHeight="1">
      <c r="B93" s="302"/>
      <c r="C93" s="280" t="s">
        <v>558</v>
      </c>
      <c r="D93" s="280"/>
      <c r="E93" s="280"/>
      <c r="F93" s="301" t="s">
        <v>523</v>
      </c>
      <c r="G93" s="300"/>
      <c r="H93" s="280" t="s">
        <v>558</v>
      </c>
      <c r="I93" s="280" t="s">
        <v>557</v>
      </c>
      <c r="J93" s="280"/>
      <c r="K93" s="293"/>
    </row>
    <row r="94" spans="2:11" ht="15" customHeight="1">
      <c r="B94" s="302"/>
      <c r="C94" s="280" t="s">
        <v>34</v>
      </c>
      <c r="D94" s="280"/>
      <c r="E94" s="280"/>
      <c r="F94" s="301" t="s">
        <v>523</v>
      </c>
      <c r="G94" s="300"/>
      <c r="H94" s="280" t="s">
        <v>559</v>
      </c>
      <c r="I94" s="280" t="s">
        <v>557</v>
      </c>
      <c r="J94" s="280"/>
      <c r="K94" s="293"/>
    </row>
    <row r="95" spans="2:11" ht="15" customHeight="1">
      <c r="B95" s="302"/>
      <c r="C95" s="280" t="s">
        <v>44</v>
      </c>
      <c r="D95" s="280"/>
      <c r="E95" s="280"/>
      <c r="F95" s="301" t="s">
        <v>523</v>
      </c>
      <c r="G95" s="300"/>
      <c r="H95" s="280" t="s">
        <v>560</v>
      </c>
      <c r="I95" s="280" t="s">
        <v>557</v>
      </c>
      <c r="J95" s="280"/>
      <c r="K95" s="293"/>
    </row>
    <row r="96" spans="2:11" ht="15" customHeight="1">
      <c r="B96" s="305"/>
      <c r="C96" s="306"/>
      <c r="D96" s="306"/>
      <c r="E96" s="306"/>
      <c r="F96" s="306"/>
      <c r="G96" s="306"/>
      <c r="H96" s="306"/>
      <c r="I96" s="306"/>
      <c r="J96" s="306"/>
      <c r="K96" s="307"/>
    </row>
    <row r="97" spans="2:11" ht="18.75" customHeight="1">
      <c r="B97" s="308"/>
      <c r="C97" s="309"/>
      <c r="D97" s="309"/>
      <c r="E97" s="309"/>
      <c r="F97" s="309"/>
      <c r="G97" s="309"/>
      <c r="H97" s="309"/>
      <c r="I97" s="309"/>
      <c r="J97" s="309"/>
      <c r="K97" s="308"/>
    </row>
    <row r="98" spans="2:11" ht="18.75" customHeight="1">
      <c r="B98" s="287"/>
      <c r="C98" s="287"/>
      <c r="D98" s="287"/>
      <c r="E98" s="287"/>
      <c r="F98" s="287"/>
      <c r="G98" s="287"/>
      <c r="H98" s="287"/>
      <c r="I98" s="287"/>
      <c r="J98" s="287"/>
      <c r="K98" s="287"/>
    </row>
    <row r="99" spans="2:11" ht="7.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90"/>
    </row>
    <row r="100" spans="2:11" ht="45" customHeight="1">
      <c r="B100" s="291"/>
      <c r="C100" s="292" t="s">
        <v>561</v>
      </c>
      <c r="D100" s="292"/>
      <c r="E100" s="292"/>
      <c r="F100" s="292"/>
      <c r="G100" s="292"/>
      <c r="H100" s="292"/>
      <c r="I100" s="292"/>
      <c r="J100" s="292"/>
      <c r="K100" s="293"/>
    </row>
    <row r="101" spans="2:11" ht="17.25" customHeight="1">
      <c r="B101" s="291"/>
      <c r="C101" s="294" t="s">
        <v>517</v>
      </c>
      <c r="D101" s="294"/>
      <c r="E101" s="294"/>
      <c r="F101" s="294" t="s">
        <v>518</v>
      </c>
      <c r="G101" s="295"/>
      <c r="H101" s="294" t="s">
        <v>101</v>
      </c>
      <c r="I101" s="294" t="s">
        <v>53</v>
      </c>
      <c r="J101" s="294" t="s">
        <v>519</v>
      </c>
      <c r="K101" s="293"/>
    </row>
    <row r="102" spans="2:11" ht="17.25" customHeight="1">
      <c r="B102" s="291"/>
      <c r="C102" s="296" t="s">
        <v>520</v>
      </c>
      <c r="D102" s="296"/>
      <c r="E102" s="296"/>
      <c r="F102" s="297" t="s">
        <v>521</v>
      </c>
      <c r="G102" s="298"/>
      <c r="H102" s="296"/>
      <c r="I102" s="296"/>
      <c r="J102" s="296" t="s">
        <v>522</v>
      </c>
      <c r="K102" s="293"/>
    </row>
    <row r="103" spans="2:11" ht="5.25" customHeight="1">
      <c r="B103" s="291"/>
      <c r="C103" s="294"/>
      <c r="D103" s="294"/>
      <c r="E103" s="294"/>
      <c r="F103" s="294"/>
      <c r="G103" s="310"/>
      <c r="H103" s="294"/>
      <c r="I103" s="294"/>
      <c r="J103" s="294"/>
      <c r="K103" s="293"/>
    </row>
    <row r="104" spans="2:11" ht="15" customHeight="1">
      <c r="B104" s="291"/>
      <c r="C104" s="280" t="s">
        <v>49</v>
      </c>
      <c r="D104" s="299"/>
      <c r="E104" s="299"/>
      <c r="F104" s="301" t="s">
        <v>523</v>
      </c>
      <c r="G104" s="310"/>
      <c r="H104" s="280" t="s">
        <v>562</v>
      </c>
      <c r="I104" s="280" t="s">
        <v>525</v>
      </c>
      <c r="J104" s="280">
        <v>20</v>
      </c>
      <c r="K104" s="293"/>
    </row>
    <row r="105" spans="2:11" ht="15" customHeight="1">
      <c r="B105" s="291"/>
      <c r="C105" s="280" t="s">
        <v>526</v>
      </c>
      <c r="D105" s="280"/>
      <c r="E105" s="280"/>
      <c r="F105" s="301" t="s">
        <v>523</v>
      </c>
      <c r="G105" s="280"/>
      <c r="H105" s="280" t="s">
        <v>562</v>
      </c>
      <c r="I105" s="280" t="s">
        <v>525</v>
      </c>
      <c r="J105" s="280">
        <v>120</v>
      </c>
      <c r="K105" s="293"/>
    </row>
    <row r="106" spans="2:11" ht="15" customHeight="1">
      <c r="B106" s="302"/>
      <c r="C106" s="280" t="s">
        <v>528</v>
      </c>
      <c r="D106" s="280"/>
      <c r="E106" s="280"/>
      <c r="F106" s="301" t="s">
        <v>529</v>
      </c>
      <c r="G106" s="280"/>
      <c r="H106" s="280" t="s">
        <v>562</v>
      </c>
      <c r="I106" s="280" t="s">
        <v>525</v>
      </c>
      <c r="J106" s="280">
        <v>50</v>
      </c>
      <c r="K106" s="293"/>
    </row>
    <row r="107" spans="2:11" ht="15" customHeight="1">
      <c r="B107" s="302"/>
      <c r="C107" s="280" t="s">
        <v>531</v>
      </c>
      <c r="D107" s="280"/>
      <c r="E107" s="280"/>
      <c r="F107" s="301" t="s">
        <v>523</v>
      </c>
      <c r="G107" s="280"/>
      <c r="H107" s="280" t="s">
        <v>562</v>
      </c>
      <c r="I107" s="280" t="s">
        <v>533</v>
      </c>
      <c r="J107" s="280"/>
      <c r="K107" s="293"/>
    </row>
    <row r="108" spans="2:11" ht="15" customHeight="1">
      <c r="B108" s="302"/>
      <c r="C108" s="280" t="s">
        <v>542</v>
      </c>
      <c r="D108" s="280"/>
      <c r="E108" s="280"/>
      <c r="F108" s="301" t="s">
        <v>529</v>
      </c>
      <c r="G108" s="280"/>
      <c r="H108" s="280" t="s">
        <v>562</v>
      </c>
      <c r="I108" s="280" t="s">
        <v>525</v>
      </c>
      <c r="J108" s="280">
        <v>50</v>
      </c>
      <c r="K108" s="293"/>
    </row>
    <row r="109" spans="2:11" ht="15" customHeight="1">
      <c r="B109" s="302"/>
      <c r="C109" s="280" t="s">
        <v>550</v>
      </c>
      <c r="D109" s="280"/>
      <c r="E109" s="280"/>
      <c r="F109" s="301" t="s">
        <v>529</v>
      </c>
      <c r="G109" s="280"/>
      <c r="H109" s="280" t="s">
        <v>562</v>
      </c>
      <c r="I109" s="280" t="s">
        <v>525</v>
      </c>
      <c r="J109" s="280">
        <v>50</v>
      </c>
      <c r="K109" s="293"/>
    </row>
    <row r="110" spans="2:11" ht="15" customHeight="1">
      <c r="B110" s="302"/>
      <c r="C110" s="280" t="s">
        <v>548</v>
      </c>
      <c r="D110" s="280"/>
      <c r="E110" s="280"/>
      <c r="F110" s="301" t="s">
        <v>529</v>
      </c>
      <c r="G110" s="280"/>
      <c r="H110" s="280" t="s">
        <v>562</v>
      </c>
      <c r="I110" s="280" t="s">
        <v>525</v>
      </c>
      <c r="J110" s="280">
        <v>50</v>
      </c>
      <c r="K110" s="293"/>
    </row>
    <row r="111" spans="2:11" ht="15" customHeight="1">
      <c r="B111" s="302"/>
      <c r="C111" s="280" t="s">
        <v>49</v>
      </c>
      <c r="D111" s="280"/>
      <c r="E111" s="280"/>
      <c r="F111" s="301" t="s">
        <v>523</v>
      </c>
      <c r="G111" s="280"/>
      <c r="H111" s="280" t="s">
        <v>563</v>
      </c>
      <c r="I111" s="280" t="s">
        <v>525</v>
      </c>
      <c r="J111" s="280">
        <v>20</v>
      </c>
      <c r="K111" s="293"/>
    </row>
    <row r="112" spans="2:11" ht="15" customHeight="1">
      <c r="B112" s="302"/>
      <c r="C112" s="280" t="s">
        <v>564</v>
      </c>
      <c r="D112" s="280"/>
      <c r="E112" s="280"/>
      <c r="F112" s="301" t="s">
        <v>523</v>
      </c>
      <c r="G112" s="280"/>
      <c r="H112" s="280" t="s">
        <v>565</v>
      </c>
      <c r="I112" s="280" t="s">
        <v>525</v>
      </c>
      <c r="J112" s="280">
        <v>120</v>
      </c>
      <c r="K112" s="293"/>
    </row>
    <row r="113" spans="2:11" ht="15" customHeight="1">
      <c r="B113" s="302"/>
      <c r="C113" s="280" t="s">
        <v>34</v>
      </c>
      <c r="D113" s="280"/>
      <c r="E113" s="280"/>
      <c r="F113" s="301" t="s">
        <v>523</v>
      </c>
      <c r="G113" s="280"/>
      <c r="H113" s="280" t="s">
        <v>566</v>
      </c>
      <c r="I113" s="280" t="s">
        <v>557</v>
      </c>
      <c r="J113" s="280"/>
      <c r="K113" s="293"/>
    </row>
    <row r="114" spans="2:11" ht="15" customHeight="1">
      <c r="B114" s="302"/>
      <c r="C114" s="280" t="s">
        <v>44</v>
      </c>
      <c r="D114" s="280"/>
      <c r="E114" s="280"/>
      <c r="F114" s="301" t="s">
        <v>523</v>
      </c>
      <c r="G114" s="280"/>
      <c r="H114" s="280" t="s">
        <v>567</v>
      </c>
      <c r="I114" s="280" t="s">
        <v>557</v>
      </c>
      <c r="J114" s="280"/>
      <c r="K114" s="293"/>
    </row>
    <row r="115" spans="2:11" ht="15" customHeight="1">
      <c r="B115" s="302"/>
      <c r="C115" s="280" t="s">
        <v>53</v>
      </c>
      <c r="D115" s="280"/>
      <c r="E115" s="280"/>
      <c r="F115" s="301" t="s">
        <v>523</v>
      </c>
      <c r="G115" s="280"/>
      <c r="H115" s="280" t="s">
        <v>568</v>
      </c>
      <c r="I115" s="280" t="s">
        <v>569</v>
      </c>
      <c r="J115" s="280"/>
      <c r="K115" s="293"/>
    </row>
    <row r="116" spans="2:11" ht="15" customHeight="1">
      <c r="B116" s="305"/>
      <c r="C116" s="311"/>
      <c r="D116" s="311"/>
      <c r="E116" s="311"/>
      <c r="F116" s="311"/>
      <c r="G116" s="311"/>
      <c r="H116" s="311"/>
      <c r="I116" s="311"/>
      <c r="J116" s="311"/>
      <c r="K116" s="307"/>
    </row>
    <row r="117" spans="2:11" ht="18.75" customHeight="1">
      <c r="B117" s="312"/>
      <c r="C117" s="276"/>
      <c r="D117" s="276"/>
      <c r="E117" s="276"/>
      <c r="F117" s="313"/>
      <c r="G117" s="276"/>
      <c r="H117" s="276"/>
      <c r="I117" s="276"/>
      <c r="J117" s="276"/>
      <c r="K117" s="312"/>
    </row>
    <row r="118" spans="2:11" ht="18.75" customHeight="1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</row>
    <row r="119" spans="2:11" ht="7.5" customHeight="1">
      <c r="B119" s="314"/>
      <c r="C119" s="315"/>
      <c r="D119" s="315"/>
      <c r="E119" s="315"/>
      <c r="F119" s="315"/>
      <c r="G119" s="315"/>
      <c r="H119" s="315"/>
      <c r="I119" s="315"/>
      <c r="J119" s="315"/>
      <c r="K119" s="316"/>
    </row>
    <row r="120" spans="2:11" ht="45" customHeight="1">
      <c r="B120" s="317"/>
      <c r="C120" s="270" t="s">
        <v>570</v>
      </c>
      <c r="D120" s="270"/>
      <c r="E120" s="270"/>
      <c r="F120" s="270"/>
      <c r="G120" s="270"/>
      <c r="H120" s="270"/>
      <c r="I120" s="270"/>
      <c r="J120" s="270"/>
      <c r="K120" s="318"/>
    </row>
    <row r="121" spans="2:11" ht="17.25" customHeight="1">
      <c r="B121" s="319"/>
      <c r="C121" s="294" t="s">
        <v>517</v>
      </c>
      <c r="D121" s="294"/>
      <c r="E121" s="294"/>
      <c r="F121" s="294" t="s">
        <v>518</v>
      </c>
      <c r="G121" s="295"/>
      <c r="H121" s="294" t="s">
        <v>101</v>
      </c>
      <c r="I121" s="294" t="s">
        <v>53</v>
      </c>
      <c r="J121" s="294" t="s">
        <v>519</v>
      </c>
      <c r="K121" s="320"/>
    </row>
    <row r="122" spans="2:11" ht="17.25" customHeight="1">
      <c r="B122" s="319"/>
      <c r="C122" s="296" t="s">
        <v>520</v>
      </c>
      <c r="D122" s="296"/>
      <c r="E122" s="296"/>
      <c r="F122" s="297" t="s">
        <v>521</v>
      </c>
      <c r="G122" s="298"/>
      <c r="H122" s="296"/>
      <c r="I122" s="296"/>
      <c r="J122" s="296" t="s">
        <v>522</v>
      </c>
      <c r="K122" s="320"/>
    </row>
    <row r="123" spans="2:11" ht="5.25" customHeight="1">
      <c r="B123" s="321"/>
      <c r="C123" s="299"/>
      <c r="D123" s="299"/>
      <c r="E123" s="299"/>
      <c r="F123" s="299"/>
      <c r="G123" s="280"/>
      <c r="H123" s="299"/>
      <c r="I123" s="299"/>
      <c r="J123" s="299"/>
      <c r="K123" s="322"/>
    </row>
    <row r="124" spans="2:11" ht="15" customHeight="1">
      <c r="B124" s="321"/>
      <c r="C124" s="280" t="s">
        <v>526</v>
      </c>
      <c r="D124" s="299"/>
      <c r="E124" s="299"/>
      <c r="F124" s="301" t="s">
        <v>523</v>
      </c>
      <c r="G124" s="280"/>
      <c r="H124" s="280" t="s">
        <v>562</v>
      </c>
      <c r="I124" s="280" t="s">
        <v>525</v>
      </c>
      <c r="J124" s="280">
        <v>120</v>
      </c>
      <c r="K124" s="323"/>
    </row>
    <row r="125" spans="2:11" ht="15" customHeight="1">
      <c r="B125" s="321"/>
      <c r="C125" s="280" t="s">
        <v>571</v>
      </c>
      <c r="D125" s="280"/>
      <c r="E125" s="280"/>
      <c r="F125" s="301" t="s">
        <v>523</v>
      </c>
      <c r="G125" s="280"/>
      <c r="H125" s="280" t="s">
        <v>572</v>
      </c>
      <c r="I125" s="280" t="s">
        <v>525</v>
      </c>
      <c r="J125" s="280" t="s">
        <v>573</v>
      </c>
      <c r="K125" s="323"/>
    </row>
    <row r="126" spans="2:11" ht="15" customHeight="1">
      <c r="B126" s="321"/>
      <c r="C126" s="280" t="s">
        <v>472</v>
      </c>
      <c r="D126" s="280"/>
      <c r="E126" s="280"/>
      <c r="F126" s="301" t="s">
        <v>523</v>
      </c>
      <c r="G126" s="280"/>
      <c r="H126" s="280" t="s">
        <v>574</v>
      </c>
      <c r="I126" s="280" t="s">
        <v>525</v>
      </c>
      <c r="J126" s="280" t="s">
        <v>573</v>
      </c>
      <c r="K126" s="323"/>
    </row>
    <row r="127" spans="2:11" ht="15" customHeight="1">
      <c r="B127" s="321"/>
      <c r="C127" s="280" t="s">
        <v>534</v>
      </c>
      <c r="D127" s="280"/>
      <c r="E127" s="280"/>
      <c r="F127" s="301" t="s">
        <v>529</v>
      </c>
      <c r="G127" s="280"/>
      <c r="H127" s="280" t="s">
        <v>535</v>
      </c>
      <c r="I127" s="280" t="s">
        <v>525</v>
      </c>
      <c r="J127" s="280">
        <v>15</v>
      </c>
      <c r="K127" s="323"/>
    </row>
    <row r="128" spans="2:11" ht="15" customHeight="1">
      <c r="B128" s="321"/>
      <c r="C128" s="303" t="s">
        <v>536</v>
      </c>
      <c r="D128" s="303"/>
      <c r="E128" s="303"/>
      <c r="F128" s="304" t="s">
        <v>529</v>
      </c>
      <c r="G128" s="303"/>
      <c r="H128" s="303" t="s">
        <v>537</v>
      </c>
      <c r="I128" s="303" t="s">
        <v>525</v>
      </c>
      <c r="J128" s="303">
        <v>15</v>
      </c>
      <c r="K128" s="323"/>
    </row>
    <row r="129" spans="2:11" ht="15" customHeight="1">
      <c r="B129" s="321"/>
      <c r="C129" s="303" t="s">
        <v>538</v>
      </c>
      <c r="D129" s="303"/>
      <c r="E129" s="303"/>
      <c r="F129" s="304" t="s">
        <v>529</v>
      </c>
      <c r="G129" s="303"/>
      <c r="H129" s="303" t="s">
        <v>539</v>
      </c>
      <c r="I129" s="303" t="s">
        <v>525</v>
      </c>
      <c r="J129" s="303">
        <v>20</v>
      </c>
      <c r="K129" s="323"/>
    </row>
    <row r="130" spans="2:11" ht="15" customHeight="1">
      <c r="B130" s="321"/>
      <c r="C130" s="303" t="s">
        <v>540</v>
      </c>
      <c r="D130" s="303"/>
      <c r="E130" s="303"/>
      <c r="F130" s="304" t="s">
        <v>529</v>
      </c>
      <c r="G130" s="303"/>
      <c r="H130" s="303" t="s">
        <v>541</v>
      </c>
      <c r="I130" s="303" t="s">
        <v>525</v>
      </c>
      <c r="J130" s="303">
        <v>20</v>
      </c>
      <c r="K130" s="323"/>
    </row>
    <row r="131" spans="2:11" ht="15" customHeight="1">
      <c r="B131" s="321"/>
      <c r="C131" s="280" t="s">
        <v>528</v>
      </c>
      <c r="D131" s="280"/>
      <c r="E131" s="280"/>
      <c r="F131" s="301" t="s">
        <v>529</v>
      </c>
      <c r="G131" s="280"/>
      <c r="H131" s="280" t="s">
        <v>562</v>
      </c>
      <c r="I131" s="280" t="s">
        <v>525</v>
      </c>
      <c r="J131" s="280">
        <v>50</v>
      </c>
      <c r="K131" s="323"/>
    </row>
    <row r="132" spans="2:11" ht="15" customHeight="1">
      <c r="B132" s="321"/>
      <c r="C132" s="280" t="s">
        <v>542</v>
      </c>
      <c r="D132" s="280"/>
      <c r="E132" s="280"/>
      <c r="F132" s="301" t="s">
        <v>529</v>
      </c>
      <c r="G132" s="280"/>
      <c r="H132" s="280" t="s">
        <v>562</v>
      </c>
      <c r="I132" s="280" t="s">
        <v>525</v>
      </c>
      <c r="J132" s="280">
        <v>50</v>
      </c>
      <c r="K132" s="323"/>
    </row>
    <row r="133" spans="2:11" ht="15" customHeight="1">
      <c r="B133" s="321"/>
      <c r="C133" s="280" t="s">
        <v>548</v>
      </c>
      <c r="D133" s="280"/>
      <c r="E133" s="280"/>
      <c r="F133" s="301" t="s">
        <v>529</v>
      </c>
      <c r="G133" s="280"/>
      <c r="H133" s="280" t="s">
        <v>562</v>
      </c>
      <c r="I133" s="280" t="s">
        <v>525</v>
      </c>
      <c r="J133" s="280">
        <v>50</v>
      </c>
      <c r="K133" s="323"/>
    </row>
    <row r="134" spans="2:11" ht="15" customHeight="1">
      <c r="B134" s="321"/>
      <c r="C134" s="280" t="s">
        <v>550</v>
      </c>
      <c r="D134" s="280"/>
      <c r="E134" s="280"/>
      <c r="F134" s="301" t="s">
        <v>529</v>
      </c>
      <c r="G134" s="280"/>
      <c r="H134" s="280" t="s">
        <v>562</v>
      </c>
      <c r="I134" s="280" t="s">
        <v>525</v>
      </c>
      <c r="J134" s="280">
        <v>50</v>
      </c>
      <c r="K134" s="323"/>
    </row>
    <row r="135" spans="2:11" ht="15" customHeight="1">
      <c r="B135" s="321"/>
      <c r="C135" s="280" t="s">
        <v>106</v>
      </c>
      <c r="D135" s="280"/>
      <c r="E135" s="280"/>
      <c r="F135" s="301" t="s">
        <v>529</v>
      </c>
      <c r="G135" s="280"/>
      <c r="H135" s="280" t="s">
        <v>575</v>
      </c>
      <c r="I135" s="280" t="s">
        <v>525</v>
      </c>
      <c r="J135" s="280">
        <v>255</v>
      </c>
      <c r="K135" s="323"/>
    </row>
    <row r="136" spans="2:11" ht="15" customHeight="1">
      <c r="B136" s="321"/>
      <c r="C136" s="280" t="s">
        <v>552</v>
      </c>
      <c r="D136" s="280"/>
      <c r="E136" s="280"/>
      <c r="F136" s="301" t="s">
        <v>523</v>
      </c>
      <c r="G136" s="280"/>
      <c r="H136" s="280" t="s">
        <v>576</v>
      </c>
      <c r="I136" s="280" t="s">
        <v>554</v>
      </c>
      <c r="J136" s="280"/>
      <c r="K136" s="323"/>
    </row>
    <row r="137" spans="2:11" ht="15" customHeight="1">
      <c r="B137" s="321"/>
      <c r="C137" s="280" t="s">
        <v>555</v>
      </c>
      <c r="D137" s="280"/>
      <c r="E137" s="280"/>
      <c r="F137" s="301" t="s">
        <v>523</v>
      </c>
      <c r="G137" s="280"/>
      <c r="H137" s="280" t="s">
        <v>577</v>
      </c>
      <c r="I137" s="280" t="s">
        <v>557</v>
      </c>
      <c r="J137" s="280"/>
      <c r="K137" s="323"/>
    </row>
    <row r="138" spans="2:11" ht="15" customHeight="1">
      <c r="B138" s="321"/>
      <c r="C138" s="280" t="s">
        <v>558</v>
      </c>
      <c r="D138" s="280"/>
      <c r="E138" s="280"/>
      <c r="F138" s="301" t="s">
        <v>523</v>
      </c>
      <c r="G138" s="280"/>
      <c r="H138" s="280" t="s">
        <v>558</v>
      </c>
      <c r="I138" s="280" t="s">
        <v>557</v>
      </c>
      <c r="J138" s="280"/>
      <c r="K138" s="323"/>
    </row>
    <row r="139" spans="2:11" ht="15" customHeight="1">
      <c r="B139" s="321"/>
      <c r="C139" s="280" t="s">
        <v>34</v>
      </c>
      <c r="D139" s="280"/>
      <c r="E139" s="280"/>
      <c r="F139" s="301" t="s">
        <v>523</v>
      </c>
      <c r="G139" s="280"/>
      <c r="H139" s="280" t="s">
        <v>578</v>
      </c>
      <c r="I139" s="280" t="s">
        <v>557</v>
      </c>
      <c r="J139" s="280"/>
      <c r="K139" s="323"/>
    </row>
    <row r="140" spans="2:11" ht="15" customHeight="1">
      <c r="B140" s="321"/>
      <c r="C140" s="280" t="s">
        <v>579</v>
      </c>
      <c r="D140" s="280"/>
      <c r="E140" s="280"/>
      <c r="F140" s="301" t="s">
        <v>523</v>
      </c>
      <c r="G140" s="280"/>
      <c r="H140" s="280" t="s">
        <v>580</v>
      </c>
      <c r="I140" s="280" t="s">
        <v>557</v>
      </c>
      <c r="J140" s="280"/>
      <c r="K140" s="323"/>
    </row>
    <row r="141" spans="2:11" ht="15" customHeight="1">
      <c r="B141" s="324"/>
      <c r="C141" s="325"/>
      <c r="D141" s="325"/>
      <c r="E141" s="325"/>
      <c r="F141" s="325"/>
      <c r="G141" s="325"/>
      <c r="H141" s="325"/>
      <c r="I141" s="325"/>
      <c r="J141" s="325"/>
      <c r="K141" s="326"/>
    </row>
    <row r="142" spans="2:11" ht="18.75" customHeight="1">
      <c r="B142" s="276"/>
      <c r="C142" s="276"/>
      <c r="D142" s="276"/>
      <c r="E142" s="276"/>
      <c r="F142" s="313"/>
      <c r="G142" s="276"/>
      <c r="H142" s="276"/>
      <c r="I142" s="276"/>
      <c r="J142" s="276"/>
      <c r="K142" s="276"/>
    </row>
    <row r="143" spans="2:11" ht="18.75" customHeight="1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</row>
    <row r="144" spans="2:11" ht="7.5" customHeight="1">
      <c r="B144" s="288"/>
      <c r="C144" s="289"/>
      <c r="D144" s="289"/>
      <c r="E144" s="289"/>
      <c r="F144" s="289"/>
      <c r="G144" s="289"/>
      <c r="H144" s="289"/>
      <c r="I144" s="289"/>
      <c r="J144" s="289"/>
      <c r="K144" s="290"/>
    </row>
    <row r="145" spans="2:11" ht="45" customHeight="1">
      <c r="B145" s="291"/>
      <c r="C145" s="292" t="s">
        <v>581</v>
      </c>
      <c r="D145" s="292"/>
      <c r="E145" s="292"/>
      <c r="F145" s="292"/>
      <c r="G145" s="292"/>
      <c r="H145" s="292"/>
      <c r="I145" s="292"/>
      <c r="J145" s="292"/>
      <c r="K145" s="293"/>
    </row>
    <row r="146" spans="2:11" ht="17.25" customHeight="1">
      <c r="B146" s="291"/>
      <c r="C146" s="294" t="s">
        <v>517</v>
      </c>
      <c r="D146" s="294"/>
      <c r="E146" s="294"/>
      <c r="F146" s="294" t="s">
        <v>518</v>
      </c>
      <c r="G146" s="295"/>
      <c r="H146" s="294" t="s">
        <v>101</v>
      </c>
      <c r="I146" s="294" t="s">
        <v>53</v>
      </c>
      <c r="J146" s="294" t="s">
        <v>519</v>
      </c>
      <c r="K146" s="293"/>
    </row>
    <row r="147" spans="2:11" ht="17.25" customHeight="1">
      <c r="B147" s="291"/>
      <c r="C147" s="296" t="s">
        <v>520</v>
      </c>
      <c r="D147" s="296"/>
      <c r="E147" s="296"/>
      <c r="F147" s="297" t="s">
        <v>521</v>
      </c>
      <c r="G147" s="298"/>
      <c r="H147" s="296"/>
      <c r="I147" s="296"/>
      <c r="J147" s="296" t="s">
        <v>522</v>
      </c>
      <c r="K147" s="293"/>
    </row>
    <row r="148" spans="2:11" ht="5.25" customHeight="1">
      <c r="B148" s="302"/>
      <c r="C148" s="299"/>
      <c r="D148" s="299"/>
      <c r="E148" s="299"/>
      <c r="F148" s="299"/>
      <c r="G148" s="300"/>
      <c r="H148" s="299"/>
      <c r="I148" s="299"/>
      <c r="J148" s="299"/>
      <c r="K148" s="323"/>
    </row>
    <row r="149" spans="2:11" ht="15" customHeight="1">
      <c r="B149" s="302"/>
      <c r="C149" s="327" t="s">
        <v>526</v>
      </c>
      <c r="D149" s="280"/>
      <c r="E149" s="280"/>
      <c r="F149" s="328" t="s">
        <v>523</v>
      </c>
      <c r="G149" s="280"/>
      <c r="H149" s="327" t="s">
        <v>562</v>
      </c>
      <c r="I149" s="327" t="s">
        <v>525</v>
      </c>
      <c r="J149" s="327">
        <v>120</v>
      </c>
      <c r="K149" s="323"/>
    </row>
    <row r="150" spans="2:11" ht="15" customHeight="1">
      <c r="B150" s="302"/>
      <c r="C150" s="327" t="s">
        <v>571</v>
      </c>
      <c r="D150" s="280"/>
      <c r="E150" s="280"/>
      <c r="F150" s="328" t="s">
        <v>523</v>
      </c>
      <c r="G150" s="280"/>
      <c r="H150" s="327" t="s">
        <v>582</v>
      </c>
      <c r="I150" s="327" t="s">
        <v>525</v>
      </c>
      <c r="J150" s="327" t="s">
        <v>573</v>
      </c>
      <c r="K150" s="323"/>
    </row>
    <row r="151" spans="2:11" ht="15" customHeight="1">
      <c r="B151" s="302"/>
      <c r="C151" s="327" t="s">
        <v>472</v>
      </c>
      <c r="D151" s="280"/>
      <c r="E151" s="280"/>
      <c r="F151" s="328" t="s">
        <v>523</v>
      </c>
      <c r="G151" s="280"/>
      <c r="H151" s="327" t="s">
        <v>583</v>
      </c>
      <c r="I151" s="327" t="s">
        <v>525</v>
      </c>
      <c r="J151" s="327" t="s">
        <v>573</v>
      </c>
      <c r="K151" s="323"/>
    </row>
    <row r="152" spans="2:11" ht="15" customHeight="1">
      <c r="B152" s="302"/>
      <c r="C152" s="327" t="s">
        <v>528</v>
      </c>
      <c r="D152" s="280"/>
      <c r="E152" s="280"/>
      <c r="F152" s="328" t="s">
        <v>529</v>
      </c>
      <c r="G152" s="280"/>
      <c r="H152" s="327" t="s">
        <v>562</v>
      </c>
      <c r="I152" s="327" t="s">
        <v>525</v>
      </c>
      <c r="J152" s="327">
        <v>50</v>
      </c>
      <c r="K152" s="323"/>
    </row>
    <row r="153" spans="2:11" ht="15" customHeight="1">
      <c r="B153" s="302"/>
      <c r="C153" s="327" t="s">
        <v>531</v>
      </c>
      <c r="D153" s="280"/>
      <c r="E153" s="280"/>
      <c r="F153" s="328" t="s">
        <v>523</v>
      </c>
      <c r="G153" s="280"/>
      <c r="H153" s="327" t="s">
        <v>562</v>
      </c>
      <c r="I153" s="327" t="s">
        <v>533</v>
      </c>
      <c r="J153" s="327"/>
      <c r="K153" s="323"/>
    </row>
    <row r="154" spans="2:11" ht="15" customHeight="1">
      <c r="B154" s="302"/>
      <c r="C154" s="327" t="s">
        <v>542</v>
      </c>
      <c r="D154" s="280"/>
      <c r="E154" s="280"/>
      <c r="F154" s="328" t="s">
        <v>529</v>
      </c>
      <c r="G154" s="280"/>
      <c r="H154" s="327" t="s">
        <v>562</v>
      </c>
      <c r="I154" s="327" t="s">
        <v>525</v>
      </c>
      <c r="J154" s="327">
        <v>50</v>
      </c>
      <c r="K154" s="323"/>
    </row>
    <row r="155" spans="2:11" ht="15" customHeight="1">
      <c r="B155" s="302"/>
      <c r="C155" s="327" t="s">
        <v>550</v>
      </c>
      <c r="D155" s="280"/>
      <c r="E155" s="280"/>
      <c r="F155" s="328" t="s">
        <v>529</v>
      </c>
      <c r="G155" s="280"/>
      <c r="H155" s="327" t="s">
        <v>562</v>
      </c>
      <c r="I155" s="327" t="s">
        <v>525</v>
      </c>
      <c r="J155" s="327">
        <v>50</v>
      </c>
      <c r="K155" s="323"/>
    </row>
    <row r="156" spans="2:11" ht="15" customHeight="1">
      <c r="B156" s="302"/>
      <c r="C156" s="327" t="s">
        <v>548</v>
      </c>
      <c r="D156" s="280"/>
      <c r="E156" s="280"/>
      <c r="F156" s="328" t="s">
        <v>529</v>
      </c>
      <c r="G156" s="280"/>
      <c r="H156" s="327" t="s">
        <v>562</v>
      </c>
      <c r="I156" s="327" t="s">
        <v>525</v>
      </c>
      <c r="J156" s="327">
        <v>50</v>
      </c>
      <c r="K156" s="323"/>
    </row>
    <row r="157" spans="2:11" ht="15" customHeight="1">
      <c r="B157" s="302"/>
      <c r="C157" s="327" t="s">
        <v>93</v>
      </c>
      <c r="D157" s="280"/>
      <c r="E157" s="280"/>
      <c r="F157" s="328" t="s">
        <v>523</v>
      </c>
      <c r="G157" s="280"/>
      <c r="H157" s="327" t="s">
        <v>584</v>
      </c>
      <c r="I157" s="327" t="s">
        <v>525</v>
      </c>
      <c r="J157" s="327" t="s">
        <v>585</v>
      </c>
      <c r="K157" s="323"/>
    </row>
    <row r="158" spans="2:11" ht="15" customHeight="1">
      <c r="B158" s="302"/>
      <c r="C158" s="327" t="s">
        <v>586</v>
      </c>
      <c r="D158" s="280"/>
      <c r="E158" s="280"/>
      <c r="F158" s="328" t="s">
        <v>523</v>
      </c>
      <c r="G158" s="280"/>
      <c r="H158" s="327" t="s">
        <v>587</v>
      </c>
      <c r="I158" s="327" t="s">
        <v>557</v>
      </c>
      <c r="J158" s="327"/>
      <c r="K158" s="323"/>
    </row>
    <row r="159" spans="2:11" ht="15" customHeight="1">
      <c r="B159" s="329"/>
      <c r="C159" s="311"/>
      <c r="D159" s="311"/>
      <c r="E159" s="311"/>
      <c r="F159" s="311"/>
      <c r="G159" s="311"/>
      <c r="H159" s="311"/>
      <c r="I159" s="311"/>
      <c r="J159" s="311"/>
      <c r="K159" s="330"/>
    </row>
    <row r="160" spans="2:11" ht="18.75" customHeight="1">
      <c r="B160" s="276"/>
      <c r="C160" s="280"/>
      <c r="D160" s="280"/>
      <c r="E160" s="280"/>
      <c r="F160" s="301"/>
      <c r="G160" s="280"/>
      <c r="H160" s="280"/>
      <c r="I160" s="280"/>
      <c r="J160" s="280"/>
      <c r="K160" s="276"/>
    </row>
    <row r="161" spans="2:11" ht="18.75" customHeight="1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</row>
    <row r="162" spans="2:11" ht="7.5" customHeight="1">
      <c r="B162" s="266"/>
      <c r="C162" s="267"/>
      <c r="D162" s="267"/>
      <c r="E162" s="267"/>
      <c r="F162" s="267"/>
      <c r="G162" s="267"/>
      <c r="H162" s="267"/>
      <c r="I162" s="267"/>
      <c r="J162" s="267"/>
      <c r="K162" s="268"/>
    </row>
    <row r="163" spans="2:11" ht="45" customHeight="1">
      <c r="B163" s="269"/>
      <c r="C163" s="270" t="s">
        <v>588</v>
      </c>
      <c r="D163" s="270"/>
      <c r="E163" s="270"/>
      <c r="F163" s="270"/>
      <c r="G163" s="270"/>
      <c r="H163" s="270"/>
      <c r="I163" s="270"/>
      <c r="J163" s="270"/>
      <c r="K163" s="271"/>
    </row>
    <row r="164" spans="2:11" ht="17.25" customHeight="1">
      <c r="B164" s="269"/>
      <c r="C164" s="294" t="s">
        <v>517</v>
      </c>
      <c r="D164" s="294"/>
      <c r="E164" s="294"/>
      <c r="F164" s="294" t="s">
        <v>518</v>
      </c>
      <c r="G164" s="331"/>
      <c r="H164" s="332" t="s">
        <v>101</v>
      </c>
      <c r="I164" s="332" t="s">
        <v>53</v>
      </c>
      <c r="J164" s="294" t="s">
        <v>519</v>
      </c>
      <c r="K164" s="271"/>
    </row>
    <row r="165" spans="2:11" ht="17.25" customHeight="1">
      <c r="B165" s="272"/>
      <c r="C165" s="296" t="s">
        <v>520</v>
      </c>
      <c r="D165" s="296"/>
      <c r="E165" s="296"/>
      <c r="F165" s="297" t="s">
        <v>521</v>
      </c>
      <c r="G165" s="333"/>
      <c r="H165" s="334"/>
      <c r="I165" s="334"/>
      <c r="J165" s="296" t="s">
        <v>522</v>
      </c>
      <c r="K165" s="274"/>
    </row>
    <row r="166" spans="2:11" ht="5.25" customHeight="1">
      <c r="B166" s="302"/>
      <c r="C166" s="299"/>
      <c r="D166" s="299"/>
      <c r="E166" s="299"/>
      <c r="F166" s="299"/>
      <c r="G166" s="300"/>
      <c r="H166" s="299"/>
      <c r="I166" s="299"/>
      <c r="J166" s="299"/>
      <c r="K166" s="323"/>
    </row>
    <row r="167" spans="2:11" ht="15" customHeight="1">
      <c r="B167" s="302"/>
      <c r="C167" s="280" t="s">
        <v>526</v>
      </c>
      <c r="D167" s="280"/>
      <c r="E167" s="280"/>
      <c r="F167" s="301" t="s">
        <v>523</v>
      </c>
      <c r="G167" s="280"/>
      <c r="H167" s="280" t="s">
        <v>562</v>
      </c>
      <c r="I167" s="280" t="s">
        <v>525</v>
      </c>
      <c r="J167" s="280">
        <v>120</v>
      </c>
      <c r="K167" s="323"/>
    </row>
    <row r="168" spans="2:11" ht="15" customHeight="1">
      <c r="B168" s="302"/>
      <c r="C168" s="280" t="s">
        <v>571</v>
      </c>
      <c r="D168" s="280"/>
      <c r="E168" s="280"/>
      <c r="F168" s="301" t="s">
        <v>523</v>
      </c>
      <c r="G168" s="280"/>
      <c r="H168" s="280" t="s">
        <v>572</v>
      </c>
      <c r="I168" s="280" t="s">
        <v>525</v>
      </c>
      <c r="J168" s="280" t="s">
        <v>573</v>
      </c>
      <c r="K168" s="323"/>
    </row>
    <row r="169" spans="2:11" ht="15" customHeight="1">
      <c r="B169" s="302"/>
      <c r="C169" s="280" t="s">
        <v>472</v>
      </c>
      <c r="D169" s="280"/>
      <c r="E169" s="280"/>
      <c r="F169" s="301" t="s">
        <v>523</v>
      </c>
      <c r="G169" s="280"/>
      <c r="H169" s="280" t="s">
        <v>589</v>
      </c>
      <c r="I169" s="280" t="s">
        <v>525</v>
      </c>
      <c r="J169" s="280" t="s">
        <v>573</v>
      </c>
      <c r="K169" s="323"/>
    </row>
    <row r="170" spans="2:11" ht="15" customHeight="1">
      <c r="B170" s="302"/>
      <c r="C170" s="280" t="s">
        <v>528</v>
      </c>
      <c r="D170" s="280"/>
      <c r="E170" s="280"/>
      <c r="F170" s="301" t="s">
        <v>529</v>
      </c>
      <c r="G170" s="280"/>
      <c r="H170" s="280" t="s">
        <v>589</v>
      </c>
      <c r="I170" s="280" t="s">
        <v>525</v>
      </c>
      <c r="J170" s="280">
        <v>50</v>
      </c>
      <c r="K170" s="323"/>
    </row>
    <row r="171" spans="2:11" ht="15" customHeight="1">
      <c r="B171" s="302"/>
      <c r="C171" s="280" t="s">
        <v>531</v>
      </c>
      <c r="D171" s="280"/>
      <c r="E171" s="280"/>
      <c r="F171" s="301" t="s">
        <v>523</v>
      </c>
      <c r="G171" s="280"/>
      <c r="H171" s="280" t="s">
        <v>589</v>
      </c>
      <c r="I171" s="280" t="s">
        <v>533</v>
      </c>
      <c r="J171" s="280"/>
      <c r="K171" s="323"/>
    </row>
    <row r="172" spans="2:11" ht="15" customHeight="1">
      <c r="B172" s="302"/>
      <c r="C172" s="280" t="s">
        <v>542</v>
      </c>
      <c r="D172" s="280"/>
      <c r="E172" s="280"/>
      <c r="F172" s="301" t="s">
        <v>529</v>
      </c>
      <c r="G172" s="280"/>
      <c r="H172" s="280" t="s">
        <v>589</v>
      </c>
      <c r="I172" s="280" t="s">
        <v>525</v>
      </c>
      <c r="J172" s="280">
        <v>50</v>
      </c>
      <c r="K172" s="323"/>
    </row>
    <row r="173" spans="2:11" ht="15" customHeight="1">
      <c r="B173" s="302"/>
      <c r="C173" s="280" t="s">
        <v>550</v>
      </c>
      <c r="D173" s="280"/>
      <c r="E173" s="280"/>
      <c r="F173" s="301" t="s">
        <v>529</v>
      </c>
      <c r="G173" s="280"/>
      <c r="H173" s="280" t="s">
        <v>589</v>
      </c>
      <c r="I173" s="280" t="s">
        <v>525</v>
      </c>
      <c r="J173" s="280">
        <v>50</v>
      </c>
      <c r="K173" s="323"/>
    </row>
    <row r="174" spans="2:11" ht="15" customHeight="1">
      <c r="B174" s="302"/>
      <c r="C174" s="280" t="s">
        <v>548</v>
      </c>
      <c r="D174" s="280"/>
      <c r="E174" s="280"/>
      <c r="F174" s="301" t="s">
        <v>529</v>
      </c>
      <c r="G174" s="280"/>
      <c r="H174" s="280" t="s">
        <v>589</v>
      </c>
      <c r="I174" s="280" t="s">
        <v>525</v>
      </c>
      <c r="J174" s="280">
        <v>50</v>
      </c>
      <c r="K174" s="323"/>
    </row>
    <row r="175" spans="2:11" ht="15" customHeight="1">
      <c r="B175" s="302"/>
      <c r="C175" s="280" t="s">
        <v>100</v>
      </c>
      <c r="D175" s="280"/>
      <c r="E175" s="280"/>
      <c r="F175" s="301" t="s">
        <v>523</v>
      </c>
      <c r="G175" s="280"/>
      <c r="H175" s="280" t="s">
        <v>590</v>
      </c>
      <c r="I175" s="280" t="s">
        <v>591</v>
      </c>
      <c r="J175" s="280"/>
      <c r="K175" s="323"/>
    </row>
    <row r="176" spans="2:11" ht="15" customHeight="1">
      <c r="B176" s="302"/>
      <c r="C176" s="280" t="s">
        <v>53</v>
      </c>
      <c r="D176" s="280"/>
      <c r="E176" s="280"/>
      <c r="F176" s="301" t="s">
        <v>523</v>
      </c>
      <c r="G176" s="280"/>
      <c r="H176" s="280" t="s">
        <v>592</v>
      </c>
      <c r="I176" s="280" t="s">
        <v>593</v>
      </c>
      <c r="J176" s="280">
        <v>1</v>
      </c>
      <c r="K176" s="323"/>
    </row>
    <row r="177" spans="2:11" ht="15" customHeight="1">
      <c r="B177" s="302"/>
      <c r="C177" s="280" t="s">
        <v>49</v>
      </c>
      <c r="D177" s="280"/>
      <c r="E177" s="280"/>
      <c r="F177" s="301" t="s">
        <v>523</v>
      </c>
      <c r="G177" s="280"/>
      <c r="H177" s="280" t="s">
        <v>594</v>
      </c>
      <c r="I177" s="280" t="s">
        <v>525</v>
      </c>
      <c r="J177" s="280">
        <v>20</v>
      </c>
      <c r="K177" s="323"/>
    </row>
    <row r="178" spans="2:11" ht="15" customHeight="1">
      <c r="B178" s="302"/>
      <c r="C178" s="280" t="s">
        <v>101</v>
      </c>
      <c r="D178" s="280"/>
      <c r="E178" s="280"/>
      <c r="F178" s="301" t="s">
        <v>523</v>
      </c>
      <c r="G178" s="280"/>
      <c r="H178" s="280" t="s">
        <v>595</v>
      </c>
      <c r="I178" s="280" t="s">
        <v>525</v>
      </c>
      <c r="J178" s="280">
        <v>255</v>
      </c>
      <c r="K178" s="323"/>
    </row>
    <row r="179" spans="2:11" ht="15" customHeight="1">
      <c r="B179" s="302"/>
      <c r="C179" s="280" t="s">
        <v>102</v>
      </c>
      <c r="D179" s="280"/>
      <c r="E179" s="280"/>
      <c r="F179" s="301" t="s">
        <v>523</v>
      </c>
      <c r="G179" s="280"/>
      <c r="H179" s="280" t="s">
        <v>488</v>
      </c>
      <c r="I179" s="280" t="s">
        <v>525</v>
      </c>
      <c r="J179" s="280">
        <v>10</v>
      </c>
      <c r="K179" s="323"/>
    </row>
    <row r="180" spans="2:11" ht="15" customHeight="1">
      <c r="B180" s="302"/>
      <c r="C180" s="280" t="s">
        <v>103</v>
      </c>
      <c r="D180" s="280"/>
      <c r="E180" s="280"/>
      <c r="F180" s="301" t="s">
        <v>523</v>
      </c>
      <c r="G180" s="280"/>
      <c r="H180" s="280" t="s">
        <v>596</v>
      </c>
      <c r="I180" s="280" t="s">
        <v>557</v>
      </c>
      <c r="J180" s="280"/>
      <c r="K180" s="323"/>
    </row>
    <row r="181" spans="2:11" ht="15" customHeight="1">
      <c r="B181" s="302"/>
      <c r="C181" s="280" t="s">
        <v>597</v>
      </c>
      <c r="D181" s="280"/>
      <c r="E181" s="280"/>
      <c r="F181" s="301" t="s">
        <v>523</v>
      </c>
      <c r="G181" s="280"/>
      <c r="H181" s="280" t="s">
        <v>598</v>
      </c>
      <c r="I181" s="280" t="s">
        <v>557</v>
      </c>
      <c r="J181" s="280"/>
      <c r="K181" s="323"/>
    </row>
    <row r="182" spans="2:11" ht="15" customHeight="1">
      <c r="B182" s="302"/>
      <c r="C182" s="280" t="s">
        <v>586</v>
      </c>
      <c r="D182" s="280"/>
      <c r="E182" s="280"/>
      <c r="F182" s="301" t="s">
        <v>523</v>
      </c>
      <c r="G182" s="280"/>
      <c r="H182" s="280" t="s">
        <v>599</v>
      </c>
      <c r="I182" s="280" t="s">
        <v>557</v>
      </c>
      <c r="J182" s="280"/>
      <c r="K182" s="323"/>
    </row>
    <row r="183" spans="2:11" ht="15" customHeight="1">
      <c r="B183" s="302"/>
      <c r="C183" s="280" t="s">
        <v>105</v>
      </c>
      <c r="D183" s="280"/>
      <c r="E183" s="280"/>
      <c r="F183" s="301" t="s">
        <v>529</v>
      </c>
      <c r="G183" s="280"/>
      <c r="H183" s="280" t="s">
        <v>600</v>
      </c>
      <c r="I183" s="280" t="s">
        <v>525</v>
      </c>
      <c r="J183" s="280">
        <v>50</v>
      </c>
      <c r="K183" s="323"/>
    </row>
    <row r="184" spans="2:11" ht="15" customHeight="1">
      <c r="B184" s="302"/>
      <c r="C184" s="280" t="s">
        <v>601</v>
      </c>
      <c r="D184" s="280"/>
      <c r="E184" s="280"/>
      <c r="F184" s="301" t="s">
        <v>529</v>
      </c>
      <c r="G184" s="280"/>
      <c r="H184" s="280" t="s">
        <v>602</v>
      </c>
      <c r="I184" s="280" t="s">
        <v>603</v>
      </c>
      <c r="J184" s="280"/>
      <c r="K184" s="323"/>
    </row>
    <row r="185" spans="2:11" ht="15" customHeight="1">
      <c r="B185" s="302"/>
      <c r="C185" s="280" t="s">
        <v>604</v>
      </c>
      <c r="D185" s="280"/>
      <c r="E185" s="280"/>
      <c r="F185" s="301" t="s">
        <v>529</v>
      </c>
      <c r="G185" s="280"/>
      <c r="H185" s="280" t="s">
        <v>605</v>
      </c>
      <c r="I185" s="280" t="s">
        <v>603</v>
      </c>
      <c r="J185" s="280"/>
      <c r="K185" s="323"/>
    </row>
    <row r="186" spans="2:11" ht="15" customHeight="1">
      <c r="B186" s="302"/>
      <c r="C186" s="280" t="s">
        <v>606</v>
      </c>
      <c r="D186" s="280"/>
      <c r="E186" s="280"/>
      <c r="F186" s="301" t="s">
        <v>529</v>
      </c>
      <c r="G186" s="280"/>
      <c r="H186" s="280" t="s">
        <v>607</v>
      </c>
      <c r="I186" s="280" t="s">
        <v>603</v>
      </c>
      <c r="J186" s="280"/>
      <c r="K186" s="323"/>
    </row>
    <row r="187" spans="2:11" ht="15" customHeight="1">
      <c r="B187" s="302"/>
      <c r="C187" s="335" t="s">
        <v>608</v>
      </c>
      <c r="D187" s="280"/>
      <c r="E187" s="280"/>
      <c r="F187" s="301" t="s">
        <v>529</v>
      </c>
      <c r="G187" s="280"/>
      <c r="H187" s="280" t="s">
        <v>609</v>
      </c>
      <c r="I187" s="280" t="s">
        <v>610</v>
      </c>
      <c r="J187" s="336" t="s">
        <v>611</v>
      </c>
      <c r="K187" s="323"/>
    </row>
    <row r="188" spans="2:11" ht="15" customHeight="1">
      <c r="B188" s="302"/>
      <c r="C188" s="286" t="s">
        <v>38</v>
      </c>
      <c r="D188" s="280"/>
      <c r="E188" s="280"/>
      <c r="F188" s="301" t="s">
        <v>523</v>
      </c>
      <c r="G188" s="280"/>
      <c r="H188" s="276" t="s">
        <v>612</v>
      </c>
      <c r="I188" s="280" t="s">
        <v>613</v>
      </c>
      <c r="J188" s="280"/>
      <c r="K188" s="323"/>
    </row>
    <row r="189" spans="2:11" ht="15" customHeight="1">
      <c r="B189" s="302"/>
      <c r="C189" s="286" t="s">
        <v>614</v>
      </c>
      <c r="D189" s="280"/>
      <c r="E189" s="280"/>
      <c r="F189" s="301" t="s">
        <v>523</v>
      </c>
      <c r="G189" s="280"/>
      <c r="H189" s="280" t="s">
        <v>615</v>
      </c>
      <c r="I189" s="280" t="s">
        <v>557</v>
      </c>
      <c r="J189" s="280"/>
      <c r="K189" s="323"/>
    </row>
    <row r="190" spans="2:11" ht="15" customHeight="1">
      <c r="B190" s="302"/>
      <c r="C190" s="286" t="s">
        <v>616</v>
      </c>
      <c r="D190" s="280"/>
      <c r="E190" s="280"/>
      <c r="F190" s="301" t="s">
        <v>523</v>
      </c>
      <c r="G190" s="280"/>
      <c r="H190" s="280" t="s">
        <v>617</v>
      </c>
      <c r="I190" s="280" t="s">
        <v>557</v>
      </c>
      <c r="J190" s="280"/>
      <c r="K190" s="323"/>
    </row>
    <row r="191" spans="2:11" ht="15" customHeight="1">
      <c r="B191" s="302"/>
      <c r="C191" s="286" t="s">
        <v>618</v>
      </c>
      <c r="D191" s="280"/>
      <c r="E191" s="280"/>
      <c r="F191" s="301" t="s">
        <v>529</v>
      </c>
      <c r="G191" s="280"/>
      <c r="H191" s="280" t="s">
        <v>619</v>
      </c>
      <c r="I191" s="280" t="s">
        <v>557</v>
      </c>
      <c r="J191" s="280"/>
      <c r="K191" s="323"/>
    </row>
    <row r="192" spans="2:11" ht="15" customHeight="1">
      <c r="B192" s="329"/>
      <c r="C192" s="337"/>
      <c r="D192" s="311"/>
      <c r="E192" s="311"/>
      <c r="F192" s="311"/>
      <c r="G192" s="311"/>
      <c r="H192" s="311"/>
      <c r="I192" s="311"/>
      <c r="J192" s="311"/>
      <c r="K192" s="330"/>
    </row>
    <row r="193" spans="2:11" ht="18.75" customHeight="1">
      <c r="B193" s="276"/>
      <c r="C193" s="280"/>
      <c r="D193" s="280"/>
      <c r="E193" s="280"/>
      <c r="F193" s="301"/>
      <c r="G193" s="280"/>
      <c r="H193" s="280"/>
      <c r="I193" s="280"/>
      <c r="J193" s="280"/>
      <c r="K193" s="276"/>
    </row>
    <row r="194" spans="2:11" ht="18.75" customHeight="1">
      <c r="B194" s="276"/>
      <c r="C194" s="280"/>
      <c r="D194" s="280"/>
      <c r="E194" s="280"/>
      <c r="F194" s="301"/>
      <c r="G194" s="280"/>
      <c r="H194" s="280"/>
      <c r="I194" s="280"/>
      <c r="J194" s="280"/>
      <c r="K194" s="276"/>
    </row>
    <row r="195" spans="2:11" ht="18.75" customHeight="1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</row>
    <row r="196" spans="2:11" ht="13.5">
      <c r="B196" s="266"/>
      <c r="C196" s="267"/>
      <c r="D196" s="267"/>
      <c r="E196" s="267"/>
      <c r="F196" s="267"/>
      <c r="G196" s="267"/>
      <c r="H196" s="267"/>
      <c r="I196" s="267"/>
      <c r="J196" s="267"/>
      <c r="K196" s="268"/>
    </row>
    <row r="197" spans="2:11" ht="21">
      <c r="B197" s="269"/>
      <c r="C197" s="270" t="s">
        <v>620</v>
      </c>
      <c r="D197" s="270"/>
      <c r="E197" s="270"/>
      <c r="F197" s="270"/>
      <c r="G197" s="270"/>
      <c r="H197" s="270"/>
      <c r="I197" s="270"/>
      <c r="J197" s="270"/>
      <c r="K197" s="271"/>
    </row>
    <row r="198" spans="2:11" ht="25.5" customHeight="1">
      <c r="B198" s="269"/>
      <c r="C198" s="338" t="s">
        <v>621</v>
      </c>
      <c r="D198" s="338"/>
      <c r="E198" s="338"/>
      <c r="F198" s="338" t="s">
        <v>622</v>
      </c>
      <c r="G198" s="339"/>
      <c r="H198" s="338" t="s">
        <v>623</v>
      </c>
      <c r="I198" s="338"/>
      <c r="J198" s="338"/>
      <c r="K198" s="271"/>
    </row>
    <row r="199" spans="2:11" ht="5.25" customHeight="1">
      <c r="B199" s="302"/>
      <c r="C199" s="299"/>
      <c r="D199" s="299"/>
      <c r="E199" s="299"/>
      <c r="F199" s="299"/>
      <c r="G199" s="280"/>
      <c r="H199" s="299"/>
      <c r="I199" s="299"/>
      <c r="J199" s="299"/>
      <c r="K199" s="323"/>
    </row>
    <row r="200" spans="2:11" ht="15" customHeight="1">
      <c r="B200" s="302"/>
      <c r="C200" s="280" t="s">
        <v>613</v>
      </c>
      <c r="D200" s="280"/>
      <c r="E200" s="280"/>
      <c r="F200" s="301" t="s">
        <v>39</v>
      </c>
      <c r="G200" s="280"/>
      <c r="H200" s="280" t="s">
        <v>624</v>
      </c>
      <c r="I200" s="280"/>
      <c r="J200" s="280"/>
      <c r="K200" s="323"/>
    </row>
    <row r="201" spans="2:11" ht="15" customHeight="1">
      <c r="B201" s="302"/>
      <c r="C201" s="308"/>
      <c r="D201" s="280"/>
      <c r="E201" s="280"/>
      <c r="F201" s="301" t="s">
        <v>40</v>
      </c>
      <c r="G201" s="280"/>
      <c r="H201" s="280" t="s">
        <v>625</v>
      </c>
      <c r="I201" s="280"/>
      <c r="J201" s="280"/>
      <c r="K201" s="323"/>
    </row>
    <row r="202" spans="2:11" ht="15" customHeight="1">
      <c r="B202" s="302"/>
      <c r="C202" s="308"/>
      <c r="D202" s="280"/>
      <c r="E202" s="280"/>
      <c r="F202" s="301" t="s">
        <v>43</v>
      </c>
      <c r="G202" s="280"/>
      <c r="H202" s="280" t="s">
        <v>626</v>
      </c>
      <c r="I202" s="280"/>
      <c r="J202" s="280"/>
      <c r="K202" s="323"/>
    </row>
    <row r="203" spans="2:11" ht="15" customHeight="1">
      <c r="B203" s="302"/>
      <c r="C203" s="280"/>
      <c r="D203" s="280"/>
      <c r="E203" s="280"/>
      <c r="F203" s="301" t="s">
        <v>41</v>
      </c>
      <c r="G203" s="280"/>
      <c r="H203" s="280" t="s">
        <v>627</v>
      </c>
      <c r="I203" s="280"/>
      <c r="J203" s="280"/>
      <c r="K203" s="323"/>
    </row>
    <row r="204" spans="2:11" ht="15" customHeight="1">
      <c r="B204" s="302"/>
      <c r="C204" s="280"/>
      <c r="D204" s="280"/>
      <c r="E204" s="280"/>
      <c r="F204" s="301" t="s">
        <v>42</v>
      </c>
      <c r="G204" s="280"/>
      <c r="H204" s="280" t="s">
        <v>628</v>
      </c>
      <c r="I204" s="280"/>
      <c r="J204" s="280"/>
      <c r="K204" s="323"/>
    </row>
    <row r="205" spans="2:11" ht="15" customHeight="1">
      <c r="B205" s="302"/>
      <c r="C205" s="280"/>
      <c r="D205" s="280"/>
      <c r="E205" s="280"/>
      <c r="F205" s="301"/>
      <c r="G205" s="280"/>
      <c r="H205" s="280"/>
      <c r="I205" s="280"/>
      <c r="J205" s="280"/>
      <c r="K205" s="323"/>
    </row>
    <row r="206" spans="2:11" ht="15" customHeight="1">
      <c r="B206" s="302"/>
      <c r="C206" s="280" t="s">
        <v>569</v>
      </c>
      <c r="D206" s="280"/>
      <c r="E206" s="280"/>
      <c r="F206" s="301" t="s">
        <v>74</v>
      </c>
      <c r="G206" s="280"/>
      <c r="H206" s="280" t="s">
        <v>629</v>
      </c>
      <c r="I206" s="280"/>
      <c r="J206" s="280"/>
      <c r="K206" s="323"/>
    </row>
    <row r="207" spans="2:11" ht="15" customHeight="1">
      <c r="B207" s="302"/>
      <c r="C207" s="308"/>
      <c r="D207" s="280"/>
      <c r="E207" s="280"/>
      <c r="F207" s="301" t="s">
        <v>467</v>
      </c>
      <c r="G207" s="280"/>
      <c r="H207" s="280" t="s">
        <v>468</v>
      </c>
      <c r="I207" s="280"/>
      <c r="J207" s="280"/>
      <c r="K207" s="323"/>
    </row>
    <row r="208" spans="2:11" ht="15" customHeight="1">
      <c r="B208" s="302"/>
      <c r="C208" s="280"/>
      <c r="D208" s="280"/>
      <c r="E208" s="280"/>
      <c r="F208" s="301" t="s">
        <v>465</v>
      </c>
      <c r="G208" s="280"/>
      <c r="H208" s="280" t="s">
        <v>630</v>
      </c>
      <c r="I208" s="280"/>
      <c r="J208" s="280"/>
      <c r="K208" s="323"/>
    </row>
    <row r="209" spans="2:11" ht="15" customHeight="1">
      <c r="B209" s="340"/>
      <c r="C209" s="308"/>
      <c r="D209" s="308"/>
      <c r="E209" s="308"/>
      <c r="F209" s="301" t="s">
        <v>469</v>
      </c>
      <c r="G209" s="286"/>
      <c r="H209" s="327" t="s">
        <v>82</v>
      </c>
      <c r="I209" s="327"/>
      <c r="J209" s="327"/>
      <c r="K209" s="341"/>
    </row>
    <row r="210" spans="2:11" ht="15" customHeight="1">
      <c r="B210" s="340"/>
      <c r="C210" s="308"/>
      <c r="D210" s="308"/>
      <c r="E210" s="308"/>
      <c r="F210" s="301" t="s">
        <v>470</v>
      </c>
      <c r="G210" s="286"/>
      <c r="H210" s="327" t="s">
        <v>631</v>
      </c>
      <c r="I210" s="327"/>
      <c r="J210" s="327"/>
      <c r="K210" s="341"/>
    </row>
    <row r="211" spans="2:11" ht="15" customHeight="1">
      <c r="B211" s="340"/>
      <c r="C211" s="308"/>
      <c r="D211" s="308"/>
      <c r="E211" s="308"/>
      <c r="F211" s="342"/>
      <c r="G211" s="286"/>
      <c r="H211" s="343"/>
      <c r="I211" s="343"/>
      <c r="J211" s="343"/>
      <c r="K211" s="341"/>
    </row>
    <row r="212" spans="2:11" ht="15" customHeight="1">
      <c r="B212" s="340"/>
      <c r="C212" s="280" t="s">
        <v>593</v>
      </c>
      <c r="D212" s="308"/>
      <c r="E212" s="308"/>
      <c r="F212" s="301">
        <v>1</v>
      </c>
      <c r="G212" s="286"/>
      <c r="H212" s="327" t="s">
        <v>632</v>
      </c>
      <c r="I212" s="327"/>
      <c r="J212" s="327"/>
      <c r="K212" s="341"/>
    </row>
    <row r="213" spans="2:11" ht="15" customHeight="1">
      <c r="B213" s="340"/>
      <c r="C213" s="308"/>
      <c r="D213" s="308"/>
      <c r="E213" s="308"/>
      <c r="F213" s="301">
        <v>2</v>
      </c>
      <c r="G213" s="286"/>
      <c r="H213" s="327" t="s">
        <v>633</v>
      </c>
      <c r="I213" s="327"/>
      <c r="J213" s="327"/>
      <c r="K213" s="341"/>
    </row>
    <row r="214" spans="2:11" ht="15" customHeight="1">
      <c r="B214" s="340"/>
      <c r="C214" s="308"/>
      <c r="D214" s="308"/>
      <c r="E214" s="308"/>
      <c r="F214" s="301">
        <v>3</v>
      </c>
      <c r="G214" s="286"/>
      <c r="H214" s="327" t="s">
        <v>634</v>
      </c>
      <c r="I214" s="327"/>
      <c r="J214" s="327"/>
      <c r="K214" s="341"/>
    </row>
    <row r="215" spans="2:11" ht="15" customHeight="1">
      <c r="B215" s="340"/>
      <c r="C215" s="308"/>
      <c r="D215" s="308"/>
      <c r="E215" s="308"/>
      <c r="F215" s="301">
        <v>4</v>
      </c>
      <c r="G215" s="286"/>
      <c r="H215" s="327" t="s">
        <v>635</v>
      </c>
      <c r="I215" s="327"/>
      <c r="J215" s="327"/>
      <c r="K215" s="341"/>
    </row>
    <row r="216" spans="2:11" ht="12.75" customHeight="1">
      <c r="B216" s="344"/>
      <c r="C216" s="345"/>
      <c r="D216" s="345"/>
      <c r="E216" s="345"/>
      <c r="F216" s="345"/>
      <c r="G216" s="345"/>
      <c r="H216" s="345"/>
      <c r="I216" s="345"/>
      <c r="J216" s="345"/>
      <c r="K216" s="346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Hlubuček</dc:creator>
  <cp:keywords/>
  <dc:description/>
  <cp:lastModifiedBy>Vojtěch Hlubuček</cp:lastModifiedBy>
  <dcterms:created xsi:type="dcterms:W3CDTF">2018-10-16T11:27:51Z</dcterms:created>
  <dcterms:modified xsi:type="dcterms:W3CDTF">2018-10-16T11:28:05Z</dcterms:modified>
  <cp:category/>
  <cp:version/>
  <cp:contentType/>
  <cp:contentStatus/>
</cp:coreProperties>
</file>