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Těžba sedimentů" sheetId="2" r:id="rId2"/>
    <sheet name="SO 02 - Oprava opevnění" sheetId="3" r:id="rId3"/>
    <sheet name="SO 03 - Kácení" sheetId="4" r:id="rId4"/>
    <sheet name="04 - VON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'SO 01 - Těžba sedimentů'!$C$77:$K$92</definedName>
    <definedName name="_xlnm.Print_Area" localSheetId="1">'SO 01 - Těžba sedimentů'!$C$4:$J$36,'SO 01 - Těžba sedimentů'!$C$42:$J$59,'SO 01 - Těžba sedimentů'!$C$65:$K$92</definedName>
    <definedName name="_xlnm.Print_Titles" localSheetId="1">'SO 01 - Těžba sedimentů'!$77:$77</definedName>
    <definedName name="_xlnm._FilterDatabase" localSheetId="2" hidden="1">'SO 02 - Oprava opevnění'!$C$82:$K$119</definedName>
    <definedName name="_xlnm.Print_Area" localSheetId="2">'SO 02 - Oprava opevnění'!$C$4:$J$36,'SO 02 - Oprava opevnění'!$C$42:$J$64,'SO 02 - Oprava opevnění'!$C$70:$K$119</definedName>
    <definedName name="_xlnm.Print_Titles" localSheetId="2">'SO 02 - Oprava opevnění'!$82:$82</definedName>
    <definedName name="_xlnm._FilterDatabase" localSheetId="3" hidden="1">'SO 03 - Kácení'!$C$78:$K$115</definedName>
    <definedName name="_xlnm.Print_Area" localSheetId="3">'SO 03 - Kácení'!$C$4:$J$36,'SO 03 - Kácení'!$C$42:$J$60,'SO 03 - Kácení'!$C$66:$K$115</definedName>
    <definedName name="_xlnm.Print_Titles" localSheetId="3">'SO 03 - Kácení'!$78:$78</definedName>
    <definedName name="_xlnm._FilterDatabase" localSheetId="4" hidden="1">'04 - VON'!$C$77:$K$106</definedName>
    <definedName name="_xlnm.Print_Area" localSheetId="4">'04 - VON'!$C$4:$J$36,'04 - VON'!$C$42:$J$59,'04 - VON'!$C$65:$K$106</definedName>
    <definedName name="_xlnm.Print_Titles" localSheetId="4">'04 - VON'!$77:$77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5" r="J79"/>
  <c i="1" r="AY55"/>
  <c r="AX55"/>
  <c i="5"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86"/>
  <c r="BH86"/>
  <c r="BG86"/>
  <c r="BF86"/>
  <c r="T86"/>
  <c r="R86"/>
  <c r="P86"/>
  <c r="BK86"/>
  <c r="J86"/>
  <c r="BE86"/>
  <c r="BI81"/>
  <c r="F34"/>
  <c i="1" r="BD55"/>
  <c i="5" r="BH81"/>
  <c r="F33"/>
  <c i="1" r="BC55"/>
  <c i="5" r="BG81"/>
  <c r="F32"/>
  <c i="1" r="BB55"/>
  <c i="5" r="BF81"/>
  <c r="J31"/>
  <c i="1" r="AW55"/>
  <c i="5" r="F31"/>
  <c i="1" r="BA55"/>
  <c i="5" r="T81"/>
  <c r="T80"/>
  <c r="T78"/>
  <c r="R81"/>
  <c r="R80"/>
  <c r="R78"/>
  <c r="P81"/>
  <c r="P80"/>
  <c r="P78"/>
  <c i="1" r="AU55"/>
  <c i="5" r="BK81"/>
  <c r="BK80"/>
  <c r="J80"/>
  <c r="BK78"/>
  <c r="J78"/>
  <c r="J56"/>
  <c r="J27"/>
  <c i="1" r="AG55"/>
  <c i="5" r="J81"/>
  <c r="BE81"/>
  <c r="J30"/>
  <c i="1" r="AV55"/>
  <c i="5" r="F30"/>
  <c i="1" r="AZ55"/>
  <c i="5" r="J58"/>
  <c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4"/>
  <c r="AX54"/>
  <c i="4" r="BI115"/>
  <c r="BH115"/>
  <c r="BG115"/>
  <c r="BF115"/>
  <c r="T115"/>
  <c r="T114"/>
  <c r="R115"/>
  <c r="R114"/>
  <c r="P115"/>
  <c r="P114"/>
  <c r="BK115"/>
  <c r="BK114"/>
  <c r="J114"/>
  <c r="J115"/>
  <c r="BE115"/>
  <c r="J59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4"/>
  <c r="BH84"/>
  <c r="BG84"/>
  <c r="BF84"/>
  <c r="T84"/>
  <c r="R84"/>
  <c r="P84"/>
  <c r="BK84"/>
  <c r="J84"/>
  <c r="BE84"/>
  <c r="BI82"/>
  <c r="F34"/>
  <c i="1" r="BD54"/>
  <c i="4" r="BH82"/>
  <c r="F33"/>
  <c i="1" r="BC54"/>
  <c i="4" r="BG82"/>
  <c r="F32"/>
  <c i="1" r="BB54"/>
  <c i="4" r="BF82"/>
  <c r="J31"/>
  <c i="1" r="AW54"/>
  <c i="4" r="F31"/>
  <c i="1" r="BA54"/>
  <c i="4" r="T82"/>
  <c r="T81"/>
  <c r="T80"/>
  <c r="T79"/>
  <c r="R82"/>
  <c r="R81"/>
  <c r="R80"/>
  <c r="R79"/>
  <c r="P82"/>
  <c r="P81"/>
  <c r="P80"/>
  <c r="P79"/>
  <c i="1" r="AU54"/>
  <c i="4" r="BK82"/>
  <c r="BK81"/>
  <c r="J81"/>
  <c r="BK80"/>
  <c r="J80"/>
  <c r="BK79"/>
  <c r="J79"/>
  <c r="J56"/>
  <c r="J27"/>
  <c i="1" r="AG54"/>
  <c i="4" r="J82"/>
  <c r="BE82"/>
  <c r="J30"/>
  <c i="1" r="AV54"/>
  <c i="4" r="F30"/>
  <c i="1" r="AZ54"/>
  <c i="4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3"/>
  <c r="AX53"/>
  <c i="3" r="BI119"/>
  <c r="BH119"/>
  <c r="BG119"/>
  <c r="BF119"/>
  <c r="T119"/>
  <c r="T118"/>
  <c r="R119"/>
  <c r="R118"/>
  <c r="P119"/>
  <c r="P118"/>
  <c r="BK119"/>
  <c r="BK118"/>
  <c r="J118"/>
  <c r="J119"/>
  <c r="BE119"/>
  <c r="J63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2"/>
  <c r="BI106"/>
  <c r="BH106"/>
  <c r="BG106"/>
  <c r="BF106"/>
  <c r="T106"/>
  <c r="T105"/>
  <c r="R106"/>
  <c r="R105"/>
  <c r="P106"/>
  <c r="P105"/>
  <c r="BK106"/>
  <c r="BK105"/>
  <c r="J105"/>
  <c r="J106"/>
  <c r="BE106"/>
  <c r="J61"/>
  <c r="BI100"/>
  <c r="BH100"/>
  <c r="BG100"/>
  <c r="BF100"/>
  <c r="T100"/>
  <c r="T99"/>
  <c r="R100"/>
  <c r="R99"/>
  <c r="P100"/>
  <c r="P99"/>
  <c r="BK100"/>
  <c r="BK99"/>
  <c r="J99"/>
  <c r="J100"/>
  <c r="BE100"/>
  <c r="J60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T91"/>
  <c r="R92"/>
  <c r="R91"/>
  <c r="P92"/>
  <c r="P91"/>
  <c r="BK92"/>
  <c r="BK91"/>
  <c r="J91"/>
  <c r="J92"/>
  <c r="BE92"/>
  <c r="J59"/>
  <c r="BI87"/>
  <c r="BH87"/>
  <c r="BG87"/>
  <c r="BF87"/>
  <c r="T87"/>
  <c r="R87"/>
  <c r="P87"/>
  <c r="BK87"/>
  <c r="J87"/>
  <c r="BE87"/>
  <c r="BI86"/>
  <c r="F34"/>
  <c i="1" r="BD53"/>
  <c i="3" r="BH86"/>
  <c r="F33"/>
  <c i="1" r="BC53"/>
  <c i="3" r="BG86"/>
  <c r="F32"/>
  <c i="1" r="BB53"/>
  <c i="3" r="BF86"/>
  <c r="J31"/>
  <c i="1" r="AW53"/>
  <c i="3" r="F31"/>
  <c i="1" r="BA53"/>
  <c i="3" r="T86"/>
  <c r="T85"/>
  <c r="T84"/>
  <c r="T83"/>
  <c r="R86"/>
  <c r="R85"/>
  <c r="R84"/>
  <c r="R83"/>
  <c r="P86"/>
  <c r="P85"/>
  <c r="P84"/>
  <c r="P83"/>
  <c i="1" r="AU53"/>
  <c i="3" r="BK86"/>
  <c r="BK85"/>
  <c r="J85"/>
  <c r="BK84"/>
  <c r="J84"/>
  <c r="BK83"/>
  <c r="J83"/>
  <c r="J56"/>
  <c r="J27"/>
  <c i="1" r="AG53"/>
  <c i="3" r="J86"/>
  <c r="BE86"/>
  <c r="J30"/>
  <c i="1" r="AV53"/>
  <c i="3" r="F30"/>
  <c i="1" r="AZ53"/>
  <c i="3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2"/>
  <c r="AX52"/>
  <c i="2"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1"/>
  <c r="F34"/>
  <c i="1" r="BD52"/>
  <c i="2" r="BH81"/>
  <c r="F33"/>
  <c i="1" r="BC52"/>
  <c i="2" r="BG81"/>
  <c r="F32"/>
  <c i="1" r="BB52"/>
  <c i="2" r="BF81"/>
  <c r="J31"/>
  <c i="1" r="AW52"/>
  <c i="2" r="F31"/>
  <c i="1" r="BA52"/>
  <c i="2" r="T81"/>
  <c r="T80"/>
  <c r="T79"/>
  <c r="T78"/>
  <c r="R81"/>
  <c r="R80"/>
  <c r="R79"/>
  <c r="R78"/>
  <c r="P81"/>
  <c r="P80"/>
  <c r="P79"/>
  <c r="P78"/>
  <c i="1" r="AU52"/>
  <c i="2" r="BK81"/>
  <c r="BK80"/>
  <c r="J80"/>
  <c r="BK79"/>
  <c r="J79"/>
  <c r="BK78"/>
  <c r="J78"/>
  <c r="J56"/>
  <c r="J27"/>
  <c i="1" r="AG52"/>
  <c i="2" r="J81"/>
  <c r="BE81"/>
  <c r="J30"/>
  <c i="1" r="AV52"/>
  <c i="2" r="F30"/>
  <c i="1" r="AZ52"/>
  <c i="2" r="J58"/>
  <c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<sst xmlns="http://schemas.openxmlformats.org/spreadsheetml/2006/main">
  <si>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</si>
  <si>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</si>
  <si>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</si>
  <si>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</si>
  <si>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</si>
  <si>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</si>
  <si>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</si>
  <si>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{90aeb282-f83e-4806-89e2-555845be7d69}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</si>
  <si>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</si>
  <si>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</si>
  <si>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</si>
  <si>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</si>
  <si>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</si>
  <si>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</si>
  <si>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</si>
  <si>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</si>
  <si>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</si>
  <si>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</si>
  <si>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</si>
  <si>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Žejbro, Synčany, odstranění nánosů, ř.km 5,590-6,150</t>
  </si>
  <si>
    <t>KSO:</t>
  </si>
  <si>
    <t/>
  </si>
  <si>
    <t>CC-CZ:</t>
  </si>
  <si>
    <t>Místo:</t>
  </si>
  <si>
    <t>Rosice</t>
  </si>
  <si>
    <t>Datum:</t>
  </si>
  <si>
    <t>11. 10. 2018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</si>
  <si>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</si>
  <si>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</si>
  <si>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</si>
  <si>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</si>
  <si>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</si>
  <si>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</si>
  <si>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</si>
  <si>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73993743</t>
  </si>
  <si>
    <t>Ing. Tomáš Klikar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</si>
  <si>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</si>
  <si>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</si>
  <si>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</si>
  <si>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</si>
  <si>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</si>
  <si>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</si>
  <si>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</si>
  <si>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</si>
  <si>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</si>
  <si>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</si>
  <si>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</si>
  <si>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</si>
  <si>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</si>
  <si>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</si>
  <si>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</si>
  <si>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</si>
  <si>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</si>
  <si>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</si>
  <si>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</si>
  <si>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</si>
  <si>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</si>
  <si>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</si>
  <si>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</si>
  <si>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</si>
  <si>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</si>
  <si>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</si>
  <si>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</si>
  <si>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</si>
  <si>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</si>
  <si>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</si>
  <si>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</si>
  <si>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</si>
  <si>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</si>
  <si>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</si>
  <si>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</si>
  <si>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</si>
  <si>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</si>
  <si>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</si>
  <si>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</si>
  <si>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</si>
  <si>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</si>
  <si>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</si>
  <si>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Těžba sedimentů</t>
  </si>
  <si>
    <t>STA</t>
  </si>
  <si>
    <t>1</t>
  </si>
  <si>
    <t>{a6b41d4d-669d-472d-90b7-e85fda7be093}</t>
  </si>
  <si>
    <t>2</t>
  </si>
  <si>
    <t>SO 02</t>
  </si>
  <si>
    <t>Oprava opevnění</t>
  </si>
  <si>
    <t>{fd9f5f06-e6ab-4135-b9ec-4ffff139c292}</t>
  </si>
  <si>
    <t>SO 03</t>
  </si>
  <si>
    <t>Kácení</t>
  </si>
  <si>
    <t>{84f46113-8633-4f37-bf94-2fbac9205eb9}</t>
  </si>
  <si>
    <t>04</t>
  </si>
  <si>
    <t>VON</t>
  </si>
  <si>
    <t>{fdb1c09c-e498-44de-bebf-ee07f21bb564}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</si>
  <si>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</si>
  <si>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</si>
  <si>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</si>
  <si>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</si>
  <si>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</si>
  <si>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</si>
  <si>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</si>
  <si>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Těžba sedimentů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</si>
  <si>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</si>
  <si>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</si>
  <si>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</si>
  <si>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</si>
  <si>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</si>
  <si>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</si>
  <si>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</si>
  <si>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</si>
  <si>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</si>
  <si>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</si>
  <si>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</si>
  <si>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</si>
  <si>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</si>
  <si>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</si>
  <si>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</si>
  <si>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</si>
  <si>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</si>
  <si>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</si>
  <si>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</si>
  <si>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</si>
  <si>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</si>
  <si>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</si>
  <si>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</si>
  <si>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</si>
  <si>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</si>
  <si>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</si>
  <si>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124303101</t>
  </si>
  <si>
    <t xml:space="preserve">Vykopávky pro koryta vodotečí  s přehozením výkopku na vzdálenost do 3 m nebo s naložením na dopravní prostředek v hornině tř. 4 do 1 000 m3</t>
  </si>
  <si>
    <t>m3</t>
  </si>
  <si>
    <t>CS ÚRS 2018 01</t>
  </si>
  <si>
    <t>4</t>
  </si>
  <si>
    <t>-363075258</t>
  </si>
  <si>
    <t>VV</t>
  </si>
  <si>
    <t>482,0 "dle TZ</t>
  </si>
  <si>
    <t>124303109</t>
  </si>
  <si>
    <t xml:space="preserve">Vykopávky pro koryta vodotečí  s přehozením výkopku na vzdálenost do 3 m nebo s naložením na dopravní prostředek v hornině tř. 4 Příplatek k cenám za lepivost horniny tř. 4</t>
  </si>
  <si>
    <t>-739476085</t>
  </si>
  <si>
    <t>482,0*0,3</t>
  </si>
  <si>
    <t>3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</si>
  <si>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</si>
  <si>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</si>
  <si>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1369232816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</si>
  <si>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</si>
  <si>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</si>
  <si>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139458355</t>
  </si>
  <si>
    <t>3 příplatky</t>
  </si>
  <si>
    <t>482,0*3</t>
  </si>
  <si>
    <t>5</t>
  </si>
  <si>
    <t>171201211</t>
  </si>
  <si>
    <t>Poplatek za uložení stavebního odpadu na skládce (skládkovné) zeminy a kameniva zatříděného do Katalogu odpadů pod kódem 170 504</t>
  </si>
  <si>
    <t>t</t>
  </si>
  <si>
    <t>1741537939</t>
  </si>
  <si>
    <t>P</t>
  </si>
  <si>
    <t>Poznámka k položce:
hmotnost zeminy 1,9 t/m3</t>
  </si>
  <si>
    <t>482*1,9</t>
  </si>
  <si>
    <t>6</t>
  </si>
  <si>
    <t>182101101</t>
  </si>
  <si>
    <t xml:space="preserve">Svahování trvalých svahů do projektovaných profilů  s potřebným přemístěním výkopku při svahování v zářezech v hornině tř. 1 až 4</t>
  </si>
  <si>
    <t>m2</t>
  </si>
  <si>
    <t>329104155</t>
  </si>
  <si>
    <t>SO 02 - Oprava opevnění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</si>
  <si>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</si>
  <si>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</si>
  <si>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</si>
  <si>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</si>
  <si>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</si>
  <si>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115001106-R</t>
  </si>
  <si>
    <t>Převedení vody potrubím průměru DN přes 900 do 1000</t>
  </si>
  <si>
    <t>m</t>
  </si>
  <si>
    <t>-1801339490</t>
  </si>
  <si>
    <t>130901123-R</t>
  </si>
  <si>
    <t xml:space="preserve">Odstranění betonových konstrukcí vč. likvidace materiálu </t>
  </si>
  <si>
    <t>514155359</t>
  </si>
  <si>
    <t>poškozená nástupnice</t>
  </si>
  <si>
    <t>naložení, odvoz 13 km, uložení, poplatek za uložení</t>
  </si>
  <si>
    <t>0,064</t>
  </si>
  <si>
    <t>Svislé a kompletní konstrukce</t>
  </si>
  <si>
    <t>321321116</t>
  </si>
  <si>
    <t xml:space="preserve">Konstrukce z betonu vodních staveb 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</si>
  <si>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-974908278</t>
  </si>
  <si>
    <t>0,064 "dle TZ</t>
  </si>
  <si>
    <t>321351010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</si>
  <si>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</si>
  <si>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1846281122</t>
  </si>
  <si>
    <t>1,4*0,2</t>
  </si>
  <si>
    <t>321352010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</si>
  <si>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</si>
  <si>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-1558057354</t>
  </si>
  <si>
    <t>321368211</t>
  </si>
  <si>
    <t xml:space="preserve"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</si>
  <si>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318074123</t>
  </si>
  <si>
    <t>0,6*0,7/2*0,0079</t>
  </si>
  <si>
    <t>Vodorovné konstrukce</t>
  </si>
  <si>
    <t>7</t>
  </si>
  <si>
    <t>462511270</t>
  </si>
  <si>
    <t xml:space="preserve">Zához z lomového kamene neupraveného záhozového  bez proštěrkování z terénu, hmotnosti jednotlivých kamenů do 200 kg</t>
  </si>
  <si>
    <t>1459752156</t>
  </si>
  <si>
    <t>630,*0,6*0,4 "dle TZ</t>
  </si>
  <si>
    <t xml:space="preserve">volná pokládka 30 ks kamenů hmotnosti cca 120 kg do koryta </t>
  </si>
  <si>
    <t>30*0,12/2,5</t>
  </si>
  <si>
    <t>Součet</t>
  </si>
  <si>
    <t>Úpravy povrchů, podlahy a osazování výplní</t>
  </si>
  <si>
    <t>8</t>
  </si>
  <si>
    <t>628635411</t>
  </si>
  <si>
    <t xml:space="preserve">Spárování zdiva z lomového kamene upraveného  maltou cementovou hloubky vysekaných spár přes 30 do 70 mm</t>
  </si>
  <si>
    <t>-1828654225</t>
  </si>
  <si>
    <t xml:space="preserve">62,0*0,05 "dle TZ </t>
  </si>
  <si>
    <t>9</t>
  </si>
  <si>
    <t>Ostatní konstrukce a práce, bourání</t>
  </si>
  <si>
    <t>938901101</t>
  </si>
  <si>
    <t xml:space="preserve">Dokončovací práce na dosavadních konstrukcích  očištění dlažby od travního a divokého porostu, s vytrháním kořenů ze spár, s naložením odstraněného porostu na dopravní prostředek nebo s odklizením na hromady do vzdálenosti 50 m z lomového kamene nebo betonových desek</t>
  </si>
  <si>
    <t>1549847941</t>
  </si>
  <si>
    <t>18,0 "dle TZ</t>
  </si>
  <si>
    <t>10</t>
  </si>
  <si>
    <t>985331212</t>
  </si>
  <si>
    <t>Dodatečné vlepování betonářské výztuže včetně vyvrtání a vyčištění otvoru chemickou maltou průměr výztuže 10 mm</t>
  </si>
  <si>
    <t>687567669</t>
  </si>
  <si>
    <t>výkres D.1.b.4</t>
  </si>
  <si>
    <t>12*0,2</t>
  </si>
  <si>
    <t>11</t>
  </si>
  <si>
    <t>M</t>
  </si>
  <si>
    <t>13021012</t>
  </si>
  <si>
    <t>tyč ocelová žebírková jakost BSt 500S výztuž do betonu D 10mm</t>
  </si>
  <si>
    <t>265128215</t>
  </si>
  <si>
    <t>Poznámka k položce:
0,617 kg/m</t>
  </si>
  <si>
    <t>12*0,35*0,000617</t>
  </si>
  <si>
    <t>998</t>
  </si>
  <si>
    <t>Přesun hmot</t>
  </si>
  <si>
    <t>12</t>
  </si>
  <si>
    <t>998332011</t>
  </si>
  <si>
    <t xml:space="preserve">Přesun hmot pro úpravy vodních toků a kanály, hráze rybníků apod.  dopravní vzdálenost do 500 m</t>
  </si>
  <si>
    <t>731119420</t>
  </si>
  <si>
    <t>SO 03 - Kácení</t>
  </si>
  <si>
    <t>111103202</t>
  </si>
  <si>
    <t xml:space="preserve">Kosení s ponecháním na místě  ve vegetačním období travního porostu středně hustého</t>
  </si>
  <si>
    <t>ha</t>
  </si>
  <si>
    <t>-2023220960</t>
  </si>
  <si>
    <t>4777,0/10000 "dle TZ</t>
  </si>
  <si>
    <t>111201101</t>
  </si>
  <si>
    <t xml:space="preserve">Odstranění křovin a stromů s odstraněním kořenů  průměru kmene do 100 mm do sklonu terénu 1 : 5, při celkové ploše do 1 000 m2</t>
  </si>
  <si>
    <t>-1002787135</t>
  </si>
  <si>
    <t>výkres C4</t>
  </si>
  <si>
    <t>20,0+25,0+10,0+90,0+30,0+5,0+10,0+20,0+15,0+10,0</t>
  </si>
  <si>
    <t>111201401</t>
  </si>
  <si>
    <t xml:space="preserve">Spálení odstraněných křovin a stromů na hromadách  průměru kmene do 100 mm pro jakoukoliv plochu</t>
  </si>
  <si>
    <t>1665496098</t>
  </si>
  <si>
    <t>111211131</t>
  </si>
  <si>
    <t xml:space="preserve">Pálení větví stromů se snášením na hromady  listnatých v rovině nebo ve svahu do 1:3, průměru kmene do 30 cm</t>
  </si>
  <si>
    <t>kus</t>
  </si>
  <si>
    <t>-350406245</t>
  </si>
  <si>
    <t>35+15</t>
  </si>
  <si>
    <t>111211132</t>
  </si>
  <si>
    <t xml:space="preserve">Pálení větví stromů se snášením na hromady  listnatých v rovině nebo ve svahu do 1:3, průměru kmene přes 30 cm</t>
  </si>
  <si>
    <t>133334574</t>
  </si>
  <si>
    <t>112151112</t>
  </si>
  <si>
    <t>Pokácení stromu směrové v celku s odřezáním kmene a s odvětvením průměru kmene přes 200 do 300 mm</t>
  </si>
  <si>
    <t>654631608</t>
  </si>
  <si>
    <t>15+35 "výkres C4</t>
  </si>
  <si>
    <t>112151113</t>
  </si>
  <si>
    <t>Pokácení stromu směrové v celku s odřezáním kmene a s odvětvením průměru kmene přes 300 do 400 mm</t>
  </si>
  <si>
    <t>-1168280921</t>
  </si>
  <si>
    <t>2 "výkres C4</t>
  </si>
  <si>
    <t>112151114</t>
  </si>
  <si>
    <t>Pokácení stromu směrové v celku s odřezáním kmene a s odvětvením průměru kmene přes 400 do 500 mm</t>
  </si>
  <si>
    <t>1422262292</t>
  </si>
  <si>
    <t>112201101</t>
  </si>
  <si>
    <t xml:space="preserve">Odstranění pařezů  s jejich vykopáním, vytrháním nebo odstřelením, s přesekáním kořenů průměru přes 100 do 300 mm</t>
  </si>
  <si>
    <t>1804972307</t>
  </si>
  <si>
    <t>112201102</t>
  </si>
  <si>
    <t xml:space="preserve">Odstranění pařezů  s jejich vykopáním, vytrháním nebo odstřelením, s přesekáním kořenů průměru přes 300 do 500 mm</t>
  </si>
  <si>
    <t>-1685730473</t>
  </si>
  <si>
    <t>162301421</t>
  </si>
  <si>
    <t xml:space="preserve">Vodorovné přemístění větví, kmenů nebo pařezů  s naložením, složením a dopravou do 5000 m pařezů kmenů, průměru přes 100 do 300 mm</t>
  </si>
  <si>
    <t>1109101219</t>
  </si>
  <si>
    <t>162301422</t>
  </si>
  <si>
    <t xml:space="preserve">Vodorovné přemístění větví, kmenů nebo pařezů  s naložením, složením a dopravou do 5000 m pařezů kmenů, průměru přes 300 do 500 mm</t>
  </si>
  <si>
    <t>-299602792</t>
  </si>
  <si>
    <t>13</t>
  </si>
  <si>
    <t>162301921</t>
  </si>
  <si>
    <t xml:space="preserve">Vodorovné přemístění větví, kmenů nebo pařezů  s naložením, složením a dopravou Příplatek k cenám za každých dalších i započatých 5000 m přes 5000 m pařezů kmenů, průměru přes 100 do 300 mm</t>
  </si>
  <si>
    <t>1188880413</t>
  </si>
  <si>
    <t>3*50</t>
  </si>
  <si>
    <t>14</t>
  </si>
  <si>
    <t>162301922</t>
  </si>
  <si>
    <t xml:space="preserve">Vodorovné přemístění větví, kmenů nebo pařezů  s naložením, složením a dopravou Příplatek k cenám za každých dalších i započatých 5000 m přes 5000 m pařezů kmenů, průměru přes 300 do 500 mm</t>
  </si>
  <si>
    <t>-393587083</t>
  </si>
  <si>
    <t>3*2</t>
  </si>
  <si>
    <t>171201211-R</t>
  </si>
  <si>
    <t>Poplatek za uložení dřevní hmoty (pařezy) na skládce (skládkovné)</t>
  </si>
  <si>
    <t>-780433515</t>
  </si>
  <si>
    <t>Poznámka k položce:
předpokládaná průměrná hmotnost 0,3 t/ks</t>
  </si>
  <si>
    <t>(50+2)*0,3</t>
  </si>
  <si>
    <t>16</t>
  </si>
  <si>
    <t>174201201</t>
  </si>
  <si>
    <t xml:space="preserve">Zásyp jam po pařezech  výkopkem z horniny získané při dobývání pařezů s hrubým urovnáním povrchu zasypávky průměru pařezu přes 100 do 300 mm</t>
  </si>
  <si>
    <t>913342893</t>
  </si>
  <si>
    <t>17</t>
  </si>
  <si>
    <t>174201202</t>
  </si>
  <si>
    <t xml:space="preserve">Zásyp jam po pařezech  výkopkem z horniny získané při dobývání pařezů s hrubým urovnáním povrchu zasypávky průměru pařezu přes 300 do 500 mm</t>
  </si>
  <si>
    <t>665759356</t>
  </si>
  <si>
    <t>18</t>
  </si>
  <si>
    <t>-540713142</t>
  </si>
  <si>
    <t>04 - VON</t>
  </si>
  <si>
    <t xml:space="preserve">   OST 1 - Vedlejší náklady</t>
  </si>
  <si>
    <t>VRN - Vedlejší rozpočtové náklady</t>
  </si>
  <si>
    <t xml:space="preserve">   OST 1</t>
  </si>
  <si>
    <t>Vedlejší náklady</t>
  </si>
  <si>
    <t>VRN</t>
  </si>
  <si>
    <t>Vedlejší rozpočtové náklady</t>
  </si>
  <si>
    <t>010001004R3.1</t>
  </si>
  <si>
    <t>Zajištění a zabezpečení staveniště</t>
  </si>
  <si>
    <t>soubor</t>
  </si>
  <si>
    <t>1024</t>
  </si>
  <si>
    <t>-1672833478</t>
  </si>
  <si>
    <t>Zajištění a zabezpečení staveniště, zřízení a likvidace</t>
  </si>
  <si>
    <t>zařízení staveniště, včetně opáskování, případných přípojek,</t>
  </si>
  <si>
    <t>přístupů, skládek, deponií apod.</t>
  </si>
  <si>
    <t>010001011R5.1</t>
  </si>
  <si>
    <t>Zajištění přístupu ke korytu</t>
  </si>
  <si>
    <t>309183308</t>
  </si>
  <si>
    <t>Posekání travního porostu, urovnání a likvidace posečené hmoty</t>
  </si>
  <si>
    <t>doplnění travního porostu</t>
  </si>
  <si>
    <t xml:space="preserve">Protokolární předání stavbou dotčených pozemků </t>
  </si>
  <si>
    <t xml:space="preserve">a komunikací, uvedených do původního stavu, </t>
  </si>
  <si>
    <t>zpět jejich vlastníkům.</t>
  </si>
  <si>
    <t>010001013R6</t>
  </si>
  <si>
    <t>Zajištění obhlídky odborně způsobilou včetně transferu přítomných volně žijících živočichů</t>
  </si>
  <si>
    <t>1464139091</t>
  </si>
  <si>
    <t>R046</t>
  </si>
  <si>
    <t>Zajištění slovení rybí osádky</t>
  </si>
  <si>
    <t>Soub</t>
  </si>
  <si>
    <t>-1607191067</t>
  </si>
  <si>
    <t>Zajištění slovení rybí osádky k tomu oprávněnou osobou</t>
  </si>
  <si>
    <t>včetně pořízení protokolu a zajištění oznámení zahájení prací na vodním toku</t>
  </si>
  <si>
    <t>příslušnému uživateli rybářského revíru</t>
  </si>
  <si>
    <t>R047</t>
  </si>
  <si>
    <t>Vytýčení inženýrských sítí a zařízení</t>
  </si>
  <si>
    <t>-575059110</t>
  </si>
  <si>
    <t>Vytýčení inženýrských sítí a zařízení v místě křížení s vodním tokem vč. Zajištění případné aktualizace</t>
  </si>
  <si>
    <t>vyjádření správců sítí, které pozbudou platnost v období mezi předáním staveniště a</t>
  </si>
  <si>
    <t>vytýčením sítí</t>
  </si>
  <si>
    <t>R048</t>
  </si>
  <si>
    <t>Čištění komunikací</t>
  </si>
  <si>
    <t>Soubor</t>
  </si>
  <si>
    <t>-763000858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</si>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</sst>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34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36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39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40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41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42</v>
      </c>
      <c r="E26" s="53"/>
      <c r="F26" s="54" t="s">
        <v>43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44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45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46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47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48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49</v>
      </c>
      <c r="U32" s="60"/>
      <c r="V32" s="60"/>
      <c r="W32" s="60"/>
      <c r="X32" s="62" t="s">
        <v>50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51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20/2018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Žejbro, Synčany, odstranění nánosů, ř.km 5,590-6,150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Rosice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11. 10. 2018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Povodí Labe, státní podnik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Ing. Tomáš Klikar</v>
      </c>
      <c r="AN46" s="76"/>
      <c r="AO46" s="76"/>
      <c r="AP46" s="76"/>
      <c r="AQ46" s="73"/>
      <c r="AR46" s="71"/>
      <c r="AS46" s="85" t="s">
        <v>52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53</v>
      </c>
      <c r="D49" s="96"/>
      <c r="E49" s="96"/>
      <c r="F49" s="96"/>
      <c r="G49" s="96"/>
      <c r="H49" s="97"/>
      <c r="I49" s="98" t="s">
        <v>54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55</v>
      </c>
      <c r="AH49" s="96"/>
      <c r="AI49" s="96"/>
      <c r="AJ49" s="96"/>
      <c r="AK49" s="96"/>
      <c r="AL49" s="96"/>
      <c r="AM49" s="96"/>
      <c r="AN49" s="98" t="s">
        <v>56</v>
      </c>
      <c r="AO49" s="96"/>
      <c r="AP49" s="96"/>
      <c r="AQ49" s="100" t="s">
        <v>57</v>
      </c>
      <c r="AR49" s="71"/>
      <c r="AS49" s="101" t="s">
        <v>58</v>
      </c>
      <c r="AT49" s="102" t="s">
        <v>59</v>
      </c>
      <c r="AU49" s="102" t="s">
        <v>60</v>
      </c>
      <c r="AV49" s="102" t="s">
        <v>61</v>
      </c>
      <c r="AW49" s="102" t="s">
        <v>62</v>
      </c>
      <c r="AX49" s="102" t="s">
        <v>63</v>
      </c>
      <c r="AY49" s="102" t="s">
        <v>64</v>
      </c>
      <c r="AZ49" s="102" t="s">
        <v>65</v>
      </c>
      <c r="BA49" s="102" t="s">
        <v>66</v>
      </c>
      <c r="BB49" s="102" t="s">
        <v>67</v>
      </c>
      <c r="BC49" s="102" t="s">
        <v>68</v>
      </c>
      <c r="BD49" s="103" t="s">
        <v>69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70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ROUND(SUM(AG52:AG55),2)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ROUND(SUM(AS52:AS55),2)</f>
        <v>0</v>
      </c>
      <c r="AT51" s="113">
        <f>ROUND(SUM(AV51:AW51),2)</f>
        <v>0</v>
      </c>
      <c r="AU51" s="114">
        <f>ROUND(SUM(AU52:AU55),5)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ROUND(SUM(AZ52:AZ55),2)</f>
        <v>0</v>
      </c>
      <c r="BA51" s="113">
        <f>ROUND(SUM(BA52:BA55),2)</f>
        <v>0</v>
      </c>
      <c r="BB51" s="113">
        <f>ROUND(SUM(BB52:BB55),2)</f>
        <v>0</v>
      </c>
      <c r="BC51" s="113">
        <f>ROUND(SUM(BC52:BC55),2)</f>
        <v>0</v>
      </c>
      <c r="BD51" s="115">
        <f>ROUND(SUM(BD52:BD55),2)</f>
        <v>0</v>
      </c>
      <c r="BS51" s="116" t="s">
        <v>71</v>
      </c>
      <c r="BT51" s="116" t="s">
        <v>72</v>
      </c>
      <c r="BU51" s="117" t="s">
        <v>73</v>
      </c>
      <c r="BV51" s="116" t="s">
        <v>74</v>
      </c>
      <c r="BW51" s="116" t="s">
        <v>7</v>
      </c>
      <c r="BX51" s="116" t="s">
        <v>75</v>
      </c>
      <c r="CL51" s="116" t="s">
        <v>21</v>
      </c>
    </row>
    <row r="52" s="5" customFormat="1" ht="16.5" customHeight="1">
      <c r="A52" s="118" t="s">
        <v>76</v>
      </c>
      <c r="B52" s="119"/>
      <c r="C52" s="120"/>
      <c r="D52" s="121" t="s">
        <v>77</v>
      </c>
      <c r="E52" s="121"/>
      <c r="F52" s="121"/>
      <c r="G52" s="121"/>
      <c r="H52" s="121"/>
      <c r="I52" s="122"/>
      <c r="J52" s="121" t="s">
        <v>78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'SO 01 - Těžba sedimentů'!J27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79</v>
      </c>
      <c r="AR52" s="125"/>
      <c r="AS52" s="126">
        <v>0</v>
      </c>
      <c r="AT52" s="127">
        <f>ROUND(SUM(AV52:AW52),2)</f>
        <v>0</v>
      </c>
      <c r="AU52" s="128">
        <f>'SO 01 - Těžba sedimentů'!P78</f>
        <v>0</v>
      </c>
      <c r="AV52" s="127">
        <f>'SO 01 - Těžba sedimentů'!J30</f>
        <v>0</v>
      </c>
      <c r="AW52" s="127">
        <f>'SO 01 - Těžba sedimentů'!J31</f>
        <v>0</v>
      </c>
      <c r="AX52" s="127">
        <f>'SO 01 - Těžba sedimentů'!J32</f>
        <v>0</v>
      </c>
      <c r="AY52" s="127">
        <f>'SO 01 - Těžba sedimentů'!J33</f>
        <v>0</v>
      </c>
      <c r="AZ52" s="127">
        <f>'SO 01 - Těžba sedimentů'!F30</f>
        <v>0</v>
      </c>
      <c r="BA52" s="127">
        <f>'SO 01 - Těžba sedimentů'!F31</f>
        <v>0</v>
      </c>
      <c r="BB52" s="127">
        <f>'SO 01 - Těžba sedimentů'!F32</f>
        <v>0</v>
      </c>
      <c r="BC52" s="127">
        <f>'SO 01 - Těžba sedimentů'!F33</f>
        <v>0</v>
      </c>
      <c r="BD52" s="129">
        <f>'SO 01 - Těžba sedimentů'!F34</f>
        <v>0</v>
      </c>
      <c r="BT52" s="130" t="s">
        <v>80</v>
      </c>
      <c r="BV52" s="130" t="s">
        <v>74</v>
      </c>
      <c r="BW52" s="130" t="s">
        <v>81</v>
      </c>
      <c r="BX52" s="130" t="s">
        <v>7</v>
      </c>
      <c r="CL52" s="130" t="s">
        <v>21</v>
      </c>
      <c r="CM52" s="130" t="s">
        <v>82</v>
      </c>
    </row>
    <row r="53" s="5" customFormat="1" ht="16.5" customHeight="1">
      <c r="A53" s="118" t="s">
        <v>76</v>
      </c>
      <c r="B53" s="119"/>
      <c r="C53" s="120"/>
      <c r="D53" s="121" t="s">
        <v>83</v>
      </c>
      <c r="E53" s="121"/>
      <c r="F53" s="121"/>
      <c r="G53" s="121"/>
      <c r="H53" s="121"/>
      <c r="I53" s="122"/>
      <c r="J53" s="121" t="s">
        <v>84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'SO 02 - Oprava opevnění'!J27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79</v>
      </c>
      <c r="AR53" s="125"/>
      <c r="AS53" s="126">
        <v>0</v>
      </c>
      <c r="AT53" s="127">
        <f>ROUND(SUM(AV53:AW53),2)</f>
        <v>0</v>
      </c>
      <c r="AU53" s="128">
        <f>'SO 02 - Oprava opevnění'!P83</f>
        <v>0</v>
      </c>
      <c r="AV53" s="127">
        <f>'SO 02 - Oprava opevnění'!J30</f>
        <v>0</v>
      </c>
      <c r="AW53" s="127">
        <f>'SO 02 - Oprava opevnění'!J31</f>
        <v>0</v>
      </c>
      <c r="AX53" s="127">
        <f>'SO 02 - Oprava opevnění'!J32</f>
        <v>0</v>
      </c>
      <c r="AY53" s="127">
        <f>'SO 02 - Oprava opevnění'!J33</f>
        <v>0</v>
      </c>
      <c r="AZ53" s="127">
        <f>'SO 02 - Oprava opevnění'!F30</f>
        <v>0</v>
      </c>
      <c r="BA53" s="127">
        <f>'SO 02 - Oprava opevnění'!F31</f>
        <v>0</v>
      </c>
      <c r="BB53" s="127">
        <f>'SO 02 - Oprava opevnění'!F32</f>
        <v>0</v>
      </c>
      <c r="BC53" s="127">
        <f>'SO 02 - Oprava opevnění'!F33</f>
        <v>0</v>
      </c>
      <c r="BD53" s="129">
        <f>'SO 02 - Oprava opevnění'!F34</f>
        <v>0</v>
      </c>
      <c r="BT53" s="130" t="s">
        <v>80</v>
      </c>
      <c r="BV53" s="130" t="s">
        <v>74</v>
      </c>
      <c r="BW53" s="130" t="s">
        <v>85</v>
      </c>
      <c r="BX53" s="130" t="s">
        <v>7</v>
      </c>
      <c r="CL53" s="130" t="s">
        <v>21</v>
      </c>
      <c r="CM53" s="130" t="s">
        <v>82</v>
      </c>
    </row>
    <row r="54" s="5" customFormat="1" ht="16.5" customHeight="1">
      <c r="A54" s="118" t="s">
        <v>76</v>
      </c>
      <c r="B54" s="119"/>
      <c r="C54" s="120"/>
      <c r="D54" s="121" t="s">
        <v>86</v>
      </c>
      <c r="E54" s="121"/>
      <c r="F54" s="121"/>
      <c r="G54" s="121"/>
      <c r="H54" s="121"/>
      <c r="I54" s="122"/>
      <c r="J54" s="121" t="s">
        <v>87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'SO 03 - Kácení'!J27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79</v>
      </c>
      <c r="AR54" s="125"/>
      <c r="AS54" s="126">
        <v>0</v>
      </c>
      <c r="AT54" s="127">
        <f>ROUND(SUM(AV54:AW54),2)</f>
        <v>0</v>
      </c>
      <c r="AU54" s="128">
        <f>'SO 03 - Kácení'!P79</f>
        <v>0</v>
      </c>
      <c r="AV54" s="127">
        <f>'SO 03 - Kácení'!J30</f>
        <v>0</v>
      </c>
      <c r="AW54" s="127">
        <f>'SO 03 - Kácení'!J31</f>
        <v>0</v>
      </c>
      <c r="AX54" s="127">
        <f>'SO 03 - Kácení'!J32</f>
        <v>0</v>
      </c>
      <c r="AY54" s="127">
        <f>'SO 03 - Kácení'!J33</f>
        <v>0</v>
      </c>
      <c r="AZ54" s="127">
        <f>'SO 03 - Kácení'!F30</f>
        <v>0</v>
      </c>
      <c r="BA54" s="127">
        <f>'SO 03 - Kácení'!F31</f>
        <v>0</v>
      </c>
      <c r="BB54" s="127">
        <f>'SO 03 - Kácení'!F32</f>
        <v>0</v>
      </c>
      <c r="BC54" s="127">
        <f>'SO 03 - Kácení'!F33</f>
        <v>0</v>
      </c>
      <c r="BD54" s="129">
        <f>'SO 03 - Kácení'!F34</f>
        <v>0</v>
      </c>
      <c r="BT54" s="130" t="s">
        <v>80</v>
      </c>
      <c r="BV54" s="130" t="s">
        <v>74</v>
      </c>
      <c r="BW54" s="130" t="s">
        <v>88</v>
      </c>
      <c r="BX54" s="130" t="s">
        <v>7</v>
      </c>
      <c r="CL54" s="130" t="s">
        <v>21</v>
      </c>
      <c r="CM54" s="130" t="s">
        <v>82</v>
      </c>
    </row>
    <row r="55" s="5" customFormat="1" ht="16.5" customHeight="1">
      <c r="A55" s="118" t="s">
        <v>76</v>
      </c>
      <c r="B55" s="119"/>
      <c r="C55" s="120"/>
      <c r="D55" s="121" t="s">
        <v>89</v>
      </c>
      <c r="E55" s="121"/>
      <c r="F55" s="121"/>
      <c r="G55" s="121"/>
      <c r="H55" s="121"/>
      <c r="I55" s="122"/>
      <c r="J55" s="121" t="s">
        <v>90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'04 - VON'!J27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79</v>
      </c>
      <c r="AR55" s="125"/>
      <c r="AS55" s="131">
        <v>0</v>
      </c>
      <c r="AT55" s="132">
        <f>ROUND(SUM(AV55:AW55),2)</f>
        <v>0</v>
      </c>
      <c r="AU55" s="133">
        <f>'04 - VON'!P78</f>
        <v>0</v>
      </c>
      <c r="AV55" s="132">
        <f>'04 - VON'!J30</f>
        <v>0</v>
      </c>
      <c r="AW55" s="132">
        <f>'04 - VON'!J31</f>
        <v>0</v>
      </c>
      <c r="AX55" s="132">
        <f>'04 - VON'!J32</f>
        <v>0</v>
      </c>
      <c r="AY55" s="132">
        <f>'04 - VON'!J33</f>
        <v>0</v>
      </c>
      <c r="AZ55" s="132">
        <f>'04 - VON'!F30</f>
        <v>0</v>
      </c>
      <c r="BA55" s="132">
        <f>'04 - VON'!F31</f>
        <v>0</v>
      </c>
      <c r="BB55" s="132">
        <f>'04 - VON'!F32</f>
        <v>0</v>
      </c>
      <c r="BC55" s="132">
        <f>'04 - VON'!F33</f>
        <v>0</v>
      </c>
      <c r="BD55" s="134">
        <f>'04 - VON'!F34</f>
        <v>0</v>
      </c>
      <c r="BT55" s="130" t="s">
        <v>80</v>
      </c>
      <c r="BV55" s="130" t="s">
        <v>74</v>
      </c>
      <c r="BW55" s="130" t="s">
        <v>91</v>
      </c>
      <c r="BX55" s="130" t="s">
        <v>7</v>
      </c>
      <c r="CL55" s="130" t="s">
        <v>21</v>
      </c>
      <c r="CM55" s="130" t="s">
        <v>82</v>
      </c>
    </row>
    <row r="56" s="1" customFormat="1" ht="30" customHeight="1">
      <c r="B56" s="45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1"/>
    </row>
    <row r="57" s="1" customFormat="1" ht="6.96" customHeight="1"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71"/>
    </row>
  </sheetData>
  <sheetProtection sheet="1" formatColumns="0" formatRows="0" objects="1" scenarios="1" spinCount="100000" saltValue="nmgGlnauW8aEf1IpbxQ21kTtHvEDl+/uCuz4CNMbUQVZjCEmO5Hl8XyelvhhLDt9Atjzx6NgbQGeYF8WFh7G5w==" hashValue="Bugmw7HF8fG9HuytKRBbqGVSTb+30A17alUWqjq9m6x+3RO8ZFs7q78deZ1/WPJ7r1GJ/KqS5PYjPGvBnF3CwQ==" algorithmName="SHA-512" password="CC35"/>
  <mergeCells count="53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N54:AP54"/>
    <mergeCell ref="AG54:AM54"/>
    <mergeCell ref="AN55:AP55"/>
    <mergeCell ref="AG55:AM55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  <mergeCell ref="D54:H54"/>
    <mergeCell ref="J54:AF54"/>
    <mergeCell ref="D55:H55"/>
    <mergeCell ref="J55:AF55"/>
  </mergeCells>
  <hyperlinks>
    <hyperlink ref="K1:S1" location="C2" display="1) Rekapitulace stavby"/>
    <hyperlink ref="W1:AI1" location="C51" display="2) Rekapitulace objektů stavby a soupisů prací"/>
    <hyperlink ref="A52" location="'SO 01 - Těžba sedimentů'!C2" display="/"/>
    <hyperlink ref="A53" location="'SO 02 - Oprava opevnění'!C2" display="/"/>
    <hyperlink ref="A54" location="'SO 03 - Kácení'!C2" display="/"/>
    <hyperlink ref="A55" location="'04 - VO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92</v>
      </c>
      <c r="G1" s="138" t="s">
        <v>93</v>
      </c>
      <c r="H1" s="138"/>
      <c r="I1" s="139"/>
      <c r="J1" s="138" t="s">
        <v>94</v>
      </c>
      <c r="K1" s="137" t="s">
        <v>95</v>
      </c>
      <c r="L1" s="138" t="s">
        <v>96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81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97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Žejbro, Synčany, odstranění nánosů, ř.km 5,590-6,150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98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11. 10. 2018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ROUND(J78,2)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ROUND(SUM(BE78:BE92), 2)</f>
        <v>0</v>
      </c>
      <c r="G30" s="46"/>
      <c r="H30" s="46"/>
      <c r="I30" s="157">
        <v>0.20999999999999999</v>
      </c>
      <c r="J30" s="156">
        <f>ROUND(ROUND((SUM(BE78:BE92)),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ROUND(SUM(BF78:BF92), 2)</f>
        <v>0</v>
      </c>
      <c r="G31" s="46"/>
      <c r="H31" s="46"/>
      <c r="I31" s="157">
        <v>0.14999999999999999</v>
      </c>
      <c r="J31" s="156">
        <f>ROUND(ROUND((SUM(BF78:BF92)),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ROUND(SUM(BG78:BG92),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ROUND(SUM(BH78:BH92),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ROUND(SUM(BI78:BI92),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100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Žejbro, Synčany, odstranění nánosů, ř.km 5,590-6,150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98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01 - Těžba sedimentů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Rosice</v>
      </c>
      <c r="G49" s="46"/>
      <c r="H49" s="46"/>
      <c r="I49" s="145" t="s">
        <v>25</v>
      </c>
      <c r="J49" s="146" t="str">
        <f>IF(J12="","",J12)</f>
        <v>11. 10. 2018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Povodí Labe, státní podnik</v>
      </c>
      <c r="G51" s="46"/>
      <c r="H51" s="46"/>
      <c r="I51" s="145" t="s">
        <v>33</v>
      </c>
      <c r="J51" s="43" t="str">
        <f>E21</f>
        <v>Ing. Tomáš Klikar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101</v>
      </c>
      <c r="D54" s="158"/>
      <c r="E54" s="158"/>
      <c r="F54" s="158"/>
      <c r="G54" s="158"/>
      <c r="H54" s="158"/>
      <c r="I54" s="172"/>
      <c r="J54" s="173" t="s">
        <v>102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103</v>
      </c>
      <c r="D56" s="46"/>
      <c r="E56" s="46"/>
      <c r="F56" s="46"/>
      <c r="G56" s="46"/>
      <c r="H56" s="46"/>
      <c r="I56" s="143"/>
      <c r="J56" s="154">
        <f>J78</f>
        <v>0</v>
      </c>
      <c r="K56" s="50"/>
      <c r="AU56" s="23" t="s">
        <v>104</v>
      </c>
    </row>
    <row r="57" s="7" customFormat="1" ht="24.96" customHeight="1">
      <c r="B57" s="176"/>
      <c r="C57" s="177"/>
      <c r="D57" s="178" t="s">
        <v>105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8" customFormat="1" ht="19.92" customHeight="1">
      <c r="B58" s="183"/>
      <c r="C58" s="184"/>
      <c r="D58" s="185" t="s">
        <v>106</v>
      </c>
      <c r="E58" s="186"/>
      <c r="F58" s="186"/>
      <c r="G58" s="186"/>
      <c r="H58" s="186"/>
      <c r="I58" s="187"/>
      <c r="J58" s="188">
        <f>J80</f>
        <v>0</v>
      </c>
      <c r="K58" s="189"/>
    </row>
    <row r="59" s="1" customFormat="1" ht="21.84" customHeight="1">
      <c r="B59" s="45"/>
      <c r="C59" s="46"/>
      <c r="D59" s="46"/>
      <c r="E59" s="46"/>
      <c r="F59" s="46"/>
      <c r="G59" s="46"/>
      <c r="H59" s="46"/>
      <c r="I59" s="143"/>
      <c r="J59" s="46"/>
      <c r="K59" s="50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65"/>
      <c r="J60" s="67"/>
      <c r="K60" s="68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8"/>
      <c r="J64" s="70"/>
      <c r="K64" s="70"/>
      <c r="L64" s="71"/>
    </row>
    <row r="65" s="1" customFormat="1" ht="36.96" customHeight="1">
      <c r="B65" s="45"/>
      <c r="C65" s="72" t="s">
        <v>107</v>
      </c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6.96" customHeight="1">
      <c r="B66" s="45"/>
      <c r="C66" s="73"/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4.4" customHeight="1">
      <c r="B67" s="45"/>
      <c r="C67" s="75" t="s">
        <v>18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6.5" customHeight="1">
      <c r="B68" s="45"/>
      <c r="C68" s="73"/>
      <c r="D68" s="73"/>
      <c r="E68" s="191" t="str">
        <f>E7</f>
        <v>Žejbro, Synčany, odstranění nánosů, ř.km 5,590-6,150</v>
      </c>
      <c r="F68" s="75"/>
      <c r="G68" s="75"/>
      <c r="H68" s="75"/>
      <c r="I68" s="190"/>
      <c r="J68" s="73"/>
      <c r="K68" s="73"/>
      <c r="L68" s="71"/>
    </row>
    <row r="69" s="1" customFormat="1" ht="14.4" customHeight="1">
      <c r="B69" s="45"/>
      <c r="C69" s="75" t="s">
        <v>98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7.25" customHeight="1">
      <c r="B70" s="45"/>
      <c r="C70" s="73"/>
      <c r="D70" s="73"/>
      <c r="E70" s="81" t="str">
        <f>E9</f>
        <v>SO 01 - Těžba sedimentů</v>
      </c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8" customHeight="1">
      <c r="B72" s="45"/>
      <c r="C72" s="75" t="s">
        <v>23</v>
      </c>
      <c r="D72" s="73"/>
      <c r="E72" s="73"/>
      <c r="F72" s="192" t="str">
        <f>F12</f>
        <v>Rosice</v>
      </c>
      <c r="G72" s="73"/>
      <c r="H72" s="73"/>
      <c r="I72" s="193" t="s">
        <v>25</v>
      </c>
      <c r="J72" s="84" t="str">
        <f>IF(J12="","",J12)</f>
        <v>11. 10. 2018</v>
      </c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>
      <c r="B74" s="45"/>
      <c r="C74" s="75" t="s">
        <v>27</v>
      </c>
      <c r="D74" s="73"/>
      <c r="E74" s="73"/>
      <c r="F74" s="192" t="str">
        <f>E15</f>
        <v>Povodí Labe, státní podnik</v>
      </c>
      <c r="G74" s="73"/>
      <c r="H74" s="73"/>
      <c r="I74" s="193" t="s">
        <v>33</v>
      </c>
      <c r="J74" s="192" t="str">
        <f>E21</f>
        <v>Ing. Tomáš Klikar</v>
      </c>
      <c r="K74" s="73"/>
      <c r="L74" s="71"/>
    </row>
    <row r="75" s="1" customFormat="1" ht="14.4" customHeight="1">
      <c r="B75" s="45"/>
      <c r="C75" s="75" t="s">
        <v>31</v>
      </c>
      <c r="D75" s="73"/>
      <c r="E75" s="73"/>
      <c r="F75" s="192" t="str">
        <f>IF(E18="","",E18)</f>
        <v/>
      </c>
      <c r="G75" s="73"/>
      <c r="H75" s="73"/>
      <c r="I75" s="190"/>
      <c r="J75" s="73"/>
      <c r="K75" s="73"/>
      <c r="L75" s="71"/>
    </row>
    <row r="76" s="1" customFormat="1" ht="10.32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9" customFormat="1" ht="29.28" customHeight="1">
      <c r="B77" s="194"/>
      <c r="C77" s="195" t="s">
        <v>108</v>
      </c>
      <c r="D77" s="196" t="s">
        <v>57</v>
      </c>
      <c r="E77" s="196" t="s">
        <v>53</v>
      </c>
      <c r="F77" s="196" t="s">
        <v>109</v>
      </c>
      <c r="G77" s="196" t="s">
        <v>110</v>
      </c>
      <c r="H77" s="196" t="s">
        <v>111</v>
      </c>
      <c r="I77" s="197" t="s">
        <v>112</v>
      </c>
      <c r="J77" s="196" t="s">
        <v>102</v>
      </c>
      <c r="K77" s="198" t="s">
        <v>113</v>
      </c>
      <c r="L77" s="199"/>
      <c r="M77" s="101" t="s">
        <v>114</v>
      </c>
      <c r="N77" s="102" t="s">
        <v>42</v>
      </c>
      <c r="O77" s="102" t="s">
        <v>115</v>
      </c>
      <c r="P77" s="102" t="s">
        <v>116</v>
      </c>
      <c r="Q77" s="102" t="s">
        <v>117</v>
      </c>
      <c r="R77" s="102" t="s">
        <v>118</v>
      </c>
      <c r="S77" s="102" t="s">
        <v>119</v>
      </c>
      <c r="T77" s="103" t="s">
        <v>120</v>
      </c>
    </row>
    <row r="78" s="1" customFormat="1" ht="29.28" customHeight="1">
      <c r="B78" s="45"/>
      <c r="C78" s="107" t="s">
        <v>103</v>
      </c>
      <c r="D78" s="73"/>
      <c r="E78" s="73"/>
      <c r="F78" s="73"/>
      <c r="G78" s="73"/>
      <c r="H78" s="73"/>
      <c r="I78" s="190"/>
      <c r="J78" s="200">
        <f>BK78</f>
        <v>0</v>
      </c>
      <c r="K78" s="73"/>
      <c r="L78" s="71"/>
      <c r="M78" s="104"/>
      <c r="N78" s="105"/>
      <c r="O78" s="105"/>
      <c r="P78" s="201">
        <f>P79</f>
        <v>0</v>
      </c>
      <c r="Q78" s="105"/>
      <c r="R78" s="201">
        <f>R79</f>
        <v>0</v>
      </c>
      <c r="S78" s="105"/>
      <c r="T78" s="202">
        <f>T79</f>
        <v>0</v>
      </c>
      <c r="AT78" s="23" t="s">
        <v>71</v>
      </c>
      <c r="AU78" s="23" t="s">
        <v>104</v>
      </c>
      <c r="BK78" s="203">
        <f>BK79</f>
        <v>0</v>
      </c>
    </row>
    <row r="79" s="10" customFormat="1" ht="37.44001" customHeight="1">
      <c r="B79" s="204"/>
      <c r="C79" s="205"/>
      <c r="D79" s="206" t="s">
        <v>71</v>
      </c>
      <c r="E79" s="207" t="s">
        <v>121</v>
      </c>
      <c r="F79" s="207" t="s">
        <v>122</v>
      </c>
      <c r="G79" s="205"/>
      <c r="H79" s="205"/>
      <c r="I79" s="208"/>
      <c r="J79" s="209">
        <f>BK79</f>
        <v>0</v>
      </c>
      <c r="K79" s="205"/>
      <c r="L79" s="210"/>
      <c r="M79" s="211"/>
      <c r="N79" s="212"/>
      <c r="O79" s="212"/>
      <c r="P79" s="213">
        <f>P80</f>
        <v>0</v>
      </c>
      <c r="Q79" s="212"/>
      <c r="R79" s="213">
        <f>R80</f>
        <v>0</v>
      </c>
      <c r="S79" s="212"/>
      <c r="T79" s="214">
        <f>T80</f>
        <v>0</v>
      </c>
      <c r="AR79" s="215" t="s">
        <v>80</v>
      </c>
      <c r="AT79" s="216" t="s">
        <v>71</v>
      </c>
      <c r="AU79" s="216" t="s">
        <v>72</v>
      </c>
      <c r="AY79" s="215" t="s">
        <v>123</v>
      </c>
      <c r="BK79" s="217">
        <f>BK80</f>
        <v>0</v>
      </c>
    </row>
    <row r="80" s="10" customFormat="1" ht="19.92" customHeight="1">
      <c r="B80" s="204"/>
      <c r="C80" s="205"/>
      <c r="D80" s="206" t="s">
        <v>71</v>
      </c>
      <c r="E80" s="218" t="s">
        <v>80</v>
      </c>
      <c r="F80" s="218" t="s">
        <v>124</v>
      </c>
      <c r="G80" s="205"/>
      <c r="H80" s="205"/>
      <c r="I80" s="208"/>
      <c r="J80" s="219">
        <f>BK80</f>
        <v>0</v>
      </c>
      <c r="K80" s="205"/>
      <c r="L80" s="210"/>
      <c r="M80" s="211"/>
      <c r="N80" s="212"/>
      <c r="O80" s="212"/>
      <c r="P80" s="213">
        <f>SUM(P81:P92)</f>
        <v>0</v>
      </c>
      <c r="Q80" s="212"/>
      <c r="R80" s="213">
        <f>SUM(R81:R92)</f>
        <v>0</v>
      </c>
      <c r="S80" s="212"/>
      <c r="T80" s="214">
        <f>SUM(T81:T92)</f>
        <v>0</v>
      </c>
      <c r="AR80" s="215" t="s">
        <v>80</v>
      </c>
      <c r="AT80" s="216" t="s">
        <v>71</v>
      </c>
      <c r="AU80" s="216" t="s">
        <v>80</v>
      </c>
      <c r="AY80" s="215" t="s">
        <v>123</v>
      </c>
      <c r="BK80" s="217">
        <f>SUM(BK81:BK92)</f>
        <v>0</v>
      </c>
    </row>
    <row r="81" s="1" customFormat="1" ht="25.5" customHeight="1">
      <c r="B81" s="45"/>
      <c r="C81" s="220" t="s">
        <v>80</v>
      </c>
      <c r="D81" s="220" t="s">
        <v>125</v>
      </c>
      <c r="E81" s="221" t="s">
        <v>126</v>
      </c>
      <c r="F81" s="222" t="s">
        <v>127</v>
      </c>
      <c r="G81" s="223" t="s">
        <v>128</v>
      </c>
      <c r="H81" s="224">
        <v>482</v>
      </c>
      <c r="I81" s="225"/>
      <c r="J81" s="226">
        <f>ROUND(I81*H81,2)</f>
        <v>0</v>
      </c>
      <c r="K81" s="222" t="s">
        <v>129</v>
      </c>
      <c r="L81" s="71"/>
      <c r="M81" s="227" t="s">
        <v>21</v>
      </c>
      <c r="N81" s="228" t="s">
        <v>43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130</v>
      </c>
      <c r="AT81" s="23" t="s">
        <v>125</v>
      </c>
      <c r="AU81" s="23" t="s">
        <v>82</v>
      </c>
      <c r="AY81" s="23" t="s">
        <v>123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80</v>
      </c>
      <c r="BK81" s="231">
        <f>ROUND(I81*H81,2)</f>
        <v>0</v>
      </c>
      <c r="BL81" s="23" t="s">
        <v>130</v>
      </c>
      <c r="BM81" s="23" t="s">
        <v>131</v>
      </c>
    </row>
    <row r="82" s="11" customFormat="1">
      <c r="B82" s="232"/>
      <c r="C82" s="233"/>
      <c r="D82" s="234" t="s">
        <v>132</v>
      </c>
      <c r="E82" s="235" t="s">
        <v>21</v>
      </c>
      <c r="F82" s="236" t="s">
        <v>133</v>
      </c>
      <c r="G82" s="233"/>
      <c r="H82" s="237">
        <v>482</v>
      </c>
      <c r="I82" s="238"/>
      <c r="J82" s="233"/>
      <c r="K82" s="233"/>
      <c r="L82" s="239"/>
      <c r="M82" s="240"/>
      <c r="N82" s="241"/>
      <c r="O82" s="241"/>
      <c r="P82" s="241"/>
      <c r="Q82" s="241"/>
      <c r="R82" s="241"/>
      <c r="S82" s="241"/>
      <c r="T82" s="242"/>
      <c r="AT82" s="243" t="s">
        <v>132</v>
      </c>
      <c r="AU82" s="243" t="s">
        <v>82</v>
      </c>
      <c r="AV82" s="11" t="s">
        <v>82</v>
      </c>
      <c r="AW82" s="11" t="s">
        <v>36</v>
      </c>
      <c r="AX82" s="11" t="s">
        <v>80</v>
      </c>
      <c r="AY82" s="243" t="s">
        <v>123</v>
      </c>
    </row>
    <row r="83" s="1" customFormat="1" ht="38.25" customHeight="1">
      <c r="B83" s="45"/>
      <c r="C83" s="220" t="s">
        <v>82</v>
      </c>
      <c r="D83" s="220" t="s">
        <v>125</v>
      </c>
      <c r="E83" s="221" t="s">
        <v>134</v>
      </c>
      <c r="F83" s="222" t="s">
        <v>135</v>
      </c>
      <c r="G83" s="223" t="s">
        <v>128</v>
      </c>
      <c r="H83" s="224">
        <v>144.59999999999999</v>
      </c>
      <c r="I83" s="225"/>
      <c r="J83" s="226">
        <f>ROUND(I83*H83,2)</f>
        <v>0</v>
      </c>
      <c r="K83" s="222" t="s">
        <v>129</v>
      </c>
      <c r="L83" s="71"/>
      <c r="M83" s="227" t="s">
        <v>21</v>
      </c>
      <c r="N83" s="228" t="s">
        <v>43</v>
      </c>
      <c r="O83" s="4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" t="s">
        <v>130</v>
      </c>
      <c r="AT83" s="23" t="s">
        <v>125</v>
      </c>
      <c r="AU83" s="23" t="s">
        <v>82</v>
      </c>
      <c r="AY83" s="23" t="s">
        <v>123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80</v>
      </c>
      <c r="BK83" s="231">
        <f>ROUND(I83*H83,2)</f>
        <v>0</v>
      </c>
      <c r="BL83" s="23" t="s">
        <v>130</v>
      </c>
      <c r="BM83" s="23" t="s">
        <v>136</v>
      </c>
    </row>
    <row r="84" s="11" customFormat="1">
      <c r="B84" s="232"/>
      <c r="C84" s="233"/>
      <c r="D84" s="234" t="s">
        <v>132</v>
      </c>
      <c r="E84" s="235" t="s">
        <v>21</v>
      </c>
      <c r="F84" s="236" t="s">
        <v>137</v>
      </c>
      <c r="G84" s="233"/>
      <c r="H84" s="237">
        <v>144.59999999999999</v>
      </c>
      <c r="I84" s="238"/>
      <c r="J84" s="233"/>
      <c r="K84" s="233"/>
      <c r="L84" s="239"/>
      <c r="M84" s="240"/>
      <c r="N84" s="241"/>
      <c r="O84" s="241"/>
      <c r="P84" s="241"/>
      <c r="Q84" s="241"/>
      <c r="R84" s="241"/>
      <c r="S84" s="241"/>
      <c r="T84" s="242"/>
      <c r="AT84" s="243" t="s">
        <v>132</v>
      </c>
      <c r="AU84" s="243" t="s">
        <v>82</v>
      </c>
      <c r="AV84" s="11" t="s">
        <v>82</v>
      </c>
      <c r="AW84" s="11" t="s">
        <v>36</v>
      </c>
      <c r="AX84" s="11" t="s">
        <v>80</v>
      </c>
      <c r="AY84" s="243" t="s">
        <v>123</v>
      </c>
    </row>
    <row r="85" s="1" customFormat="1" ht="38.25" customHeight="1">
      <c r="B85" s="45"/>
      <c r="C85" s="220" t="s">
        <v>138</v>
      </c>
      <c r="D85" s="220" t="s">
        <v>125</v>
      </c>
      <c r="E85" s="221" t="s">
        <v>139</v>
      </c>
      <c r="F85" s="222" t="s">
        <v>140</v>
      </c>
      <c r="G85" s="223" t="s">
        <v>128</v>
      </c>
      <c r="H85" s="224">
        <v>482</v>
      </c>
      <c r="I85" s="225"/>
      <c r="J85" s="226">
        <f>ROUND(I85*H85,2)</f>
        <v>0</v>
      </c>
      <c r="K85" s="222" t="s">
        <v>129</v>
      </c>
      <c r="L85" s="71"/>
      <c r="M85" s="227" t="s">
        <v>21</v>
      </c>
      <c r="N85" s="228" t="s">
        <v>43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130</v>
      </c>
      <c r="AT85" s="23" t="s">
        <v>125</v>
      </c>
      <c r="AU85" s="23" t="s">
        <v>82</v>
      </c>
      <c r="AY85" s="23" t="s">
        <v>123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80</v>
      </c>
      <c r="BK85" s="231">
        <f>ROUND(I85*H85,2)</f>
        <v>0</v>
      </c>
      <c r="BL85" s="23" t="s">
        <v>130</v>
      </c>
      <c r="BM85" s="23" t="s">
        <v>141</v>
      </c>
    </row>
    <row r="86" s="1" customFormat="1" ht="51" customHeight="1">
      <c r="B86" s="45"/>
      <c r="C86" s="220" t="s">
        <v>130</v>
      </c>
      <c r="D86" s="220" t="s">
        <v>125</v>
      </c>
      <c r="E86" s="221" t="s">
        <v>142</v>
      </c>
      <c r="F86" s="222" t="s">
        <v>143</v>
      </c>
      <c r="G86" s="223" t="s">
        <v>128</v>
      </c>
      <c r="H86" s="224">
        <v>1446</v>
      </c>
      <c r="I86" s="225"/>
      <c r="J86" s="226">
        <f>ROUND(I86*H86,2)</f>
        <v>0</v>
      </c>
      <c r="K86" s="222" t="s">
        <v>129</v>
      </c>
      <c r="L86" s="71"/>
      <c r="M86" s="227" t="s">
        <v>21</v>
      </c>
      <c r="N86" s="228" t="s">
        <v>43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130</v>
      </c>
      <c r="AT86" s="23" t="s">
        <v>125</v>
      </c>
      <c r="AU86" s="23" t="s">
        <v>82</v>
      </c>
      <c r="AY86" s="23" t="s">
        <v>123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80</v>
      </c>
      <c r="BK86" s="231">
        <f>ROUND(I86*H86,2)</f>
        <v>0</v>
      </c>
      <c r="BL86" s="23" t="s">
        <v>130</v>
      </c>
      <c r="BM86" s="23" t="s">
        <v>144</v>
      </c>
    </row>
    <row r="87" s="12" customFormat="1">
      <c r="B87" s="244"/>
      <c r="C87" s="245"/>
      <c r="D87" s="234" t="s">
        <v>132</v>
      </c>
      <c r="E87" s="246" t="s">
        <v>21</v>
      </c>
      <c r="F87" s="247" t="s">
        <v>145</v>
      </c>
      <c r="G87" s="245"/>
      <c r="H87" s="246" t="s">
        <v>21</v>
      </c>
      <c r="I87" s="248"/>
      <c r="J87" s="245"/>
      <c r="K87" s="245"/>
      <c r="L87" s="249"/>
      <c r="M87" s="250"/>
      <c r="N87" s="251"/>
      <c r="O87" s="251"/>
      <c r="P87" s="251"/>
      <c r="Q87" s="251"/>
      <c r="R87" s="251"/>
      <c r="S87" s="251"/>
      <c r="T87" s="252"/>
      <c r="AT87" s="253" t="s">
        <v>132</v>
      </c>
      <c r="AU87" s="253" t="s">
        <v>82</v>
      </c>
      <c r="AV87" s="12" t="s">
        <v>80</v>
      </c>
      <c r="AW87" s="12" t="s">
        <v>36</v>
      </c>
      <c r="AX87" s="12" t="s">
        <v>72</v>
      </c>
      <c r="AY87" s="253" t="s">
        <v>123</v>
      </c>
    </row>
    <row r="88" s="11" customFormat="1">
      <c r="B88" s="232"/>
      <c r="C88" s="233"/>
      <c r="D88" s="234" t="s">
        <v>132</v>
      </c>
      <c r="E88" s="235" t="s">
        <v>21</v>
      </c>
      <c r="F88" s="236" t="s">
        <v>146</v>
      </c>
      <c r="G88" s="233"/>
      <c r="H88" s="237">
        <v>1446</v>
      </c>
      <c r="I88" s="238"/>
      <c r="J88" s="233"/>
      <c r="K88" s="233"/>
      <c r="L88" s="239"/>
      <c r="M88" s="240"/>
      <c r="N88" s="241"/>
      <c r="O88" s="241"/>
      <c r="P88" s="241"/>
      <c r="Q88" s="241"/>
      <c r="R88" s="241"/>
      <c r="S88" s="241"/>
      <c r="T88" s="242"/>
      <c r="AT88" s="243" t="s">
        <v>132</v>
      </c>
      <c r="AU88" s="243" t="s">
        <v>82</v>
      </c>
      <c r="AV88" s="11" t="s">
        <v>82</v>
      </c>
      <c r="AW88" s="11" t="s">
        <v>36</v>
      </c>
      <c r="AX88" s="11" t="s">
        <v>80</v>
      </c>
      <c r="AY88" s="243" t="s">
        <v>123</v>
      </c>
    </row>
    <row r="89" s="1" customFormat="1" ht="25.5" customHeight="1">
      <c r="B89" s="45"/>
      <c r="C89" s="220" t="s">
        <v>147</v>
      </c>
      <c r="D89" s="220" t="s">
        <v>125</v>
      </c>
      <c r="E89" s="221" t="s">
        <v>148</v>
      </c>
      <c r="F89" s="222" t="s">
        <v>149</v>
      </c>
      <c r="G89" s="223" t="s">
        <v>150</v>
      </c>
      <c r="H89" s="224">
        <v>915.79999999999995</v>
      </c>
      <c r="I89" s="225"/>
      <c r="J89" s="226">
        <f>ROUND(I89*H89,2)</f>
        <v>0</v>
      </c>
      <c r="K89" s="222" t="s">
        <v>129</v>
      </c>
      <c r="L89" s="71"/>
      <c r="M89" s="227" t="s">
        <v>21</v>
      </c>
      <c r="N89" s="228" t="s">
        <v>43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130</v>
      </c>
      <c r="AT89" s="23" t="s">
        <v>125</v>
      </c>
      <c r="AU89" s="23" t="s">
        <v>82</v>
      </c>
      <c r="AY89" s="23" t="s">
        <v>123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80</v>
      </c>
      <c r="BK89" s="231">
        <f>ROUND(I89*H89,2)</f>
        <v>0</v>
      </c>
      <c r="BL89" s="23" t="s">
        <v>130</v>
      </c>
      <c r="BM89" s="23" t="s">
        <v>151</v>
      </c>
    </row>
    <row r="90" s="1" customFormat="1">
      <c r="B90" s="45"/>
      <c r="C90" s="73"/>
      <c r="D90" s="234" t="s">
        <v>152</v>
      </c>
      <c r="E90" s="73"/>
      <c r="F90" s="254" t="s">
        <v>153</v>
      </c>
      <c r="G90" s="73"/>
      <c r="H90" s="73"/>
      <c r="I90" s="190"/>
      <c r="J90" s="73"/>
      <c r="K90" s="73"/>
      <c r="L90" s="71"/>
      <c r="M90" s="255"/>
      <c r="N90" s="46"/>
      <c r="O90" s="46"/>
      <c r="P90" s="46"/>
      <c r="Q90" s="46"/>
      <c r="R90" s="46"/>
      <c r="S90" s="46"/>
      <c r="T90" s="94"/>
      <c r="AT90" s="23" t="s">
        <v>152</v>
      </c>
      <c r="AU90" s="23" t="s">
        <v>82</v>
      </c>
    </row>
    <row r="91" s="11" customFormat="1">
      <c r="B91" s="232"/>
      <c r="C91" s="233"/>
      <c r="D91" s="234" t="s">
        <v>132</v>
      </c>
      <c r="E91" s="235" t="s">
        <v>21</v>
      </c>
      <c r="F91" s="236" t="s">
        <v>154</v>
      </c>
      <c r="G91" s="233"/>
      <c r="H91" s="237">
        <v>915.79999999999995</v>
      </c>
      <c r="I91" s="238"/>
      <c r="J91" s="233"/>
      <c r="K91" s="233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132</v>
      </c>
      <c r="AU91" s="243" t="s">
        <v>82</v>
      </c>
      <c r="AV91" s="11" t="s">
        <v>82</v>
      </c>
      <c r="AW91" s="11" t="s">
        <v>36</v>
      </c>
      <c r="AX91" s="11" t="s">
        <v>80</v>
      </c>
      <c r="AY91" s="243" t="s">
        <v>123</v>
      </c>
    </row>
    <row r="92" s="1" customFormat="1" ht="25.5" customHeight="1">
      <c r="B92" s="45"/>
      <c r="C92" s="220" t="s">
        <v>155</v>
      </c>
      <c r="D92" s="220" t="s">
        <v>125</v>
      </c>
      <c r="E92" s="221" t="s">
        <v>156</v>
      </c>
      <c r="F92" s="222" t="s">
        <v>157</v>
      </c>
      <c r="G92" s="223" t="s">
        <v>158</v>
      </c>
      <c r="H92" s="224">
        <v>1244</v>
      </c>
      <c r="I92" s="225"/>
      <c r="J92" s="226">
        <f>ROUND(I92*H92,2)</f>
        <v>0</v>
      </c>
      <c r="K92" s="222" t="s">
        <v>129</v>
      </c>
      <c r="L92" s="71"/>
      <c r="M92" s="227" t="s">
        <v>21</v>
      </c>
      <c r="N92" s="256" t="s">
        <v>43</v>
      </c>
      <c r="O92" s="257"/>
      <c r="P92" s="258">
        <f>O92*H92</f>
        <v>0</v>
      </c>
      <c r="Q92" s="258">
        <v>0</v>
      </c>
      <c r="R92" s="258">
        <f>Q92*H92</f>
        <v>0</v>
      </c>
      <c r="S92" s="258">
        <v>0</v>
      </c>
      <c r="T92" s="259">
        <f>S92*H92</f>
        <v>0</v>
      </c>
      <c r="AR92" s="23" t="s">
        <v>130</v>
      </c>
      <c r="AT92" s="23" t="s">
        <v>125</v>
      </c>
      <c r="AU92" s="23" t="s">
        <v>82</v>
      </c>
      <c r="AY92" s="23" t="s">
        <v>123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80</v>
      </c>
      <c r="BK92" s="231">
        <f>ROUND(I92*H92,2)</f>
        <v>0</v>
      </c>
      <c r="BL92" s="23" t="s">
        <v>130</v>
      </c>
      <c r="BM92" s="23" t="s">
        <v>159</v>
      </c>
    </row>
    <row r="93" s="1" customFormat="1" ht="6.96" customHeight="1">
      <c r="B93" s="66"/>
      <c r="C93" s="67"/>
      <c r="D93" s="67"/>
      <c r="E93" s="67"/>
      <c r="F93" s="67"/>
      <c r="G93" s="67"/>
      <c r="H93" s="67"/>
      <c r="I93" s="165"/>
      <c r="J93" s="67"/>
      <c r="K93" s="67"/>
      <c r="L93" s="71"/>
    </row>
  </sheetData>
  <sheetProtection sheet="1" autoFilter="0" formatColumns="0" formatRows="0" objects="1" scenarios="1" spinCount="100000" saltValue="hzTA1JSt1507FERIxAWrzFWKb6t8aduZrtcxjemGcNmiMeq3E01MceA/IiOSwfbtm7PhiNm2mAssY+vSAXogWg==" hashValue="CcvBZp7J/kF4XoSVVUgHuGpOY6CS0LCs6bw9zRG99gmfd3Z6FtgbSdM2qaQkc2PS+50XPKe58QnrFWY9+X/zsw==" algorithmName="SHA-512" password="CC35"/>
  <autoFilter ref="C77:K92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92</v>
      </c>
      <c r="G1" s="138" t="s">
        <v>93</v>
      </c>
      <c r="H1" s="138"/>
      <c r="I1" s="139"/>
      <c r="J1" s="138" t="s">
        <v>94</v>
      </c>
      <c r="K1" s="137" t="s">
        <v>95</v>
      </c>
      <c r="L1" s="138" t="s">
        <v>96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97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Žejbro, Synčany, odstranění nánosů, ř.km 5,590-6,150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98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160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11. 10. 2018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ROUND(J83,2)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ROUND(SUM(BE83:BE119), 2)</f>
        <v>0</v>
      </c>
      <c r="G30" s="46"/>
      <c r="H30" s="46"/>
      <c r="I30" s="157">
        <v>0.20999999999999999</v>
      </c>
      <c r="J30" s="156">
        <f>ROUND(ROUND((SUM(BE83:BE119)),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ROUND(SUM(BF83:BF119), 2)</f>
        <v>0</v>
      </c>
      <c r="G31" s="46"/>
      <c r="H31" s="46"/>
      <c r="I31" s="157">
        <v>0.14999999999999999</v>
      </c>
      <c r="J31" s="156">
        <f>ROUND(ROUND((SUM(BF83:BF119)),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ROUND(SUM(BG83:BG119),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ROUND(SUM(BH83:BH119),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ROUND(SUM(BI83:BI119),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100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Žejbro, Synčany, odstranění nánosů, ř.km 5,590-6,150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98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02 - Oprava opevnění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Rosice</v>
      </c>
      <c r="G49" s="46"/>
      <c r="H49" s="46"/>
      <c r="I49" s="145" t="s">
        <v>25</v>
      </c>
      <c r="J49" s="146" t="str">
        <f>IF(J12="","",J12)</f>
        <v>11. 10. 2018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Povodí Labe, státní podnik</v>
      </c>
      <c r="G51" s="46"/>
      <c r="H51" s="46"/>
      <c r="I51" s="145" t="s">
        <v>33</v>
      </c>
      <c r="J51" s="43" t="str">
        <f>E21</f>
        <v>Ing. Tomáš Klikar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101</v>
      </c>
      <c r="D54" s="158"/>
      <c r="E54" s="158"/>
      <c r="F54" s="158"/>
      <c r="G54" s="158"/>
      <c r="H54" s="158"/>
      <c r="I54" s="172"/>
      <c r="J54" s="173" t="s">
        <v>102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103</v>
      </c>
      <c r="D56" s="46"/>
      <c r="E56" s="46"/>
      <c r="F56" s="46"/>
      <c r="G56" s="46"/>
      <c r="H56" s="46"/>
      <c r="I56" s="143"/>
      <c r="J56" s="154">
        <f>J83</f>
        <v>0</v>
      </c>
      <c r="K56" s="50"/>
      <c r="AU56" s="23" t="s">
        <v>104</v>
      </c>
    </row>
    <row r="57" s="7" customFormat="1" ht="24.96" customHeight="1">
      <c r="B57" s="176"/>
      <c r="C57" s="177"/>
      <c r="D57" s="178" t="s">
        <v>105</v>
      </c>
      <c r="E57" s="179"/>
      <c r="F57" s="179"/>
      <c r="G57" s="179"/>
      <c r="H57" s="179"/>
      <c r="I57" s="180"/>
      <c r="J57" s="181">
        <f>J84</f>
        <v>0</v>
      </c>
      <c r="K57" s="182"/>
    </row>
    <row r="58" s="8" customFormat="1" ht="19.92" customHeight="1">
      <c r="B58" s="183"/>
      <c r="C58" s="184"/>
      <c r="D58" s="185" t="s">
        <v>106</v>
      </c>
      <c r="E58" s="186"/>
      <c r="F58" s="186"/>
      <c r="G58" s="186"/>
      <c r="H58" s="186"/>
      <c r="I58" s="187"/>
      <c r="J58" s="188">
        <f>J85</f>
        <v>0</v>
      </c>
      <c r="K58" s="189"/>
    </row>
    <row r="59" s="8" customFormat="1" ht="19.92" customHeight="1">
      <c r="B59" s="183"/>
      <c r="C59" s="184"/>
      <c r="D59" s="185" t="s">
        <v>161</v>
      </c>
      <c r="E59" s="186"/>
      <c r="F59" s="186"/>
      <c r="G59" s="186"/>
      <c r="H59" s="186"/>
      <c r="I59" s="187"/>
      <c r="J59" s="188">
        <f>J91</f>
        <v>0</v>
      </c>
      <c r="K59" s="189"/>
    </row>
    <row r="60" s="8" customFormat="1" ht="19.92" customHeight="1">
      <c r="B60" s="183"/>
      <c r="C60" s="184"/>
      <c r="D60" s="185" t="s">
        <v>162</v>
      </c>
      <c r="E60" s="186"/>
      <c r="F60" s="186"/>
      <c r="G60" s="186"/>
      <c r="H60" s="186"/>
      <c r="I60" s="187"/>
      <c r="J60" s="188">
        <f>J99</f>
        <v>0</v>
      </c>
      <c r="K60" s="189"/>
    </row>
    <row r="61" s="8" customFormat="1" ht="19.92" customHeight="1">
      <c r="B61" s="183"/>
      <c r="C61" s="184"/>
      <c r="D61" s="185" t="s">
        <v>163</v>
      </c>
      <c r="E61" s="186"/>
      <c r="F61" s="186"/>
      <c r="G61" s="186"/>
      <c r="H61" s="186"/>
      <c r="I61" s="187"/>
      <c r="J61" s="188">
        <f>J105</f>
        <v>0</v>
      </c>
      <c r="K61" s="189"/>
    </row>
    <row r="62" s="8" customFormat="1" ht="19.92" customHeight="1">
      <c r="B62" s="183"/>
      <c r="C62" s="184"/>
      <c r="D62" s="185" t="s">
        <v>164</v>
      </c>
      <c r="E62" s="186"/>
      <c r="F62" s="186"/>
      <c r="G62" s="186"/>
      <c r="H62" s="186"/>
      <c r="I62" s="187"/>
      <c r="J62" s="188">
        <f>J108</f>
        <v>0</v>
      </c>
      <c r="K62" s="189"/>
    </row>
    <row r="63" s="8" customFormat="1" ht="19.92" customHeight="1">
      <c r="B63" s="183"/>
      <c r="C63" s="184"/>
      <c r="D63" s="185" t="s">
        <v>165</v>
      </c>
      <c r="E63" s="186"/>
      <c r="F63" s="186"/>
      <c r="G63" s="186"/>
      <c r="H63" s="186"/>
      <c r="I63" s="187"/>
      <c r="J63" s="188">
        <f>J118</f>
        <v>0</v>
      </c>
      <c r="K63" s="189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43"/>
      <c r="J64" s="46"/>
      <c r="K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65"/>
      <c r="J65" s="67"/>
      <c r="K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8"/>
      <c r="J69" s="70"/>
      <c r="K69" s="70"/>
      <c r="L69" s="71"/>
    </row>
    <row r="70" s="1" customFormat="1" ht="36.96" customHeight="1">
      <c r="B70" s="45"/>
      <c r="C70" s="72" t="s">
        <v>107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4.4" customHeight="1">
      <c r="B72" s="45"/>
      <c r="C72" s="75" t="s">
        <v>18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6.5" customHeight="1">
      <c r="B73" s="45"/>
      <c r="C73" s="73"/>
      <c r="D73" s="73"/>
      <c r="E73" s="191" t="str">
        <f>E7</f>
        <v>Žejbro, Synčany, odstranění nánosů, ř.km 5,590-6,150</v>
      </c>
      <c r="F73" s="75"/>
      <c r="G73" s="75"/>
      <c r="H73" s="75"/>
      <c r="I73" s="190"/>
      <c r="J73" s="73"/>
      <c r="K73" s="73"/>
      <c r="L73" s="71"/>
    </row>
    <row r="74" s="1" customFormat="1" ht="14.4" customHeight="1">
      <c r="B74" s="45"/>
      <c r="C74" s="75" t="s">
        <v>98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7.25" customHeight="1">
      <c r="B75" s="45"/>
      <c r="C75" s="73"/>
      <c r="D75" s="73"/>
      <c r="E75" s="81" t="str">
        <f>E9</f>
        <v>SO 02 - Oprava opevnění</v>
      </c>
      <c r="F75" s="73"/>
      <c r="G75" s="73"/>
      <c r="H75" s="73"/>
      <c r="I75" s="190"/>
      <c r="J75" s="73"/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8" customHeight="1">
      <c r="B77" s="45"/>
      <c r="C77" s="75" t="s">
        <v>23</v>
      </c>
      <c r="D77" s="73"/>
      <c r="E77" s="73"/>
      <c r="F77" s="192" t="str">
        <f>F12</f>
        <v>Rosice</v>
      </c>
      <c r="G77" s="73"/>
      <c r="H77" s="73"/>
      <c r="I77" s="193" t="s">
        <v>25</v>
      </c>
      <c r="J77" s="84" t="str">
        <f>IF(J12="","",J12)</f>
        <v>11. 10. 2018</v>
      </c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>
      <c r="B79" s="45"/>
      <c r="C79" s="75" t="s">
        <v>27</v>
      </c>
      <c r="D79" s="73"/>
      <c r="E79" s="73"/>
      <c r="F79" s="192" t="str">
        <f>E15</f>
        <v>Povodí Labe, státní podnik</v>
      </c>
      <c r="G79" s="73"/>
      <c r="H79" s="73"/>
      <c r="I79" s="193" t="s">
        <v>33</v>
      </c>
      <c r="J79" s="192" t="str">
        <f>E21</f>
        <v>Ing. Tomáš Klikar</v>
      </c>
      <c r="K79" s="73"/>
      <c r="L79" s="71"/>
    </row>
    <row r="80" s="1" customFormat="1" ht="14.4" customHeight="1">
      <c r="B80" s="45"/>
      <c r="C80" s="75" t="s">
        <v>31</v>
      </c>
      <c r="D80" s="73"/>
      <c r="E80" s="73"/>
      <c r="F80" s="192" t="str">
        <f>IF(E18="","",E18)</f>
        <v/>
      </c>
      <c r="G80" s="73"/>
      <c r="H80" s="73"/>
      <c r="I80" s="190"/>
      <c r="J80" s="73"/>
      <c r="K80" s="73"/>
      <c r="L80" s="71"/>
    </row>
    <row r="81" s="1" customFormat="1" ht="10.32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9" customFormat="1" ht="29.28" customHeight="1">
      <c r="B82" s="194"/>
      <c r="C82" s="195" t="s">
        <v>108</v>
      </c>
      <c r="D82" s="196" t="s">
        <v>57</v>
      </c>
      <c r="E82" s="196" t="s">
        <v>53</v>
      </c>
      <c r="F82" s="196" t="s">
        <v>109</v>
      </c>
      <c r="G82" s="196" t="s">
        <v>110</v>
      </c>
      <c r="H82" s="196" t="s">
        <v>111</v>
      </c>
      <c r="I82" s="197" t="s">
        <v>112</v>
      </c>
      <c r="J82" s="196" t="s">
        <v>102</v>
      </c>
      <c r="K82" s="198" t="s">
        <v>113</v>
      </c>
      <c r="L82" s="199"/>
      <c r="M82" s="101" t="s">
        <v>114</v>
      </c>
      <c r="N82" s="102" t="s">
        <v>42</v>
      </c>
      <c r="O82" s="102" t="s">
        <v>115</v>
      </c>
      <c r="P82" s="102" t="s">
        <v>116</v>
      </c>
      <c r="Q82" s="102" t="s">
        <v>117</v>
      </c>
      <c r="R82" s="102" t="s">
        <v>118</v>
      </c>
      <c r="S82" s="102" t="s">
        <v>119</v>
      </c>
      <c r="T82" s="103" t="s">
        <v>120</v>
      </c>
    </row>
    <row r="83" s="1" customFormat="1" ht="29.28" customHeight="1">
      <c r="B83" s="45"/>
      <c r="C83" s="107" t="s">
        <v>103</v>
      </c>
      <c r="D83" s="73"/>
      <c r="E83" s="73"/>
      <c r="F83" s="73"/>
      <c r="G83" s="73"/>
      <c r="H83" s="73"/>
      <c r="I83" s="190"/>
      <c r="J83" s="200">
        <f>BK83</f>
        <v>0</v>
      </c>
      <c r="K83" s="73"/>
      <c r="L83" s="71"/>
      <c r="M83" s="104"/>
      <c r="N83" s="105"/>
      <c r="O83" s="105"/>
      <c r="P83" s="201">
        <f>P84</f>
        <v>0</v>
      </c>
      <c r="Q83" s="105"/>
      <c r="R83" s="201">
        <f>R84</f>
        <v>327.16264901999995</v>
      </c>
      <c r="S83" s="105"/>
      <c r="T83" s="202">
        <f>T84</f>
        <v>0</v>
      </c>
      <c r="AT83" s="23" t="s">
        <v>71</v>
      </c>
      <c r="AU83" s="23" t="s">
        <v>104</v>
      </c>
      <c r="BK83" s="203">
        <f>BK84</f>
        <v>0</v>
      </c>
    </row>
    <row r="84" s="10" customFormat="1" ht="37.44001" customHeight="1">
      <c r="B84" s="204"/>
      <c r="C84" s="205"/>
      <c r="D84" s="206" t="s">
        <v>71</v>
      </c>
      <c r="E84" s="207" t="s">
        <v>121</v>
      </c>
      <c r="F84" s="207" t="s">
        <v>122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P85+P91+P99+P105+P108+P118</f>
        <v>0</v>
      </c>
      <c r="Q84" s="212"/>
      <c r="R84" s="213">
        <f>R85+R91+R99+R105+R108+R118</f>
        <v>327.16264901999995</v>
      </c>
      <c r="S84" s="212"/>
      <c r="T84" s="214">
        <f>T85+T91+T99+T105+T108+T118</f>
        <v>0</v>
      </c>
      <c r="AR84" s="215" t="s">
        <v>80</v>
      </c>
      <c r="AT84" s="216" t="s">
        <v>71</v>
      </c>
      <c r="AU84" s="216" t="s">
        <v>72</v>
      </c>
      <c r="AY84" s="215" t="s">
        <v>123</v>
      </c>
      <c r="BK84" s="217">
        <f>BK85+BK91+BK99+BK105+BK108+BK118</f>
        <v>0</v>
      </c>
    </row>
    <row r="85" s="10" customFormat="1" ht="19.92" customHeight="1">
      <c r="B85" s="204"/>
      <c r="C85" s="205"/>
      <c r="D85" s="206" t="s">
        <v>71</v>
      </c>
      <c r="E85" s="218" t="s">
        <v>80</v>
      </c>
      <c r="F85" s="218" t="s">
        <v>124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SUM(P86:P90)</f>
        <v>0</v>
      </c>
      <c r="Q85" s="212"/>
      <c r="R85" s="213">
        <f>SUM(R86:R90)</f>
        <v>1.30324</v>
      </c>
      <c r="S85" s="212"/>
      <c r="T85" s="214">
        <f>SUM(T86:T90)</f>
        <v>0</v>
      </c>
      <c r="AR85" s="215" t="s">
        <v>80</v>
      </c>
      <c r="AT85" s="216" t="s">
        <v>71</v>
      </c>
      <c r="AU85" s="216" t="s">
        <v>80</v>
      </c>
      <c r="AY85" s="215" t="s">
        <v>123</v>
      </c>
      <c r="BK85" s="217">
        <f>SUM(BK86:BK90)</f>
        <v>0</v>
      </c>
    </row>
    <row r="86" s="1" customFormat="1" ht="16.5" customHeight="1">
      <c r="B86" s="45"/>
      <c r="C86" s="220" t="s">
        <v>80</v>
      </c>
      <c r="D86" s="220" t="s">
        <v>125</v>
      </c>
      <c r="E86" s="221" t="s">
        <v>166</v>
      </c>
      <c r="F86" s="222" t="s">
        <v>167</v>
      </c>
      <c r="G86" s="223" t="s">
        <v>168</v>
      </c>
      <c r="H86" s="224">
        <v>62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43</v>
      </c>
      <c r="O86" s="46"/>
      <c r="P86" s="229">
        <f>O86*H86</f>
        <v>0</v>
      </c>
      <c r="Q86" s="229">
        <v>0.02102</v>
      </c>
      <c r="R86" s="229">
        <f>Q86*H86</f>
        <v>1.30324</v>
      </c>
      <c r="S86" s="229">
        <v>0</v>
      </c>
      <c r="T86" s="230">
        <f>S86*H86</f>
        <v>0</v>
      </c>
      <c r="AR86" s="23" t="s">
        <v>130</v>
      </c>
      <c r="AT86" s="23" t="s">
        <v>125</v>
      </c>
      <c r="AU86" s="23" t="s">
        <v>82</v>
      </c>
      <c r="AY86" s="23" t="s">
        <v>123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80</v>
      </c>
      <c r="BK86" s="231">
        <f>ROUND(I86*H86,2)</f>
        <v>0</v>
      </c>
      <c r="BL86" s="23" t="s">
        <v>130</v>
      </c>
      <c r="BM86" s="23" t="s">
        <v>169</v>
      </c>
    </row>
    <row r="87" s="1" customFormat="1" ht="16.5" customHeight="1">
      <c r="B87" s="45"/>
      <c r="C87" s="220" t="s">
        <v>82</v>
      </c>
      <c r="D87" s="220" t="s">
        <v>125</v>
      </c>
      <c r="E87" s="221" t="s">
        <v>170</v>
      </c>
      <c r="F87" s="222" t="s">
        <v>171</v>
      </c>
      <c r="G87" s="223" t="s">
        <v>128</v>
      </c>
      <c r="H87" s="224">
        <v>0.064000000000000001</v>
      </c>
      <c r="I87" s="225"/>
      <c r="J87" s="226">
        <f>ROUND(I87*H87,2)</f>
        <v>0</v>
      </c>
      <c r="K87" s="222" t="s">
        <v>21</v>
      </c>
      <c r="L87" s="71"/>
      <c r="M87" s="227" t="s">
        <v>21</v>
      </c>
      <c r="N87" s="228" t="s">
        <v>43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130</v>
      </c>
      <c r="AT87" s="23" t="s">
        <v>125</v>
      </c>
      <c r="AU87" s="23" t="s">
        <v>82</v>
      </c>
      <c r="AY87" s="23" t="s">
        <v>123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80</v>
      </c>
      <c r="BK87" s="231">
        <f>ROUND(I87*H87,2)</f>
        <v>0</v>
      </c>
      <c r="BL87" s="23" t="s">
        <v>130</v>
      </c>
      <c r="BM87" s="23" t="s">
        <v>172</v>
      </c>
    </row>
    <row r="88" s="12" customFormat="1">
      <c r="B88" s="244"/>
      <c r="C88" s="245"/>
      <c r="D88" s="234" t="s">
        <v>132</v>
      </c>
      <c r="E88" s="246" t="s">
        <v>21</v>
      </c>
      <c r="F88" s="247" t="s">
        <v>173</v>
      </c>
      <c r="G88" s="245"/>
      <c r="H88" s="246" t="s">
        <v>21</v>
      </c>
      <c r="I88" s="248"/>
      <c r="J88" s="245"/>
      <c r="K88" s="245"/>
      <c r="L88" s="249"/>
      <c r="M88" s="250"/>
      <c r="N88" s="251"/>
      <c r="O88" s="251"/>
      <c r="P88" s="251"/>
      <c r="Q88" s="251"/>
      <c r="R88" s="251"/>
      <c r="S88" s="251"/>
      <c r="T88" s="252"/>
      <c r="AT88" s="253" t="s">
        <v>132</v>
      </c>
      <c r="AU88" s="253" t="s">
        <v>82</v>
      </c>
      <c r="AV88" s="12" t="s">
        <v>80</v>
      </c>
      <c r="AW88" s="12" t="s">
        <v>36</v>
      </c>
      <c r="AX88" s="12" t="s">
        <v>72</v>
      </c>
      <c r="AY88" s="253" t="s">
        <v>123</v>
      </c>
    </row>
    <row r="89" s="12" customFormat="1">
      <c r="B89" s="244"/>
      <c r="C89" s="245"/>
      <c r="D89" s="234" t="s">
        <v>132</v>
      </c>
      <c r="E89" s="246" t="s">
        <v>21</v>
      </c>
      <c r="F89" s="247" t="s">
        <v>174</v>
      </c>
      <c r="G89" s="245"/>
      <c r="H89" s="246" t="s">
        <v>21</v>
      </c>
      <c r="I89" s="248"/>
      <c r="J89" s="245"/>
      <c r="K89" s="245"/>
      <c r="L89" s="249"/>
      <c r="M89" s="250"/>
      <c r="N89" s="251"/>
      <c r="O89" s="251"/>
      <c r="P89" s="251"/>
      <c r="Q89" s="251"/>
      <c r="R89" s="251"/>
      <c r="S89" s="251"/>
      <c r="T89" s="252"/>
      <c r="AT89" s="253" t="s">
        <v>132</v>
      </c>
      <c r="AU89" s="253" t="s">
        <v>82</v>
      </c>
      <c r="AV89" s="12" t="s">
        <v>80</v>
      </c>
      <c r="AW89" s="12" t="s">
        <v>36</v>
      </c>
      <c r="AX89" s="12" t="s">
        <v>72</v>
      </c>
      <c r="AY89" s="253" t="s">
        <v>123</v>
      </c>
    </row>
    <row r="90" s="11" customFormat="1">
      <c r="B90" s="232"/>
      <c r="C90" s="233"/>
      <c r="D90" s="234" t="s">
        <v>132</v>
      </c>
      <c r="E90" s="235" t="s">
        <v>21</v>
      </c>
      <c r="F90" s="236" t="s">
        <v>175</v>
      </c>
      <c r="G90" s="233"/>
      <c r="H90" s="237">
        <v>0.064000000000000001</v>
      </c>
      <c r="I90" s="238"/>
      <c r="J90" s="233"/>
      <c r="K90" s="233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132</v>
      </c>
      <c r="AU90" s="243" t="s">
        <v>82</v>
      </c>
      <c r="AV90" s="11" t="s">
        <v>82</v>
      </c>
      <c r="AW90" s="11" t="s">
        <v>36</v>
      </c>
      <c r="AX90" s="11" t="s">
        <v>80</v>
      </c>
      <c r="AY90" s="243" t="s">
        <v>123</v>
      </c>
    </row>
    <row r="91" s="10" customFormat="1" ht="29.88" customHeight="1">
      <c r="B91" s="204"/>
      <c r="C91" s="205"/>
      <c r="D91" s="206" t="s">
        <v>71</v>
      </c>
      <c r="E91" s="218" t="s">
        <v>138</v>
      </c>
      <c r="F91" s="218" t="s">
        <v>176</v>
      </c>
      <c r="G91" s="205"/>
      <c r="H91" s="205"/>
      <c r="I91" s="208"/>
      <c r="J91" s="219">
        <f>BK91</f>
        <v>0</v>
      </c>
      <c r="K91" s="205"/>
      <c r="L91" s="210"/>
      <c r="M91" s="211"/>
      <c r="N91" s="212"/>
      <c r="O91" s="212"/>
      <c r="P91" s="213">
        <f>SUM(P92:P98)</f>
        <v>0</v>
      </c>
      <c r="Q91" s="212"/>
      <c r="R91" s="213">
        <f>SUM(R92:R98)</f>
        <v>0.00446182</v>
      </c>
      <c r="S91" s="212"/>
      <c r="T91" s="214">
        <f>SUM(T92:T98)</f>
        <v>0</v>
      </c>
      <c r="AR91" s="215" t="s">
        <v>80</v>
      </c>
      <c r="AT91" s="216" t="s">
        <v>71</v>
      </c>
      <c r="AU91" s="216" t="s">
        <v>80</v>
      </c>
      <c r="AY91" s="215" t="s">
        <v>123</v>
      </c>
      <c r="BK91" s="217">
        <f>SUM(BK92:BK98)</f>
        <v>0</v>
      </c>
    </row>
    <row r="92" s="1" customFormat="1" ht="51" customHeight="1">
      <c r="B92" s="45"/>
      <c r="C92" s="220" t="s">
        <v>138</v>
      </c>
      <c r="D92" s="220" t="s">
        <v>125</v>
      </c>
      <c r="E92" s="221" t="s">
        <v>177</v>
      </c>
      <c r="F92" s="222" t="s">
        <v>178</v>
      </c>
      <c r="G92" s="223" t="s">
        <v>128</v>
      </c>
      <c r="H92" s="224">
        <v>0.064000000000000001</v>
      </c>
      <c r="I92" s="225"/>
      <c r="J92" s="226">
        <f>ROUND(I92*H92,2)</f>
        <v>0</v>
      </c>
      <c r="K92" s="222" t="s">
        <v>129</v>
      </c>
      <c r="L92" s="71"/>
      <c r="M92" s="227" t="s">
        <v>21</v>
      </c>
      <c r="N92" s="228" t="s">
        <v>43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130</v>
      </c>
      <c r="AT92" s="23" t="s">
        <v>125</v>
      </c>
      <c r="AU92" s="23" t="s">
        <v>82</v>
      </c>
      <c r="AY92" s="23" t="s">
        <v>123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80</v>
      </c>
      <c r="BK92" s="231">
        <f>ROUND(I92*H92,2)</f>
        <v>0</v>
      </c>
      <c r="BL92" s="23" t="s">
        <v>130</v>
      </c>
      <c r="BM92" s="23" t="s">
        <v>179</v>
      </c>
    </row>
    <row r="93" s="11" customFormat="1">
      <c r="B93" s="232"/>
      <c r="C93" s="233"/>
      <c r="D93" s="234" t="s">
        <v>132</v>
      </c>
      <c r="E93" s="235" t="s">
        <v>21</v>
      </c>
      <c r="F93" s="236" t="s">
        <v>180</v>
      </c>
      <c r="G93" s="233"/>
      <c r="H93" s="237">
        <v>0.064000000000000001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132</v>
      </c>
      <c r="AU93" s="243" t="s">
        <v>82</v>
      </c>
      <c r="AV93" s="11" t="s">
        <v>82</v>
      </c>
      <c r="AW93" s="11" t="s">
        <v>36</v>
      </c>
      <c r="AX93" s="11" t="s">
        <v>80</v>
      </c>
      <c r="AY93" s="243" t="s">
        <v>123</v>
      </c>
    </row>
    <row r="94" s="1" customFormat="1" ht="51" customHeight="1">
      <c r="B94" s="45"/>
      <c r="C94" s="220" t="s">
        <v>130</v>
      </c>
      <c r="D94" s="220" t="s">
        <v>125</v>
      </c>
      <c r="E94" s="221" t="s">
        <v>181</v>
      </c>
      <c r="F94" s="222" t="s">
        <v>182</v>
      </c>
      <c r="G94" s="223" t="s">
        <v>158</v>
      </c>
      <c r="H94" s="224">
        <v>0.28000000000000003</v>
      </c>
      <c r="I94" s="225"/>
      <c r="J94" s="226">
        <f>ROUND(I94*H94,2)</f>
        <v>0</v>
      </c>
      <c r="K94" s="222" t="s">
        <v>129</v>
      </c>
      <c r="L94" s="71"/>
      <c r="M94" s="227" t="s">
        <v>21</v>
      </c>
      <c r="N94" s="228" t="s">
        <v>43</v>
      </c>
      <c r="O94" s="46"/>
      <c r="P94" s="229">
        <f>O94*H94</f>
        <v>0</v>
      </c>
      <c r="Q94" s="229">
        <v>0.0076499999999999997</v>
      </c>
      <c r="R94" s="229">
        <f>Q94*H94</f>
        <v>0.0021420000000000002</v>
      </c>
      <c r="S94" s="229">
        <v>0</v>
      </c>
      <c r="T94" s="230">
        <f>S94*H94</f>
        <v>0</v>
      </c>
      <c r="AR94" s="23" t="s">
        <v>130</v>
      </c>
      <c r="AT94" s="23" t="s">
        <v>125</v>
      </c>
      <c r="AU94" s="23" t="s">
        <v>82</v>
      </c>
      <c r="AY94" s="23" t="s">
        <v>123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80</v>
      </c>
      <c r="BK94" s="231">
        <f>ROUND(I94*H94,2)</f>
        <v>0</v>
      </c>
      <c r="BL94" s="23" t="s">
        <v>130</v>
      </c>
      <c r="BM94" s="23" t="s">
        <v>183</v>
      </c>
    </row>
    <row r="95" s="11" customFormat="1">
      <c r="B95" s="232"/>
      <c r="C95" s="233"/>
      <c r="D95" s="234" t="s">
        <v>132</v>
      </c>
      <c r="E95" s="235" t="s">
        <v>21</v>
      </c>
      <c r="F95" s="236" t="s">
        <v>184</v>
      </c>
      <c r="G95" s="233"/>
      <c r="H95" s="237">
        <v>0.28000000000000003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132</v>
      </c>
      <c r="AU95" s="243" t="s">
        <v>82</v>
      </c>
      <c r="AV95" s="11" t="s">
        <v>82</v>
      </c>
      <c r="AW95" s="11" t="s">
        <v>36</v>
      </c>
      <c r="AX95" s="11" t="s">
        <v>80</v>
      </c>
      <c r="AY95" s="243" t="s">
        <v>123</v>
      </c>
    </row>
    <row r="96" s="1" customFormat="1" ht="51" customHeight="1">
      <c r="B96" s="45"/>
      <c r="C96" s="220" t="s">
        <v>147</v>
      </c>
      <c r="D96" s="220" t="s">
        <v>125</v>
      </c>
      <c r="E96" s="221" t="s">
        <v>185</v>
      </c>
      <c r="F96" s="222" t="s">
        <v>186</v>
      </c>
      <c r="G96" s="223" t="s">
        <v>158</v>
      </c>
      <c r="H96" s="224">
        <v>0.28000000000000003</v>
      </c>
      <c r="I96" s="225"/>
      <c r="J96" s="226">
        <f>ROUND(I96*H96,2)</f>
        <v>0</v>
      </c>
      <c r="K96" s="222" t="s">
        <v>129</v>
      </c>
      <c r="L96" s="71"/>
      <c r="M96" s="227" t="s">
        <v>21</v>
      </c>
      <c r="N96" s="228" t="s">
        <v>43</v>
      </c>
      <c r="O96" s="46"/>
      <c r="P96" s="229">
        <f>O96*H96</f>
        <v>0</v>
      </c>
      <c r="Q96" s="229">
        <v>0.00085999999999999998</v>
      </c>
      <c r="R96" s="229">
        <f>Q96*H96</f>
        <v>0.00024080000000000003</v>
      </c>
      <c r="S96" s="229">
        <v>0</v>
      </c>
      <c r="T96" s="230">
        <f>S96*H96</f>
        <v>0</v>
      </c>
      <c r="AR96" s="23" t="s">
        <v>130</v>
      </c>
      <c r="AT96" s="23" t="s">
        <v>125</v>
      </c>
      <c r="AU96" s="23" t="s">
        <v>82</v>
      </c>
      <c r="AY96" s="23" t="s">
        <v>123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80</v>
      </c>
      <c r="BK96" s="231">
        <f>ROUND(I96*H96,2)</f>
        <v>0</v>
      </c>
      <c r="BL96" s="23" t="s">
        <v>130</v>
      </c>
      <c r="BM96" s="23" t="s">
        <v>187</v>
      </c>
    </row>
    <row r="97" s="1" customFormat="1" ht="63.75" customHeight="1">
      <c r="B97" s="45"/>
      <c r="C97" s="220" t="s">
        <v>155</v>
      </c>
      <c r="D97" s="220" t="s">
        <v>125</v>
      </c>
      <c r="E97" s="221" t="s">
        <v>188</v>
      </c>
      <c r="F97" s="222" t="s">
        <v>189</v>
      </c>
      <c r="G97" s="223" t="s">
        <v>150</v>
      </c>
      <c r="H97" s="224">
        <v>0.002</v>
      </c>
      <c r="I97" s="225"/>
      <c r="J97" s="226">
        <f>ROUND(I97*H97,2)</f>
        <v>0</v>
      </c>
      <c r="K97" s="222" t="s">
        <v>129</v>
      </c>
      <c r="L97" s="71"/>
      <c r="M97" s="227" t="s">
        <v>21</v>
      </c>
      <c r="N97" s="228" t="s">
        <v>43</v>
      </c>
      <c r="O97" s="46"/>
      <c r="P97" s="229">
        <f>O97*H97</f>
        <v>0</v>
      </c>
      <c r="Q97" s="229">
        <v>1.0395099999999999</v>
      </c>
      <c r="R97" s="229">
        <f>Q97*H97</f>
        <v>0.00207902</v>
      </c>
      <c r="S97" s="229">
        <v>0</v>
      </c>
      <c r="T97" s="230">
        <f>S97*H97</f>
        <v>0</v>
      </c>
      <c r="AR97" s="23" t="s">
        <v>130</v>
      </c>
      <c r="AT97" s="23" t="s">
        <v>125</v>
      </c>
      <c r="AU97" s="23" t="s">
        <v>82</v>
      </c>
      <c r="AY97" s="23" t="s">
        <v>123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80</v>
      </c>
      <c r="BK97" s="231">
        <f>ROUND(I97*H97,2)</f>
        <v>0</v>
      </c>
      <c r="BL97" s="23" t="s">
        <v>130</v>
      </c>
      <c r="BM97" s="23" t="s">
        <v>190</v>
      </c>
    </row>
    <row r="98" s="11" customFormat="1">
      <c r="B98" s="232"/>
      <c r="C98" s="233"/>
      <c r="D98" s="234" t="s">
        <v>132</v>
      </c>
      <c r="E98" s="235" t="s">
        <v>21</v>
      </c>
      <c r="F98" s="236" t="s">
        <v>191</v>
      </c>
      <c r="G98" s="233"/>
      <c r="H98" s="237">
        <v>0.002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132</v>
      </c>
      <c r="AU98" s="243" t="s">
        <v>82</v>
      </c>
      <c r="AV98" s="11" t="s">
        <v>82</v>
      </c>
      <c r="AW98" s="11" t="s">
        <v>36</v>
      </c>
      <c r="AX98" s="11" t="s">
        <v>80</v>
      </c>
      <c r="AY98" s="243" t="s">
        <v>123</v>
      </c>
    </row>
    <row r="99" s="10" customFormat="1" ht="29.88" customHeight="1">
      <c r="B99" s="204"/>
      <c r="C99" s="205"/>
      <c r="D99" s="206" t="s">
        <v>71</v>
      </c>
      <c r="E99" s="218" t="s">
        <v>130</v>
      </c>
      <c r="F99" s="218" t="s">
        <v>192</v>
      </c>
      <c r="G99" s="205"/>
      <c r="H99" s="205"/>
      <c r="I99" s="208"/>
      <c r="J99" s="219">
        <f>BK99</f>
        <v>0</v>
      </c>
      <c r="K99" s="205"/>
      <c r="L99" s="210"/>
      <c r="M99" s="211"/>
      <c r="N99" s="212"/>
      <c r="O99" s="212"/>
      <c r="P99" s="213">
        <f>SUM(P100:P104)</f>
        <v>0</v>
      </c>
      <c r="Q99" s="212"/>
      <c r="R99" s="213">
        <f>SUM(R100:R104)</f>
        <v>325.74597119999999</v>
      </c>
      <c r="S99" s="212"/>
      <c r="T99" s="214">
        <f>SUM(T100:T104)</f>
        <v>0</v>
      </c>
      <c r="AR99" s="215" t="s">
        <v>80</v>
      </c>
      <c r="AT99" s="216" t="s">
        <v>71</v>
      </c>
      <c r="AU99" s="216" t="s">
        <v>80</v>
      </c>
      <c r="AY99" s="215" t="s">
        <v>123</v>
      </c>
      <c r="BK99" s="217">
        <f>SUM(BK100:BK104)</f>
        <v>0</v>
      </c>
    </row>
    <row r="100" s="1" customFormat="1" ht="25.5" customHeight="1">
      <c r="B100" s="45"/>
      <c r="C100" s="220" t="s">
        <v>193</v>
      </c>
      <c r="D100" s="220" t="s">
        <v>125</v>
      </c>
      <c r="E100" s="221" t="s">
        <v>194</v>
      </c>
      <c r="F100" s="222" t="s">
        <v>195</v>
      </c>
      <c r="G100" s="223" t="s">
        <v>128</v>
      </c>
      <c r="H100" s="224">
        <v>152.63999999999999</v>
      </c>
      <c r="I100" s="225"/>
      <c r="J100" s="226">
        <f>ROUND(I100*H100,2)</f>
        <v>0</v>
      </c>
      <c r="K100" s="222" t="s">
        <v>129</v>
      </c>
      <c r="L100" s="71"/>
      <c r="M100" s="227" t="s">
        <v>21</v>
      </c>
      <c r="N100" s="228" t="s">
        <v>43</v>
      </c>
      <c r="O100" s="46"/>
      <c r="P100" s="229">
        <f>O100*H100</f>
        <v>0</v>
      </c>
      <c r="Q100" s="229">
        <v>2.13408</v>
      </c>
      <c r="R100" s="229">
        <f>Q100*H100</f>
        <v>325.74597119999999</v>
      </c>
      <c r="S100" s="229">
        <v>0</v>
      </c>
      <c r="T100" s="230">
        <f>S100*H100</f>
        <v>0</v>
      </c>
      <c r="AR100" s="23" t="s">
        <v>130</v>
      </c>
      <c r="AT100" s="23" t="s">
        <v>125</v>
      </c>
      <c r="AU100" s="23" t="s">
        <v>82</v>
      </c>
      <c r="AY100" s="23" t="s">
        <v>123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80</v>
      </c>
      <c r="BK100" s="231">
        <f>ROUND(I100*H100,2)</f>
        <v>0</v>
      </c>
      <c r="BL100" s="23" t="s">
        <v>130</v>
      </c>
      <c r="BM100" s="23" t="s">
        <v>196</v>
      </c>
    </row>
    <row r="101" s="11" customFormat="1">
      <c r="B101" s="232"/>
      <c r="C101" s="233"/>
      <c r="D101" s="234" t="s">
        <v>132</v>
      </c>
      <c r="E101" s="235" t="s">
        <v>21</v>
      </c>
      <c r="F101" s="236" t="s">
        <v>197</v>
      </c>
      <c r="G101" s="233"/>
      <c r="H101" s="237">
        <v>151.19999999999999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132</v>
      </c>
      <c r="AU101" s="243" t="s">
        <v>82</v>
      </c>
      <c r="AV101" s="11" t="s">
        <v>82</v>
      </c>
      <c r="AW101" s="11" t="s">
        <v>36</v>
      </c>
      <c r="AX101" s="11" t="s">
        <v>72</v>
      </c>
      <c r="AY101" s="243" t="s">
        <v>123</v>
      </c>
    </row>
    <row r="102" s="12" customFormat="1">
      <c r="B102" s="244"/>
      <c r="C102" s="245"/>
      <c r="D102" s="234" t="s">
        <v>132</v>
      </c>
      <c r="E102" s="246" t="s">
        <v>21</v>
      </c>
      <c r="F102" s="247" t="s">
        <v>198</v>
      </c>
      <c r="G102" s="245"/>
      <c r="H102" s="246" t="s">
        <v>21</v>
      </c>
      <c r="I102" s="248"/>
      <c r="J102" s="245"/>
      <c r="K102" s="245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132</v>
      </c>
      <c r="AU102" s="253" t="s">
        <v>82</v>
      </c>
      <c r="AV102" s="12" t="s">
        <v>80</v>
      </c>
      <c r="AW102" s="12" t="s">
        <v>36</v>
      </c>
      <c r="AX102" s="12" t="s">
        <v>72</v>
      </c>
      <c r="AY102" s="253" t="s">
        <v>123</v>
      </c>
    </row>
    <row r="103" s="11" customFormat="1">
      <c r="B103" s="232"/>
      <c r="C103" s="233"/>
      <c r="D103" s="234" t="s">
        <v>132</v>
      </c>
      <c r="E103" s="235" t="s">
        <v>21</v>
      </c>
      <c r="F103" s="236" t="s">
        <v>199</v>
      </c>
      <c r="G103" s="233"/>
      <c r="H103" s="237">
        <v>1.44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132</v>
      </c>
      <c r="AU103" s="243" t="s">
        <v>82</v>
      </c>
      <c r="AV103" s="11" t="s">
        <v>82</v>
      </c>
      <c r="AW103" s="11" t="s">
        <v>36</v>
      </c>
      <c r="AX103" s="11" t="s">
        <v>72</v>
      </c>
      <c r="AY103" s="243" t="s">
        <v>123</v>
      </c>
    </row>
    <row r="104" s="13" customFormat="1">
      <c r="B104" s="260"/>
      <c r="C104" s="261"/>
      <c r="D104" s="234" t="s">
        <v>132</v>
      </c>
      <c r="E104" s="262" t="s">
        <v>21</v>
      </c>
      <c r="F104" s="263" t="s">
        <v>200</v>
      </c>
      <c r="G104" s="261"/>
      <c r="H104" s="264">
        <v>152.63999999999999</v>
      </c>
      <c r="I104" s="265"/>
      <c r="J104" s="261"/>
      <c r="K104" s="261"/>
      <c r="L104" s="266"/>
      <c r="M104" s="267"/>
      <c r="N104" s="268"/>
      <c r="O104" s="268"/>
      <c r="P104" s="268"/>
      <c r="Q104" s="268"/>
      <c r="R104" s="268"/>
      <c r="S104" s="268"/>
      <c r="T104" s="269"/>
      <c r="AT104" s="270" t="s">
        <v>132</v>
      </c>
      <c r="AU104" s="270" t="s">
        <v>82</v>
      </c>
      <c r="AV104" s="13" t="s">
        <v>130</v>
      </c>
      <c r="AW104" s="13" t="s">
        <v>36</v>
      </c>
      <c r="AX104" s="13" t="s">
        <v>80</v>
      </c>
      <c r="AY104" s="270" t="s">
        <v>123</v>
      </c>
    </row>
    <row r="105" s="10" customFormat="1" ht="29.88" customHeight="1">
      <c r="B105" s="204"/>
      <c r="C105" s="205"/>
      <c r="D105" s="206" t="s">
        <v>71</v>
      </c>
      <c r="E105" s="218" t="s">
        <v>155</v>
      </c>
      <c r="F105" s="218" t="s">
        <v>201</v>
      </c>
      <c r="G105" s="205"/>
      <c r="H105" s="205"/>
      <c r="I105" s="208"/>
      <c r="J105" s="219">
        <f>BK105</f>
        <v>0</v>
      </c>
      <c r="K105" s="205"/>
      <c r="L105" s="210"/>
      <c r="M105" s="211"/>
      <c r="N105" s="212"/>
      <c r="O105" s="212"/>
      <c r="P105" s="213">
        <f>SUM(P106:P107)</f>
        <v>0</v>
      </c>
      <c r="Q105" s="212"/>
      <c r="R105" s="213">
        <f>SUM(R106:R107)</f>
        <v>0.10540000000000001</v>
      </c>
      <c r="S105" s="212"/>
      <c r="T105" s="214">
        <f>SUM(T106:T107)</f>
        <v>0</v>
      </c>
      <c r="AR105" s="215" t="s">
        <v>80</v>
      </c>
      <c r="AT105" s="216" t="s">
        <v>71</v>
      </c>
      <c r="AU105" s="216" t="s">
        <v>80</v>
      </c>
      <c r="AY105" s="215" t="s">
        <v>123</v>
      </c>
      <c r="BK105" s="217">
        <f>SUM(BK106:BK107)</f>
        <v>0</v>
      </c>
    </row>
    <row r="106" s="1" customFormat="1" ht="25.5" customHeight="1">
      <c r="B106" s="45"/>
      <c r="C106" s="220" t="s">
        <v>202</v>
      </c>
      <c r="D106" s="220" t="s">
        <v>125</v>
      </c>
      <c r="E106" s="221" t="s">
        <v>203</v>
      </c>
      <c r="F106" s="222" t="s">
        <v>204</v>
      </c>
      <c r="G106" s="223" t="s">
        <v>158</v>
      </c>
      <c r="H106" s="224">
        <v>3.1000000000000001</v>
      </c>
      <c r="I106" s="225"/>
      <c r="J106" s="226">
        <f>ROUND(I106*H106,2)</f>
        <v>0</v>
      </c>
      <c r="K106" s="222" t="s">
        <v>129</v>
      </c>
      <c r="L106" s="71"/>
      <c r="M106" s="227" t="s">
        <v>21</v>
      </c>
      <c r="N106" s="228" t="s">
        <v>43</v>
      </c>
      <c r="O106" s="46"/>
      <c r="P106" s="229">
        <f>O106*H106</f>
        <v>0</v>
      </c>
      <c r="Q106" s="229">
        <v>0.034000000000000002</v>
      </c>
      <c r="R106" s="229">
        <f>Q106*H106</f>
        <v>0.10540000000000001</v>
      </c>
      <c r="S106" s="229">
        <v>0</v>
      </c>
      <c r="T106" s="230">
        <f>S106*H106</f>
        <v>0</v>
      </c>
      <c r="AR106" s="23" t="s">
        <v>130</v>
      </c>
      <c r="AT106" s="23" t="s">
        <v>125</v>
      </c>
      <c r="AU106" s="23" t="s">
        <v>82</v>
      </c>
      <c r="AY106" s="23" t="s">
        <v>123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80</v>
      </c>
      <c r="BK106" s="231">
        <f>ROUND(I106*H106,2)</f>
        <v>0</v>
      </c>
      <c r="BL106" s="23" t="s">
        <v>130</v>
      </c>
      <c r="BM106" s="23" t="s">
        <v>205</v>
      </c>
    </row>
    <row r="107" s="11" customFormat="1">
      <c r="B107" s="232"/>
      <c r="C107" s="233"/>
      <c r="D107" s="234" t="s">
        <v>132</v>
      </c>
      <c r="E107" s="235" t="s">
        <v>21</v>
      </c>
      <c r="F107" s="236" t="s">
        <v>206</v>
      </c>
      <c r="G107" s="233"/>
      <c r="H107" s="237">
        <v>3.1000000000000001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132</v>
      </c>
      <c r="AU107" s="243" t="s">
        <v>82</v>
      </c>
      <c r="AV107" s="11" t="s">
        <v>82</v>
      </c>
      <c r="AW107" s="11" t="s">
        <v>36</v>
      </c>
      <c r="AX107" s="11" t="s">
        <v>80</v>
      </c>
      <c r="AY107" s="243" t="s">
        <v>123</v>
      </c>
    </row>
    <row r="108" s="10" customFormat="1" ht="29.88" customHeight="1">
      <c r="B108" s="204"/>
      <c r="C108" s="205"/>
      <c r="D108" s="206" t="s">
        <v>71</v>
      </c>
      <c r="E108" s="218" t="s">
        <v>207</v>
      </c>
      <c r="F108" s="218" t="s">
        <v>208</v>
      </c>
      <c r="G108" s="205"/>
      <c r="H108" s="205"/>
      <c r="I108" s="208"/>
      <c r="J108" s="219">
        <f>BK108</f>
        <v>0</v>
      </c>
      <c r="K108" s="205"/>
      <c r="L108" s="210"/>
      <c r="M108" s="211"/>
      <c r="N108" s="212"/>
      <c r="O108" s="212"/>
      <c r="P108" s="213">
        <f>SUM(P109:P117)</f>
        <v>0</v>
      </c>
      <c r="Q108" s="212"/>
      <c r="R108" s="213">
        <f>SUM(R109:R117)</f>
        <v>0.0035760000000000002</v>
      </c>
      <c r="S108" s="212"/>
      <c r="T108" s="214">
        <f>SUM(T109:T117)</f>
        <v>0</v>
      </c>
      <c r="AR108" s="215" t="s">
        <v>80</v>
      </c>
      <c r="AT108" s="216" t="s">
        <v>71</v>
      </c>
      <c r="AU108" s="216" t="s">
        <v>80</v>
      </c>
      <c r="AY108" s="215" t="s">
        <v>123</v>
      </c>
      <c r="BK108" s="217">
        <f>SUM(BK109:BK117)</f>
        <v>0</v>
      </c>
    </row>
    <row r="109" s="1" customFormat="1" ht="51" customHeight="1">
      <c r="B109" s="45"/>
      <c r="C109" s="220" t="s">
        <v>207</v>
      </c>
      <c r="D109" s="220" t="s">
        <v>125</v>
      </c>
      <c r="E109" s="221" t="s">
        <v>209</v>
      </c>
      <c r="F109" s="222" t="s">
        <v>210</v>
      </c>
      <c r="G109" s="223" t="s">
        <v>158</v>
      </c>
      <c r="H109" s="224">
        <v>18</v>
      </c>
      <c r="I109" s="225"/>
      <c r="J109" s="226">
        <f>ROUND(I109*H109,2)</f>
        <v>0</v>
      </c>
      <c r="K109" s="222" t="s">
        <v>129</v>
      </c>
      <c r="L109" s="71"/>
      <c r="M109" s="227" t="s">
        <v>21</v>
      </c>
      <c r="N109" s="228" t="s">
        <v>43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130</v>
      </c>
      <c r="AT109" s="23" t="s">
        <v>125</v>
      </c>
      <c r="AU109" s="23" t="s">
        <v>82</v>
      </c>
      <c r="AY109" s="23" t="s">
        <v>123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80</v>
      </c>
      <c r="BK109" s="231">
        <f>ROUND(I109*H109,2)</f>
        <v>0</v>
      </c>
      <c r="BL109" s="23" t="s">
        <v>130</v>
      </c>
      <c r="BM109" s="23" t="s">
        <v>211</v>
      </c>
    </row>
    <row r="110" s="11" customFormat="1">
      <c r="B110" s="232"/>
      <c r="C110" s="233"/>
      <c r="D110" s="234" t="s">
        <v>132</v>
      </c>
      <c r="E110" s="235" t="s">
        <v>21</v>
      </c>
      <c r="F110" s="236" t="s">
        <v>212</v>
      </c>
      <c r="G110" s="233"/>
      <c r="H110" s="237">
        <v>18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132</v>
      </c>
      <c r="AU110" s="243" t="s">
        <v>82</v>
      </c>
      <c r="AV110" s="11" t="s">
        <v>82</v>
      </c>
      <c r="AW110" s="11" t="s">
        <v>36</v>
      </c>
      <c r="AX110" s="11" t="s">
        <v>80</v>
      </c>
      <c r="AY110" s="243" t="s">
        <v>123</v>
      </c>
    </row>
    <row r="111" s="1" customFormat="1" ht="25.5" customHeight="1">
      <c r="B111" s="45"/>
      <c r="C111" s="220" t="s">
        <v>213</v>
      </c>
      <c r="D111" s="220" t="s">
        <v>125</v>
      </c>
      <c r="E111" s="221" t="s">
        <v>214</v>
      </c>
      <c r="F111" s="222" t="s">
        <v>215</v>
      </c>
      <c r="G111" s="223" t="s">
        <v>168</v>
      </c>
      <c r="H111" s="224">
        <v>2.3999999999999999</v>
      </c>
      <c r="I111" s="225"/>
      <c r="J111" s="226">
        <f>ROUND(I111*H111,2)</f>
        <v>0</v>
      </c>
      <c r="K111" s="222" t="s">
        <v>129</v>
      </c>
      <c r="L111" s="71"/>
      <c r="M111" s="227" t="s">
        <v>21</v>
      </c>
      <c r="N111" s="228" t="s">
        <v>43</v>
      </c>
      <c r="O111" s="46"/>
      <c r="P111" s="229">
        <f>O111*H111</f>
        <v>0</v>
      </c>
      <c r="Q111" s="229">
        <v>0.00024000000000000001</v>
      </c>
      <c r="R111" s="229">
        <f>Q111*H111</f>
        <v>0.00057600000000000001</v>
      </c>
      <c r="S111" s="229">
        <v>0</v>
      </c>
      <c r="T111" s="230">
        <f>S111*H111</f>
        <v>0</v>
      </c>
      <c r="AR111" s="23" t="s">
        <v>130</v>
      </c>
      <c r="AT111" s="23" t="s">
        <v>125</v>
      </c>
      <c r="AU111" s="23" t="s">
        <v>82</v>
      </c>
      <c r="AY111" s="23" t="s">
        <v>123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80</v>
      </c>
      <c r="BK111" s="231">
        <f>ROUND(I111*H111,2)</f>
        <v>0</v>
      </c>
      <c r="BL111" s="23" t="s">
        <v>130</v>
      </c>
      <c r="BM111" s="23" t="s">
        <v>216</v>
      </c>
    </row>
    <row r="112" s="12" customFormat="1">
      <c r="B112" s="244"/>
      <c r="C112" s="245"/>
      <c r="D112" s="234" t="s">
        <v>132</v>
      </c>
      <c r="E112" s="246" t="s">
        <v>21</v>
      </c>
      <c r="F112" s="247" t="s">
        <v>217</v>
      </c>
      <c r="G112" s="245"/>
      <c r="H112" s="246" t="s">
        <v>21</v>
      </c>
      <c r="I112" s="248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132</v>
      </c>
      <c r="AU112" s="253" t="s">
        <v>82</v>
      </c>
      <c r="AV112" s="12" t="s">
        <v>80</v>
      </c>
      <c r="AW112" s="12" t="s">
        <v>36</v>
      </c>
      <c r="AX112" s="12" t="s">
        <v>72</v>
      </c>
      <c r="AY112" s="253" t="s">
        <v>123</v>
      </c>
    </row>
    <row r="113" s="11" customFormat="1">
      <c r="B113" s="232"/>
      <c r="C113" s="233"/>
      <c r="D113" s="234" t="s">
        <v>132</v>
      </c>
      <c r="E113" s="235" t="s">
        <v>21</v>
      </c>
      <c r="F113" s="236" t="s">
        <v>218</v>
      </c>
      <c r="G113" s="233"/>
      <c r="H113" s="237">
        <v>2.3999999999999999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132</v>
      </c>
      <c r="AU113" s="243" t="s">
        <v>82</v>
      </c>
      <c r="AV113" s="11" t="s">
        <v>82</v>
      </c>
      <c r="AW113" s="11" t="s">
        <v>36</v>
      </c>
      <c r="AX113" s="11" t="s">
        <v>80</v>
      </c>
      <c r="AY113" s="243" t="s">
        <v>123</v>
      </c>
    </row>
    <row r="114" s="1" customFormat="1" ht="16.5" customHeight="1">
      <c r="B114" s="45"/>
      <c r="C114" s="271" t="s">
        <v>219</v>
      </c>
      <c r="D114" s="271" t="s">
        <v>220</v>
      </c>
      <c r="E114" s="272" t="s">
        <v>221</v>
      </c>
      <c r="F114" s="273" t="s">
        <v>222</v>
      </c>
      <c r="G114" s="274" t="s">
        <v>150</v>
      </c>
      <c r="H114" s="275">
        <v>0.0030000000000000001</v>
      </c>
      <c r="I114" s="276"/>
      <c r="J114" s="277">
        <f>ROUND(I114*H114,2)</f>
        <v>0</v>
      </c>
      <c r="K114" s="273" t="s">
        <v>129</v>
      </c>
      <c r="L114" s="278"/>
      <c r="M114" s="279" t="s">
        <v>21</v>
      </c>
      <c r="N114" s="280" t="s">
        <v>43</v>
      </c>
      <c r="O114" s="46"/>
      <c r="P114" s="229">
        <f>O114*H114</f>
        <v>0</v>
      </c>
      <c r="Q114" s="229">
        <v>1</v>
      </c>
      <c r="R114" s="229">
        <f>Q114*H114</f>
        <v>0.0030000000000000001</v>
      </c>
      <c r="S114" s="229">
        <v>0</v>
      </c>
      <c r="T114" s="230">
        <f>S114*H114</f>
        <v>0</v>
      </c>
      <c r="AR114" s="23" t="s">
        <v>202</v>
      </c>
      <c r="AT114" s="23" t="s">
        <v>220</v>
      </c>
      <c r="AU114" s="23" t="s">
        <v>82</v>
      </c>
      <c r="AY114" s="23" t="s">
        <v>123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80</v>
      </c>
      <c r="BK114" s="231">
        <f>ROUND(I114*H114,2)</f>
        <v>0</v>
      </c>
      <c r="BL114" s="23" t="s">
        <v>130</v>
      </c>
      <c r="BM114" s="23" t="s">
        <v>223</v>
      </c>
    </row>
    <row r="115" s="1" customFormat="1">
      <c r="B115" s="45"/>
      <c r="C115" s="73"/>
      <c r="D115" s="234" t="s">
        <v>152</v>
      </c>
      <c r="E115" s="73"/>
      <c r="F115" s="254" t="s">
        <v>224</v>
      </c>
      <c r="G115" s="73"/>
      <c r="H115" s="73"/>
      <c r="I115" s="190"/>
      <c r="J115" s="73"/>
      <c r="K115" s="73"/>
      <c r="L115" s="71"/>
      <c r="M115" s="255"/>
      <c r="N115" s="46"/>
      <c r="O115" s="46"/>
      <c r="P115" s="46"/>
      <c r="Q115" s="46"/>
      <c r="R115" s="46"/>
      <c r="S115" s="46"/>
      <c r="T115" s="94"/>
      <c r="AT115" s="23" t="s">
        <v>152</v>
      </c>
      <c r="AU115" s="23" t="s">
        <v>82</v>
      </c>
    </row>
    <row r="116" s="12" customFormat="1">
      <c r="B116" s="244"/>
      <c r="C116" s="245"/>
      <c r="D116" s="234" t="s">
        <v>132</v>
      </c>
      <c r="E116" s="246" t="s">
        <v>21</v>
      </c>
      <c r="F116" s="247" t="s">
        <v>217</v>
      </c>
      <c r="G116" s="245"/>
      <c r="H116" s="246" t="s">
        <v>21</v>
      </c>
      <c r="I116" s="248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132</v>
      </c>
      <c r="AU116" s="253" t="s">
        <v>82</v>
      </c>
      <c r="AV116" s="12" t="s">
        <v>80</v>
      </c>
      <c r="AW116" s="12" t="s">
        <v>36</v>
      </c>
      <c r="AX116" s="12" t="s">
        <v>72</v>
      </c>
      <c r="AY116" s="253" t="s">
        <v>123</v>
      </c>
    </row>
    <row r="117" s="11" customFormat="1">
      <c r="B117" s="232"/>
      <c r="C117" s="233"/>
      <c r="D117" s="234" t="s">
        <v>132</v>
      </c>
      <c r="E117" s="235" t="s">
        <v>21</v>
      </c>
      <c r="F117" s="236" t="s">
        <v>225</v>
      </c>
      <c r="G117" s="233"/>
      <c r="H117" s="237">
        <v>0.0030000000000000001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132</v>
      </c>
      <c r="AU117" s="243" t="s">
        <v>82</v>
      </c>
      <c r="AV117" s="11" t="s">
        <v>82</v>
      </c>
      <c r="AW117" s="11" t="s">
        <v>36</v>
      </c>
      <c r="AX117" s="11" t="s">
        <v>80</v>
      </c>
      <c r="AY117" s="243" t="s">
        <v>123</v>
      </c>
    </row>
    <row r="118" s="10" customFormat="1" ht="29.88" customHeight="1">
      <c r="B118" s="204"/>
      <c r="C118" s="205"/>
      <c r="D118" s="206" t="s">
        <v>71</v>
      </c>
      <c r="E118" s="218" t="s">
        <v>226</v>
      </c>
      <c r="F118" s="218" t="s">
        <v>227</v>
      </c>
      <c r="G118" s="205"/>
      <c r="H118" s="205"/>
      <c r="I118" s="208"/>
      <c r="J118" s="219">
        <f>BK118</f>
        <v>0</v>
      </c>
      <c r="K118" s="205"/>
      <c r="L118" s="210"/>
      <c r="M118" s="211"/>
      <c r="N118" s="212"/>
      <c r="O118" s="212"/>
      <c r="P118" s="213">
        <f>P119</f>
        <v>0</v>
      </c>
      <c r="Q118" s="212"/>
      <c r="R118" s="213">
        <f>R119</f>
        <v>0</v>
      </c>
      <c r="S118" s="212"/>
      <c r="T118" s="214">
        <f>T119</f>
        <v>0</v>
      </c>
      <c r="AR118" s="215" t="s">
        <v>80</v>
      </c>
      <c r="AT118" s="216" t="s">
        <v>71</v>
      </c>
      <c r="AU118" s="216" t="s">
        <v>80</v>
      </c>
      <c r="AY118" s="215" t="s">
        <v>123</v>
      </c>
      <c r="BK118" s="217">
        <f>BK119</f>
        <v>0</v>
      </c>
    </row>
    <row r="119" s="1" customFormat="1" ht="25.5" customHeight="1">
      <c r="B119" s="45"/>
      <c r="C119" s="220" t="s">
        <v>228</v>
      </c>
      <c r="D119" s="220" t="s">
        <v>125</v>
      </c>
      <c r="E119" s="221" t="s">
        <v>229</v>
      </c>
      <c r="F119" s="222" t="s">
        <v>230</v>
      </c>
      <c r="G119" s="223" t="s">
        <v>150</v>
      </c>
      <c r="H119" s="224">
        <v>327.16300000000001</v>
      </c>
      <c r="I119" s="225"/>
      <c r="J119" s="226">
        <f>ROUND(I119*H119,2)</f>
        <v>0</v>
      </c>
      <c r="K119" s="222" t="s">
        <v>129</v>
      </c>
      <c r="L119" s="71"/>
      <c r="M119" s="227" t="s">
        <v>21</v>
      </c>
      <c r="N119" s="256" t="s">
        <v>43</v>
      </c>
      <c r="O119" s="257"/>
      <c r="P119" s="258">
        <f>O119*H119</f>
        <v>0</v>
      </c>
      <c r="Q119" s="258">
        <v>0</v>
      </c>
      <c r="R119" s="258">
        <f>Q119*H119</f>
        <v>0</v>
      </c>
      <c r="S119" s="258">
        <v>0</v>
      </c>
      <c r="T119" s="259">
        <f>S119*H119</f>
        <v>0</v>
      </c>
      <c r="AR119" s="23" t="s">
        <v>130</v>
      </c>
      <c r="AT119" s="23" t="s">
        <v>125</v>
      </c>
      <c r="AU119" s="23" t="s">
        <v>82</v>
      </c>
      <c r="AY119" s="23" t="s">
        <v>123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80</v>
      </c>
      <c r="BK119" s="231">
        <f>ROUND(I119*H119,2)</f>
        <v>0</v>
      </c>
      <c r="BL119" s="23" t="s">
        <v>130</v>
      </c>
      <c r="BM119" s="23" t="s">
        <v>231</v>
      </c>
    </row>
    <row r="120" s="1" customFormat="1" ht="6.96" customHeight="1">
      <c r="B120" s="66"/>
      <c r="C120" s="67"/>
      <c r="D120" s="67"/>
      <c r="E120" s="67"/>
      <c r="F120" s="67"/>
      <c r="G120" s="67"/>
      <c r="H120" s="67"/>
      <c r="I120" s="165"/>
      <c r="J120" s="67"/>
      <c r="K120" s="67"/>
      <c r="L120" s="71"/>
    </row>
  </sheetData>
  <sheetProtection sheet="1" autoFilter="0" formatColumns="0" formatRows="0" objects="1" scenarios="1" spinCount="100000" saltValue="18Bf0WNRq8lfxxJQBUGch1oZPVIsVoUZY+37oXBeIK/YLrhuDgIW1NOVJkW7UMu4qRYM1OXhTDr8s1KfQycHeA==" hashValue="DFfgbbikNR+LGYs7Bu55cw6TeXzj5V8r5OSI8MnQ0JhvxbPB52upK575EWNUbgMt0FMIGTyWc/BBMq39KTlcMg==" algorithmName="SHA-512" password="CC35"/>
  <autoFilter ref="C82:K119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92</v>
      </c>
      <c r="G1" s="138" t="s">
        <v>93</v>
      </c>
      <c r="H1" s="138"/>
      <c r="I1" s="139"/>
      <c r="J1" s="138" t="s">
        <v>94</v>
      </c>
      <c r="K1" s="137" t="s">
        <v>95</v>
      </c>
      <c r="L1" s="138" t="s">
        <v>96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97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Žejbro, Synčany, odstranění nánosů, ř.km 5,590-6,150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98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232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11. 10. 2018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ROUND(SUM(BE79:BE115), 2)</f>
        <v>0</v>
      </c>
      <c r="G30" s="46"/>
      <c r="H30" s="46"/>
      <c r="I30" s="157">
        <v>0.20999999999999999</v>
      </c>
      <c r="J30" s="156">
        <f>ROUND(ROUND((SUM(BE79:BE115)),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ROUND(SUM(BF79:BF115), 2)</f>
        <v>0</v>
      </c>
      <c r="G31" s="46"/>
      <c r="H31" s="46"/>
      <c r="I31" s="157">
        <v>0.14999999999999999</v>
      </c>
      <c r="J31" s="156">
        <f>ROUND(ROUND((SUM(BF79:BF115)),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ROUND(SUM(BG79:BG115),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ROUND(SUM(BH79:BH115),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ROUND(SUM(BI79:BI115),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100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Žejbro, Synčany, odstranění nánosů, ř.km 5,590-6,150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98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03 - Kácení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Rosice</v>
      </c>
      <c r="G49" s="46"/>
      <c r="H49" s="46"/>
      <c r="I49" s="145" t="s">
        <v>25</v>
      </c>
      <c r="J49" s="146" t="str">
        <f>IF(J12="","",J12)</f>
        <v>11. 10. 2018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Povodí Labe, státní podnik</v>
      </c>
      <c r="G51" s="46"/>
      <c r="H51" s="46"/>
      <c r="I51" s="145" t="s">
        <v>33</v>
      </c>
      <c r="J51" s="43" t="str">
        <f>E21</f>
        <v>Ing. Tomáš Klikar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101</v>
      </c>
      <c r="D54" s="158"/>
      <c r="E54" s="158"/>
      <c r="F54" s="158"/>
      <c r="G54" s="158"/>
      <c r="H54" s="158"/>
      <c r="I54" s="172"/>
      <c r="J54" s="173" t="s">
        <v>102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103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104</v>
      </c>
    </row>
    <row r="57" s="7" customFormat="1" ht="24.96" customHeight="1">
      <c r="B57" s="176"/>
      <c r="C57" s="177"/>
      <c r="D57" s="178" t="s">
        <v>105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8" customFormat="1" ht="19.92" customHeight="1">
      <c r="B58" s="183"/>
      <c r="C58" s="184"/>
      <c r="D58" s="185" t="s">
        <v>106</v>
      </c>
      <c r="E58" s="186"/>
      <c r="F58" s="186"/>
      <c r="G58" s="186"/>
      <c r="H58" s="186"/>
      <c r="I58" s="187"/>
      <c r="J58" s="188">
        <f>J81</f>
        <v>0</v>
      </c>
      <c r="K58" s="189"/>
    </row>
    <row r="59" s="8" customFormat="1" ht="19.92" customHeight="1">
      <c r="B59" s="183"/>
      <c r="C59" s="184"/>
      <c r="D59" s="185" t="s">
        <v>165</v>
      </c>
      <c r="E59" s="186"/>
      <c r="F59" s="186"/>
      <c r="G59" s="186"/>
      <c r="H59" s="186"/>
      <c r="I59" s="187"/>
      <c r="J59" s="188">
        <f>J114</f>
        <v>0</v>
      </c>
      <c r="K59" s="189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107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Žejbro, Synčany, odstranění nánosů, ř.km 5,590-6,150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98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>SO 03 - Kácení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>Rosice</v>
      </c>
      <c r="G73" s="73"/>
      <c r="H73" s="73"/>
      <c r="I73" s="193" t="s">
        <v>25</v>
      </c>
      <c r="J73" s="84" t="str">
        <f>IF(J12="","",J12)</f>
        <v>11. 10. 2018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>Povodí Labe, státní podnik</v>
      </c>
      <c r="G75" s="73"/>
      <c r="H75" s="73"/>
      <c r="I75" s="193" t="s">
        <v>33</v>
      </c>
      <c r="J75" s="192" t="str">
        <f>E21</f>
        <v>Ing. Tomáš Klikar</v>
      </c>
      <c r="K75" s="73"/>
      <c r="L75" s="71"/>
    </row>
    <row r="76" s="1" customFormat="1" ht="14.4" customHeight="1">
      <c r="B76" s="45"/>
      <c r="C76" s="75" t="s">
        <v>31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108</v>
      </c>
      <c r="D78" s="196" t="s">
        <v>57</v>
      </c>
      <c r="E78" s="196" t="s">
        <v>53</v>
      </c>
      <c r="F78" s="196" t="s">
        <v>109</v>
      </c>
      <c r="G78" s="196" t="s">
        <v>110</v>
      </c>
      <c r="H78" s="196" t="s">
        <v>111</v>
      </c>
      <c r="I78" s="197" t="s">
        <v>112</v>
      </c>
      <c r="J78" s="196" t="s">
        <v>102</v>
      </c>
      <c r="K78" s="198" t="s">
        <v>113</v>
      </c>
      <c r="L78" s="199"/>
      <c r="M78" s="101" t="s">
        <v>114</v>
      </c>
      <c r="N78" s="102" t="s">
        <v>42</v>
      </c>
      <c r="O78" s="102" t="s">
        <v>115</v>
      </c>
      <c r="P78" s="102" t="s">
        <v>116</v>
      </c>
      <c r="Q78" s="102" t="s">
        <v>117</v>
      </c>
      <c r="R78" s="102" t="s">
        <v>118</v>
      </c>
      <c r="S78" s="102" t="s">
        <v>119</v>
      </c>
      <c r="T78" s="103" t="s">
        <v>120</v>
      </c>
    </row>
    <row r="79" s="1" customFormat="1" ht="29.28" customHeight="1">
      <c r="B79" s="45"/>
      <c r="C79" s="107" t="s">
        <v>103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</f>
        <v>0</v>
      </c>
      <c r="Q79" s="105"/>
      <c r="R79" s="201">
        <f>R80</f>
        <v>0.054620000000000009</v>
      </c>
      <c r="S79" s="105"/>
      <c r="T79" s="202">
        <f>T80</f>
        <v>0</v>
      </c>
      <c r="AT79" s="23" t="s">
        <v>71</v>
      </c>
      <c r="AU79" s="23" t="s">
        <v>104</v>
      </c>
      <c r="BK79" s="203">
        <f>BK80</f>
        <v>0</v>
      </c>
    </row>
    <row r="80" s="10" customFormat="1" ht="37.44001" customHeight="1">
      <c r="B80" s="204"/>
      <c r="C80" s="205"/>
      <c r="D80" s="206" t="s">
        <v>71</v>
      </c>
      <c r="E80" s="207" t="s">
        <v>121</v>
      </c>
      <c r="F80" s="207" t="s">
        <v>122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P81+P114</f>
        <v>0</v>
      </c>
      <c r="Q80" s="212"/>
      <c r="R80" s="213">
        <f>R81+R114</f>
        <v>0.054620000000000009</v>
      </c>
      <c r="S80" s="212"/>
      <c r="T80" s="214">
        <f>T81+T114</f>
        <v>0</v>
      </c>
      <c r="AR80" s="215" t="s">
        <v>80</v>
      </c>
      <c r="AT80" s="216" t="s">
        <v>71</v>
      </c>
      <c r="AU80" s="216" t="s">
        <v>72</v>
      </c>
      <c r="AY80" s="215" t="s">
        <v>123</v>
      </c>
      <c r="BK80" s="217">
        <f>BK81+BK114</f>
        <v>0</v>
      </c>
    </row>
    <row r="81" s="10" customFormat="1" ht="19.92" customHeight="1">
      <c r="B81" s="204"/>
      <c r="C81" s="205"/>
      <c r="D81" s="206" t="s">
        <v>71</v>
      </c>
      <c r="E81" s="218" t="s">
        <v>80</v>
      </c>
      <c r="F81" s="218" t="s">
        <v>124</v>
      </c>
      <c r="G81" s="205"/>
      <c r="H81" s="205"/>
      <c r="I81" s="208"/>
      <c r="J81" s="219">
        <f>BK81</f>
        <v>0</v>
      </c>
      <c r="K81" s="205"/>
      <c r="L81" s="210"/>
      <c r="M81" s="211"/>
      <c r="N81" s="212"/>
      <c r="O81" s="212"/>
      <c r="P81" s="213">
        <f>SUM(P82:P113)</f>
        <v>0</v>
      </c>
      <c r="Q81" s="212"/>
      <c r="R81" s="213">
        <f>SUM(R82:R113)</f>
        <v>0.054620000000000009</v>
      </c>
      <c r="S81" s="212"/>
      <c r="T81" s="214">
        <f>SUM(T82:T113)</f>
        <v>0</v>
      </c>
      <c r="AR81" s="215" t="s">
        <v>80</v>
      </c>
      <c r="AT81" s="216" t="s">
        <v>71</v>
      </c>
      <c r="AU81" s="216" t="s">
        <v>80</v>
      </c>
      <c r="AY81" s="215" t="s">
        <v>123</v>
      </c>
      <c r="BK81" s="217">
        <f>SUM(BK82:BK113)</f>
        <v>0</v>
      </c>
    </row>
    <row r="82" s="1" customFormat="1" ht="25.5" customHeight="1">
      <c r="B82" s="45"/>
      <c r="C82" s="220" t="s">
        <v>80</v>
      </c>
      <c r="D82" s="220" t="s">
        <v>125</v>
      </c>
      <c r="E82" s="221" t="s">
        <v>233</v>
      </c>
      <c r="F82" s="222" t="s">
        <v>234</v>
      </c>
      <c r="G82" s="223" t="s">
        <v>235</v>
      </c>
      <c r="H82" s="224">
        <v>0.47799999999999998</v>
      </c>
      <c r="I82" s="225"/>
      <c r="J82" s="226">
        <f>ROUND(I82*H82,2)</f>
        <v>0</v>
      </c>
      <c r="K82" s="222" t="s">
        <v>129</v>
      </c>
      <c r="L82" s="71"/>
      <c r="M82" s="227" t="s">
        <v>21</v>
      </c>
      <c r="N82" s="228" t="s">
        <v>43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130</v>
      </c>
      <c r="AT82" s="23" t="s">
        <v>125</v>
      </c>
      <c r="AU82" s="23" t="s">
        <v>82</v>
      </c>
      <c r="AY82" s="23" t="s">
        <v>123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80</v>
      </c>
      <c r="BK82" s="231">
        <f>ROUND(I82*H82,2)</f>
        <v>0</v>
      </c>
      <c r="BL82" s="23" t="s">
        <v>130</v>
      </c>
      <c r="BM82" s="23" t="s">
        <v>236</v>
      </c>
    </row>
    <row r="83" s="11" customFormat="1">
      <c r="B83" s="232"/>
      <c r="C83" s="233"/>
      <c r="D83" s="234" t="s">
        <v>132</v>
      </c>
      <c r="E83" s="235" t="s">
        <v>21</v>
      </c>
      <c r="F83" s="236" t="s">
        <v>237</v>
      </c>
      <c r="G83" s="233"/>
      <c r="H83" s="237">
        <v>0.47799999999999998</v>
      </c>
      <c r="I83" s="238"/>
      <c r="J83" s="233"/>
      <c r="K83" s="233"/>
      <c r="L83" s="239"/>
      <c r="M83" s="240"/>
      <c r="N83" s="241"/>
      <c r="O83" s="241"/>
      <c r="P83" s="241"/>
      <c r="Q83" s="241"/>
      <c r="R83" s="241"/>
      <c r="S83" s="241"/>
      <c r="T83" s="242"/>
      <c r="AT83" s="243" t="s">
        <v>132</v>
      </c>
      <c r="AU83" s="243" t="s">
        <v>82</v>
      </c>
      <c r="AV83" s="11" t="s">
        <v>82</v>
      </c>
      <c r="AW83" s="11" t="s">
        <v>36</v>
      </c>
      <c r="AX83" s="11" t="s">
        <v>80</v>
      </c>
      <c r="AY83" s="243" t="s">
        <v>123</v>
      </c>
    </row>
    <row r="84" s="1" customFormat="1" ht="25.5" customHeight="1">
      <c r="B84" s="45"/>
      <c r="C84" s="220" t="s">
        <v>82</v>
      </c>
      <c r="D84" s="220" t="s">
        <v>125</v>
      </c>
      <c r="E84" s="221" t="s">
        <v>238</v>
      </c>
      <c r="F84" s="222" t="s">
        <v>239</v>
      </c>
      <c r="G84" s="223" t="s">
        <v>158</v>
      </c>
      <c r="H84" s="224">
        <v>235</v>
      </c>
      <c r="I84" s="225"/>
      <c r="J84" s="226">
        <f>ROUND(I84*H84,2)</f>
        <v>0</v>
      </c>
      <c r="K84" s="222" t="s">
        <v>129</v>
      </c>
      <c r="L84" s="71"/>
      <c r="M84" s="227" t="s">
        <v>21</v>
      </c>
      <c r="N84" s="228" t="s">
        <v>43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130</v>
      </c>
      <c r="AT84" s="23" t="s">
        <v>125</v>
      </c>
      <c r="AU84" s="23" t="s">
        <v>82</v>
      </c>
      <c r="AY84" s="23" t="s">
        <v>123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80</v>
      </c>
      <c r="BK84" s="231">
        <f>ROUND(I84*H84,2)</f>
        <v>0</v>
      </c>
      <c r="BL84" s="23" t="s">
        <v>130</v>
      </c>
      <c r="BM84" s="23" t="s">
        <v>240</v>
      </c>
    </row>
    <row r="85" s="12" customFormat="1">
      <c r="B85" s="244"/>
      <c r="C85" s="245"/>
      <c r="D85" s="234" t="s">
        <v>132</v>
      </c>
      <c r="E85" s="246" t="s">
        <v>21</v>
      </c>
      <c r="F85" s="247" t="s">
        <v>241</v>
      </c>
      <c r="G85" s="245"/>
      <c r="H85" s="246" t="s">
        <v>21</v>
      </c>
      <c r="I85" s="248"/>
      <c r="J85" s="245"/>
      <c r="K85" s="245"/>
      <c r="L85" s="249"/>
      <c r="M85" s="250"/>
      <c r="N85" s="251"/>
      <c r="O85" s="251"/>
      <c r="P85" s="251"/>
      <c r="Q85" s="251"/>
      <c r="R85" s="251"/>
      <c r="S85" s="251"/>
      <c r="T85" s="252"/>
      <c r="AT85" s="253" t="s">
        <v>132</v>
      </c>
      <c r="AU85" s="253" t="s">
        <v>82</v>
      </c>
      <c r="AV85" s="12" t="s">
        <v>80</v>
      </c>
      <c r="AW85" s="12" t="s">
        <v>36</v>
      </c>
      <c r="AX85" s="12" t="s">
        <v>72</v>
      </c>
      <c r="AY85" s="253" t="s">
        <v>123</v>
      </c>
    </row>
    <row r="86" s="11" customFormat="1">
      <c r="B86" s="232"/>
      <c r="C86" s="233"/>
      <c r="D86" s="234" t="s">
        <v>132</v>
      </c>
      <c r="E86" s="235" t="s">
        <v>21</v>
      </c>
      <c r="F86" s="236" t="s">
        <v>242</v>
      </c>
      <c r="G86" s="233"/>
      <c r="H86" s="237">
        <v>235</v>
      </c>
      <c r="I86" s="238"/>
      <c r="J86" s="233"/>
      <c r="K86" s="233"/>
      <c r="L86" s="239"/>
      <c r="M86" s="240"/>
      <c r="N86" s="241"/>
      <c r="O86" s="241"/>
      <c r="P86" s="241"/>
      <c r="Q86" s="241"/>
      <c r="R86" s="241"/>
      <c r="S86" s="241"/>
      <c r="T86" s="242"/>
      <c r="AT86" s="243" t="s">
        <v>132</v>
      </c>
      <c r="AU86" s="243" t="s">
        <v>82</v>
      </c>
      <c r="AV86" s="11" t="s">
        <v>82</v>
      </c>
      <c r="AW86" s="11" t="s">
        <v>36</v>
      </c>
      <c r="AX86" s="11" t="s">
        <v>80</v>
      </c>
      <c r="AY86" s="243" t="s">
        <v>123</v>
      </c>
    </row>
    <row r="87" s="1" customFormat="1" ht="25.5" customHeight="1">
      <c r="B87" s="45"/>
      <c r="C87" s="220" t="s">
        <v>138</v>
      </c>
      <c r="D87" s="220" t="s">
        <v>125</v>
      </c>
      <c r="E87" s="221" t="s">
        <v>243</v>
      </c>
      <c r="F87" s="222" t="s">
        <v>244</v>
      </c>
      <c r="G87" s="223" t="s">
        <v>158</v>
      </c>
      <c r="H87" s="224">
        <v>235</v>
      </c>
      <c r="I87" s="225"/>
      <c r="J87" s="226">
        <f>ROUND(I87*H87,2)</f>
        <v>0</v>
      </c>
      <c r="K87" s="222" t="s">
        <v>129</v>
      </c>
      <c r="L87" s="71"/>
      <c r="M87" s="227" t="s">
        <v>21</v>
      </c>
      <c r="N87" s="228" t="s">
        <v>43</v>
      </c>
      <c r="O87" s="46"/>
      <c r="P87" s="229">
        <f>O87*H87</f>
        <v>0</v>
      </c>
      <c r="Q87" s="229">
        <v>0.00018000000000000001</v>
      </c>
      <c r="R87" s="229">
        <f>Q87*H87</f>
        <v>0.042300000000000004</v>
      </c>
      <c r="S87" s="229">
        <v>0</v>
      </c>
      <c r="T87" s="230">
        <f>S87*H87</f>
        <v>0</v>
      </c>
      <c r="AR87" s="23" t="s">
        <v>130</v>
      </c>
      <c r="AT87" s="23" t="s">
        <v>125</v>
      </c>
      <c r="AU87" s="23" t="s">
        <v>82</v>
      </c>
      <c r="AY87" s="23" t="s">
        <v>123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80</v>
      </c>
      <c r="BK87" s="231">
        <f>ROUND(I87*H87,2)</f>
        <v>0</v>
      </c>
      <c r="BL87" s="23" t="s">
        <v>130</v>
      </c>
      <c r="BM87" s="23" t="s">
        <v>245</v>
      </c>
    </row>
    <row r="88" s="1" customFormat="1" ht="25.5" customHeight="1">
      <c r="B88" s="45"/>
      <c r="C88" s="220" t="s">
        <v>130</v>
      </c>
      <c r="D88" s="220" t="s">
        <v>125</v>
      </c>
      <c r="E88" s="221" t="s">
        <v>246</v>
      </c>
      <c r="F88" s="222" t="s">
        <v>247</v>
      </c>
      <c r="G88" s="223" t="s">
        <v>248</v>
      </c>
      <c r="H88" s="224">
        <v>50</v>
      </c>
      <c r="I88" s="225"/>
      <c r="J88" s="226">
        <f>ROUND(I88*H88,2)</f>
        <v>0</v>
      </c>
      <c r="K88" s="222" t="s">
        <v>129</v>
      </c>
      <c r="L88" s="71"/>
      <c r="M88" s="227" t="s">
        <v>21</v>
      </c>
      <c r="N88" s="228" t="s">
        <v>43</v>
      </c>
      <c r="O88" s="46"/>
      <c r="P88" s="229">
        <f>O88*H88</f>
        <v>0</v>
      </c>
      <c r="Q88" s="229">
        <v>0.00018000000000000001</v>
      </c>
      <c r="R88" s="229">
        <f>Q88*H88</f>
        <v>0.0090000000000000011</v>
      </c>
      <c r="S88" s="229">
        <v>0</v>
      </c>
      <c r="T88" s="230">
        <f>S88*H88</f>
        <v>0</v>
      </c>
      <c r="AR88" s="23" t="s">
        <v>130</v>
      </c>
      <c r="AT88" s="23" t="s">
        <v>125</v>
      </c>
      <c r="AU88" s="23" t="s">
        <v>82</v>
      </c>
      <c r="AY88" s="23" t="s">
        <v>123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80</v>
      </c>
      <c r="BK88" s="231">
        <f>ROUND(I88*H88,2)</f>
        <v>0</v>
      </c>
      <c r="BL88" s="23" t="s">
        <v>130</v>
      </c>
      <c r="BM88" s="23" t="s">
        <v>249</v>
      </c>
    </row>
    <row r="89" s="11" customFormat="1">
      <c r="B89" s="232"/>
      <c r="C89" s="233"/>
      <c r="D89" s="234" t="s">
        <v>132</v>
      </c>
      <c r="E89" s="235" t="s">
        <v>21</v>
      </c>
      <c r="F89" s="236" t="s">
        <v>250</v>
      </c>
      <c r="G89" s="233"/>
      <c r="H89" s="237">
        <v>50</v>
      </c>
      <c r="I89" s="238"/>
      <c r="J89" s="233"/>
      <c r="K89" s="233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132</v>
      </c>
      <c r="AU89" s="243" t="s">
        <v>82</v>
      </c>
      <c r="AV89" s="11" t="s">
        <v>82</v>
      </c>
      <c r="AW89" s="11" t="s">
        <v>36</v>
      </c>
      <c r="AX89" s="11" t="s">
        <v>80</v>
      </c>
      <c r="AY89" s="243" t="s">
        <v>123</v>
      </c>
    </row>
    <row r="90" s="1" customFormat="1" ht="25.5" customHeight="1">
      <c r="B90" s="45"/>
      <c r="C90" s="220" t="s">
        <v>147</v>
      </c>
      <c r="D90" s="220" t="s">
        <v>125</v>
      </c>
      <c r="E90" s="221" t="s">
        <v>251</v>
      </c>
      <c r="F90" s="222" t="s">
        <v>252</v>
      </c>
      <c r="G90" s="223" t="s">
        <v>248</v>
      </c>
      <c r="H90" s="224">
        <v>4</v>
      </c>
      <c r="I90" s="225"/>
      <c r="J90" s="226">
        <f>ROUND(I90*H90,2)</f>
        <v>0</v>
      </c>
      <c r="K90" s="222" t="s">
        <v>129</v>
      </c>
      <c r="L90" s="71"/>
      <c r="M90" s="227" t="s">
        <v>21</v>
      </c>
      <c r="N90" s="228" t="s">
        <v>43</v>
      </c>
      <c r="O90" s="46"/>
      <c r="P90" s="229">
        <f>O90*H90</f>
        <v>0</v>
      </c>
      <c r="Q90" s="229">
        <v>0.00018000000000000001</v>
      </c>
      <c r="R90" s="229">
        <f>Q90*H90</f>
        <v>0.00072000000000000005</v>
      </c>
      <c r="S90" s="229">
        <v>0</v>
      </c>
      <c r="T90" s="230">
        <f>S90*H90</f>
        <v>0</v>
      </c>
      <c r="AR90" s="23" t="s">
        <v>130</v>
      </c>
      <c r="AT90" s="23" t="s">
        <v>125</v>
      </c>
      <c r="AU90" s="23" t="s">
        <v>82</v>
      </c>
      <c r="AY90" s="23" t="s">
        <v>123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80</v>
      </c>
      <c r="BK90" s="231">
        <f>ROUND(I90*H90,2)</f>
        <v>0</v>
      </c>
      <c r="BL90" s="23" t="s">
        <v>130</v>
      </c>
      <c r="BM90" s="23" t="s">
        <v>253</v>
      </c>
    </row>
    <row r="91" s="1" customFormat="1" ht="25.5" customHeight="1">
      <c r="B91" s="45"/>
      <c r="C91" s="220" t="s">
        <v>155</v>
      </c>
      <c r="D91" s="220" t="s">
        <v>125</v>
      </c>
      <c r="E91" s="221" t="s">
        <v>254</v>
      </c>
      <c r="F91" s="222" t="s">
        <v>255</v>
      </c>
      <c r="G91" s="223" t="s">
        <v>248</v>
      </c>
      <c r="H91" s="224">
        <v>50</v>
      </c>
      <c r="I91" s="225"/>
      <c r="J91" s="226">
        <f>ROUND(I91*H91,2)</f>
        <v>0</v>
      </c>
      <c r="K91" s="222" t="s">
        <v>129</v>
      </c>
      <c r="L91" s="71"/>
      <c r="M91" s="227" t="s">
        <v>21</v>
      </c>
      <c r="N91" s="228" t="s">
        <v>43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130</v>
      </c>
      <c r="AT91" s="23" t="s">
        <v>125</v>
      </c>
      <c r="AU91" s="23" t="s">
        <v>82</v>
      </c>
      <c r="AY91" s="23" t="s">
        <v>123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80</v>
      </c>
      <c r="BK91" s="231">
        <f>ROUND(I91*H91,2)</f>
        <v>0</v>
      </c>
      <c r="BL91" s="23" t="s">
        <v>130</v>
      </c>
      <c r="BM91" s="23" t="s">
        <v>256</v>
      </c>
    </row>
    <row r="92" s="11" customFormat="1">
      <c r="B92" s="232"/>
      <c r="C92" s="233"/>
      <c r="D92" s="234" t="s">
        <v>132</v>
      </c>
      <c r="E92" s="235" t="s">
        <v>21</v>
      </c>
      <c r="F92" s="236" t="s">
        <v>257</v>
      </c>
      <c r="G92" s="233"/>
      <c r="H92" s="237">
        <v>50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132</v>
      </c>
      <c r="AU92" s="243" t="s">
        <v>82</v>
      </c>
      <c r="AV92" s="11" t="s">
        <v>82</v>
      </c>
      <c r="AW92" s="11" t="s">
        <v>36</v>
      </c>
      <c r="AX92" s="11" t="s">
        <v>80</v>
      </c>
      <c r="AY92" s="243" t="s">
        <v>123</v>
      </c>
    </row>
    <row r="93" s="1" customFormat="1" ht="25.5" customHeight="1">
      <c r="B93" s="45"/>
      <c r="C93" s="220" t="s">
        <v>193</v>
      </c>
      <c r="D93" s="220" t="s">
        <v>125</v>
      </c>
      <c r="E93" s="221" t="s">
        <v>258</v>
      </c>
      <c r="F93" s="222" t="s">
        <v>259</v>
      </c>
      <c r="G93" s="223" t="s">
        <v>248</v>
      </c>
      <c r="H93" s="224">
        <v>2</v>
      </c>
      <c r="I93" s="225"/>
      <c r="J93" s="226">
        <f>ROUND(I93*H93,2)</f>
        <v>0</v>
      </c>
      <c r="K93" s="222" t="s">
        <v>129</v>
      </c>
      <c r="L93" s="71"/>
      <c r="M93" s="227" t="s">
        <v>21</v>
      </c>
      <c r="N93" s="228" t="s">
        <v>43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130</v>
      </c>
      <c r="AT93" s="23" t="s">
        <v>125</v>
      </c>
      <c r="AU93" s="23" t="s">
        <v>82</v>
      </c>
      <c r="AY93" s="23" t="s">
        <v>123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80</v>
      </c>
      <c r="BK93" s="231">
        <f>ROUND(I93*H93,2)</f>
        <v>0</v>
      </c>
      <c r="BL93" s="23" t="s">
        <v>130</v>
      </c>
      <c r="BM93" s="23" t="s">
        <v>260</v>
      </c>
    </row>
    <row r="94" s="11" customFormat="1">
      <c r="B94" s="232"/>
      <c r="C94" s="233"/>
      <c r="D94" s="234" t="s">
        <v>132</v>
      </c>
      <c r="E94" s="235" t="s">
        <v>21</v>
      </c>
      <c r="F94" s="236" t="s">
        <v>261</v>
      </c>
      <c r="G94" s="233"/>
      <c r="H94" s="237">
        <v>2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132</v>
      </c>
      <c r="AU94" s="243" t="s">
        <v>82</v>
      </c>
      <c r="AV94" s="11" t="s">
        <v>82</v>
      </c>
      <c r="AW94" s="11" t="s">
        <v>36</v>
      </c>
      <c r="AX94" s="11" t="s">
        <v>80</v>
      </c>
      <c r="AY94" s="243" t="s">
        <v>123</v>
      </c>
    </row>
    <row r="95" s="1" customFormat="1" ht="25.5" customHeight="1">
      <c r="B95" s="45"/>
      <c r="C95" s="220" t="s">
        <v>202</v>
      </c>
      <c r="D95" s="220" t="s">
        <v>125</v>
      </c>
      <c r="E95" s="221" t="s">
        <v>262</v>
      </c>
      <c r="F95" s="222" t="s">
        <v>263</v>
      </c>
      <c r="G95" s="223" t="s">
        <v>248</v>
      </c>
      <c r="H95" s="224">
        <v>2</v>
      </c>
      <c r="I95" s="225"/>
      <c r="J95" s="226">
        <f>ROUND(I95*H95,2)</f>
        <v>0</v>
      </c>
      <c r="K95" s="222" t="s">
        <v>129</v>
      </c>
      <c r="L95" s="71"/>
      <c r="M95" s="227" t="s">
        <v>21</v>
      </c>
      <c r="N95" s="228" t="s">
        <v>43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130</v>
      </c>
      <c r="AT95" s="23" t="s">
        <v>125</v>
      </c>
      <c r="AU95" s="23" t="s">
        <v>82</v>
      </c>
      <c r="AY95" s="23" t="s">
        <v>123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80</v>
      </c>
      <c r="BK95" s="231">
        <f>ROUND(I95*H95,2)</f>
        <v>0</v>
      </c>
      <c r="BL95" s="23" t="s">
        <v>130</v>
      </c>
      <c r="BM95" s="23" t="s">
        <v>264</v>
      </c>
    </row>
    <row r="96" s="11" customFormat="1">
      <c r="B96" s="232"/>
      <c r="C96" s="233"/>
      <c r="D96" s="234" t="s">
        <v>132</v>
      </c>
      <c r="E96" s="235" t="s">
        <v>21</v>
      </c>
      <c r="F96" s="236" t="s">
        <v>261</v>
      </c>
      <c r="G96" s="233"/>
      <c r="H96" s="237">
        <v>2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132</v>
      </c>
      <c r="AU96" s="243" t="s">
        <v>82</v>
      </c>
      <c r="AV96" s="11" t="s">
        <v>82</v>
      </c>
      <c r="AW96" s="11" t="s">
        <v>36</v>
      </c>
      <c r="AX96" s="11" t="s">
        <v>80</v>
      </c>
      <c r="AY96" s="243" t="s">
        <v>123</v>
      </c>
    </row>
    <row r="97" s="1" customFormat="1" ht="25.5" customHeight="1">
      <c r="B97" s="45"/>
      <c r="C97" s="220" t="s">
        <v>207</v>
      </c>
      <c r="D97" s="220" t="s">
        <v>125</v>
      </c>
      <c r="E97" s="221" t="s">
        <v>265</v>
      </c>
      <c r="F97" s="222" t="s">
        <v>266</v>
      </c>
      <c r="G97" s="223" t="s">
        <v>248</v>
      </c>
      <c r="H97" s="224">
        <v>50</v>
      </c>
      <c r="I97" s="225"/>
      <c r="J97" s="226">
        <f>ROUND(I97*H97,2)</f>
        <v>0</v>
      </c>
      <c r="K97" s="222" t="s">
        <v>129</v>
      </c>
      <c r="L97" s="71"/>
      <c r="M97" s="227" t="s">
        <v>21</v>
      </c>
      <c r="N97" s="228" t="s">
        <v>43</v>
      </c>
      <c r="O97" s="46"/>
      <c r="P97" s="229">
        <f>O97*H97</f>
        <v>0</v>
      </c>
      <c r="Q97" s="229">
        <v>5.0000000000000002E-05</v>
      </c>
      <c r="R97" s="229">
        <f>Q97*H97</f>
        <v>0.0025000000000000001</v>
      </c>
      <c r="S97" s="229">
        <v>0</v>
      </c>
      <c r="T97" s="230">
        <f>S97*H97</f>
        <v>0</v>
      </c>
      <c r="AR97" s="23" t="s">
        <v>130</v>
      </c>
      <c r="AT97" s="23" t="s">
        <v>125</v>
      </c>
      <c r="AU97" s="23" t="s">
        <v>82</v>
      </c>
      <c r="AY97" s="23" t="s">
        <v>123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80</v>
      </c>
      <c r="BK97" s="231">
        <f>ROUND(I97*H97,2)</f>
        <v>0</v>
      </c>
      <c r="BL97" s="23" t="s">
        <v>130</v>
      </c>
      <c r="BM97" s="23" t="s">
        <v>267</v>
      </c>
    </row>
    <row r="98" s="11" customFormat="1">
      <c r="B98" s="232"/>
      <c r="C98" s="233"/>
      <c r="D98" s="234" t="s">
        <v>132</v>
      </c>
      <c r="E98" s="235" t="s">
        <v>21</v>
      </c>
      <c r="F98" s="236" t="s">
        <v>250</v>
      </c>
      <c r="G98" s="233"/>
      <c r="H98" s="237">
        <v>50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132</v>
      </c>
      <c r="AU98" s="243" t="s">
        <v>82</v>
      </c>
      <c r="AV98" s="11" t="s">
        <v>82</v>
      </c>
      <c r="AW98" s="11" t="s">
        <v>36</v>
      </c>
      <c r="AX98" s="11" t="s">
        <v>80</v>
      </c>
      <c r="AY98" s="243" t="s">
        <v>123</v>
      </c>
    </row>
    <row r="99" s="1" customFormat="1" ht="25.5" customHeight="1">
      <c r="B99" s="45"/>
      <c r="C99" s="220" t="s">
        <v>213</v>
      </c>
      <c r="D99" s="220" t="s">
        <v>125</v>
      </c>
      <c r="E99" s="221" t="s">
        <v>268</v>
      </c>
      <c r="F99" s="222" t="s">
        <v>269</v>
      </c>
      <c r="G99" s="223" t="s">
        <v>248</v>
      </c>
      <c r="H99" s="224">
        <v>2</v>
      </c>
      <c r="I99" s="225"/>
      <c r="J99" s="226">
        <f>ROUND(I99*H99,2)</f>
        <v>0</v>
      </c>
      <c r="K99" s="222" t="s">
        <v>129</v>
      </c>
      <c r="L99" s="71"/>
      <c r="M99" s="227" t="s">
        <v>21</v>
      </c>
      <c r="N99" s="228" t="s">
        <v>43</v>
      </c>
      <c r="O99" s="46"/>
      <c r="P99" s="229">
        <f>O99*H99</f>
        <v>0</v>
      </c>
      <c r="Q99" s="229">
        <v>5.0000000000000002E-05</v>
      </c>
      <c r="R99" s="229">
        <f>Q99*H99</f>
        <v>0.00010000000000000001</v>
      </c>
      <c r="S99" s="229">
        <v>0</v>
      </c>
      <c r="T99" s="230">
        <f>S99*H99</f>
        <v>0</v>
      </c>
      <c r="AR99" s="23" t="s">
        <v>130</v>
      </c>
      <c r="AT99" s="23" t="s">
        <v>125</v>
      </c>
      <c r="AU99" s="23" t="s">
        <v>82</v>
      </c>
      <c r="AY99" s="23" t="s">
        <v>123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80</v>
      </c>
      <c r="BK99" s="231">
        <f>ROUND(I99*H99,2)</f>
        <v>0</v>
      </c>
      <c r="BL99" s="23" t="s">
        <v>130</v>
      </c>
      <c r="BM99" s="23" t="s">
        <v>270</v>
      </c>
    </row>
    <row r="100" s="1" customFormat="1" ht="25.5" customHeight="1">
      <c r="B100" s="45"/>
      <c r="C100" s="220" t="s">
        <v>219</v>
      </c>
      <c r="D100" s="220" t="s">
        <v>125</v>
      </c>
      <c r="E100" s="221" t="s">
        <v>271</v>
      </c>
      <c r="F100" s="222" t="s">
        <v>272</v>
      </c>
      <c r="G100" s="223" t="s">
        <v>248</v>
      </c>
      <c r="H100" s="224">
        <v>50</v>
      </c>
      <c r="I100" s="225"/>
      <c r="J100" s="226">
        <f>ROUND(I100*H100,2)</f>
        <v>0</v>
      </c>
      <c r="K100" s="222" t="s">
        <v>129</v>
      </c>
      <c r="L100" s="71"/>
      <c r="M100" s="227" t="s">
        <v>21</v>
      </c>
      <c r="N100" s="228" t="s">
        <v>43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130</v>
      </c>
      <c r="AT100" s="23" t="s">
        <v>125</v>
      </c>
      <c r="AU100" s="23" t="s">
        <v>82</v>
      </c>
      <c r="AY100" s="23" t="s">
        <v>123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80</v>
      </c>
      <c r="BK100" s="231">
        <f>ROUND(I100*H100,2)</f>
        <v>0</v>
      </c>
      <c r="BL100" s="23" t="s">
        <v>130</v>
      </c>
      <c r="BM100" s="23" t="s">
        <v>273</v>
      </c>
    </row>
    <row r="101" s="1" customFormat="1" ht="25.5" customHeight="1">
      <c r="B101" s="45"/>
      <c r="C101" s="220" t="s">
        <v>228</v>
      </c>
      <c r="D101" s="220" t="s">
        <v>125</v>
      </c>
      <c r="E101" s="221" t="s">
        <v>274</v>
      </c>
      <c r="F101" s="222" t="s">
        <v>275</v>
      </c>
      <c r="G101" s="223" t="s">
        <v>248</v>
      </c>
      <c r="H101" s="224">
        <v>2</v>
      </c>
      <c r="I101" s="225"/>
      <c r="J101" s="226">
        <f>ROUND(I101*H101,2)</f>
        <v>0</v>
      </c>
      <c r="K101" s="222" t="s">
        <v>129</v>
      </c>
      <c r="L101" s="71"/>
      <c r="M101" s="227" t="s">
        <v>21</v>
      </c>
      <c r="N101" s="228" t="s">
        <v>43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130</v>
      </c>
      <c r="AT101" s="23" t="s">
        <v>125</v>
      </c>
      <c r="AU101" s="23" t="s">
        <v>82</v>
      </c>
      <c r="AY101" s="23" t="s">
        <v>123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80</v>
      </c>
      <c r="BK101" s="231">
        <f>ROUND(I101*H101,2)</f>
        <v>0</v>
      </c>
      <c r="BL101" s="23" t="s">
        <v>130</v>
      </c>
      <c r="BM101" s="23" t="s">
        <v>276</v>
      </c>
    </row>
    <row r="102" s="11" customFormat="1">
      <c r="B102" s="232"/>
      <c r="C102" s="233"/>
      <c r="D102" s="234" t="s">
        <v>132</v>
      </c>
      <c r="E102" s="235" t="s">
        <v>21</v>
      </c>
      <c r="F102" s="236" t="s">
        <v>82</v>
      </c>
      <c r="G102" s="233"/>
      <c r="H102" s="237">
        <v>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132</v>
      </c>
      <c r="AU102" s="243" t="s">
        <v>82</v>
      </c>
      <c r="AV102" s="11" t="s">
        <v>82</v>
      </c>
      <c r="AW102" s="11" t="s">
        <v>36</v>
      </c>
      <c r="AX102" s="11" t="s">
        <v>80</v>
      </c>
      <c r="AY102" s="243" t="s">
        <v>123</v>
      </c>
    </row>
    <row r="103" s="1" customFormat="1" ht="38.25" customHeight="1">
      <c r="B103" s="45"/>
      <c r="C103" s="220" t="s">
        <v>277</v>
      </c>
      <c r="D103" s="220" t="s">
        <v>125</v>
      </c>
      <c r="E103" s="221" t="s">
        <v>278</v>
      </c>
      <c r="F103" s="222" t="s">
        <v>279</v>
      </c>
      <c r="G103" s="223" t="s">
        <v>248</v>
      </c>
      <c r="H103" s="224">
        <v>150</v>
      </c>
      <c r="I103" s="225"/>
      <c r="J103" s="226">
        <f>ROUND(I103*H103,2)</f>
        <v>0</v>
      </c>
      <c r="K103" s="222" t="s">
        <v>129</v>
      </c>
      <c r="L103" s="71"/>
      <c r="M103" s="227" t="s">
        <v>21</v>
      </c>
      <c r="N103" s="228" t="s">
        <v>43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" t="s">
        <v>130</v>
      </c>
      <c r="AT103" s="23" t="s">
        <v>125</v>
      </c>
      <c r="AU103" s="23" t="s">
        <v>82</v>
      </c>
      <c r="AY103" s="23" t="s">
        <v>123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80</v>
      </c>
      <c r="BK103" s="231">
        <f>ROUND(I103*H103,2)</f>
        <v>0</v>
      </c>
      <c r="BL103" s="23" t="s">
        <v>130</v>
      </c>
      <c r="BM103" s="23" t="s">
        <v>280</v>
      </c>
    </row>
    <row r="104" s="12" customFormat="1">
      <c r="B104" s="244"/>
      <c r="C104" s="245"/>
      <c r="D104" s="234" t="s">
        <v>132</v>
      </c>
      <c r="E104" s="246" t="s">
        <v>21</v>
      </c>
      <c r="F104" s="247" t="s">
        <v>145</v>
      </c>
      <c r="G104" s="245"/>
      <c r="H104" s="246" t="s">
        <v>21</v>
      </c>
      <c r="I104" s="248"/>
      <c r="J104" s="245"/>
      <c r="K104" s="245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132</v>
      </c>
      <c r="AU104" s="253" t="s">
        <v>82</v>
      </c>
      <c r="AV104" s="12" t="s">
        <v>80</v>
      </c>
      <c r="AW104" s="12" t="s">
        <v>36</v>
      </c>
      <c r="AX104" s="12" t="s">
        <v>72</v>
      </c>
      <c r="AY104" s="253" t="s">
        <v>123</v>
      </c>
    </row>
    <row r="105" s="11" customFormat="1">
      <c r="B105" s="232"/>
      <c r="C105" s="233"/>
      <c r="D105" s="234" t="s">
        <v>132</v>
      </c>
      <c r="E105" s="235" t="s">
        <v>21</v>
      </c>
      <c r="F105" s="236" t="s">
        <v>281</v>
      </c>
      <c r="G105" s="233"/>
      <c r="H105" s="237">
        <v>150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132</v>
      </c>
      <c r="AU105" s="243" t="s">
        <v>82</v>
      </c>
      <c r="AV105" s="11" t="s">
        <v>82</v>
      </c>
      <c r="AW105" s="11" t="s">
        <v>36</v>
      </c>
      <c r="AX105" s="11" t="s">
        <v>80</v>
      </c>
      <c r="AY105" s="243" t="s">
        <v>123</v>
      </c>
    </row>
    <row r="106" s="1" customFormat="1" ht="38.25" customHeight="1">
      <c r="B106" s="45"/>
      <c r="C106" s="220" t="s">
        <v>282</v>
      </c>
      <c r="D106" s="220" t="s">
        <v>125</v>
      </c>
      <c r="E106" s="221" t="s">
        <v>283</v>
      </c>
      <c r="F106" s="222" t="s">
        <v>284</v>
      </c>
      <c r="G106" s="223" t="s">
        <v>248</v>
      </c>
      <c r="H106" s="224">
        <v>6</v>
      </c>
      <c r="I106" s="225"/>
      <c r="J106" s="226">
        <f>ROUND(I106*H106,2)</f>
        <v>0</v>
      </c>
      <c r="K106" s="222" t="s">
        <v>129</v>
      </c>
      <c r="L106" s="71"/>
      <c r="M106" s="227" t="s">
        <v>21</v>
      </c>
      <c r="N106" s="228" t="s">
        <v>43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130</v>
      </c>
      <c r="AT106" s="23" t="s">
        <v>125</v>
      </c>
      <c r="AU106" s="23" t="s">
        <v>82</v>
      </c>
      <c r="AY106" s="23" t="s">
        <v>123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80</v>
      </c>
      <c r="BK106" s="231">
        <f>ROUND(I106*H106,2)</f>
        <v>0</v>
      </c>
      <c r="BL106" s="23" t="s">
        <v>130</v>
      </c>
      <c r="BM106" s="23" t="s">
        <v>285</v>
      </c>
    </row>
    <row r="107" s="12" customFormat="1">
      <c r="B107" s="244"/>
      <c r="C107" s="245"/>
      <c r="D107" s="234" t="s">
        <v>132</v>
      </c>
      <c r="E107" s="246" t="s">
        <v>21</v>
      </c>
      <c r="F107" s="247" t="s">
        <v>145</v>
      </c>
      <c r="G107" s="245"/>
      <c r="H107" s="246" t="s">
        <v>21</v>
      </c>
      <c r="I107" s="248"/>
      <c r="J107" s="245"/>
      <c r="K107" s="245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132</v>
      </c>
      <c r="AU107" s="253" t="s">
        <v>82</v>
      </c>
      <c r="AV107" s="12" t="s">
        <v>80</v>
      </c>
      <c r="AW107" s="12" t="s">
        <v>36</v>
      </c>
      <c r="AX107" s="12" t="s">
        <v>72</v>
      </c>
      <c r="AY107" s="253" t="s">
        <v>123</v>
      </c>
    </row>
    <row r="108" s="11" customFormat="1">
      <c r="B108" s="232"/>
      <c r="C108" s="233"/>
      <c r="D108" s="234" t="s">
        <v>132</v>
      </c>
      <c r="E108" s="235" t="s">
        <v>21</v>
      </c>
      <c r="F108" s="236" t="s">
        <v>286</v>
      </c>
      <c r="G108" s="233"/>
      <c r="H108" s="237">
        <v>6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132</v>
      </c>
      <c r="AU108" s="243" t="s">
        <v>82</v>
      </c>
      <c r="AV108" s="11" t="s">
        <v>82</v>
      </c>
      <c r="AW108" s="11" t="s">
        <v>36</v>
      </c>
      <c r="AX108" s="11" t="s">
        <v>80</v>
      </c>
      <c r="AY108" s="243" t="s">
        <v>123</v>
      </c>
    </row>
    <row r="109" s="1" customFormat="1" ht="16.5" customHeight="1">
      <c r="B109" s="45"/>
      <c r="C109" s="220" t="s">
        <v>10</v>
      </c>
      <c r="D109" s="220" t="s">
        <v>125</v>
      </c>
      <c r="E109" s="221" t="s">
        <v>287</v>
      </c>
      <c r="F109" s="222" t="s">
        <v>288</v>
      </c>
      <c r="G109" s="223" t="s">
        <v>150</v>
      </c>
      <c r="H109" s="224">
        <v>15.6</v>
      </c>
      <c r="I109" s="225"/>
      <c r="J109" s="226">
        <f>ROUND(I109*H109,2)</f>
        <v>0</v>
      </c>
      <c r="K109" s="222" t="s">
        <v>21</v>
      </c>
      <c r="L109" s="71"/>
      <c r="M109" s="227" t="s">
        <v>21</v>
      </c>
      <c r="N109" s="228" t="s">
        <v>43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130</v>
      </c>
      <c r="AT109" s="23" t="s">
        <v>125</v>
      </c>
      <c r="AU109" s="23" t="s">
        <v>82</v>
      </c>
      <c r="AY109" s="23" t="s">
        <v>123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80</v>
      </c>
      <c r="BK109" s="231">
        <f>ROUND(I109*H109,2)</f>
        <v>0</v>
      </c>
      <c r="BL109" s="23" t="s">
        <v>130</v>
      </c>
      <c r="BM109" s="23" t="s">
        <v>289</v>
      </c>
    </row>
    <row r="110" s="1" customFormat="1">
      <c r="B110" s="45"/>
      <c r="C110" s="73"/>
      <c r="D110" s="234" t="s">
        <v>152</v>
      </c>
      <c r="E110" s="73"/>
      <c r="F110" s="254" t="s">
        <v>290</v>
      </c>
      <c r="G110" s="73"/>
      <c r="H110" s="73"/>
      <c r="I110" s="190"/>
      <c r="J110" s="73"/>
      <c r="K110" s="73"/>
      <c r="L110" s="71"/>
      <c r="M110" s="255"/>
      <c r="N110" s="46"/>
      <c r="O110" s="46"/>
      <c r="P110" s="46"/>
      <c r="Q110" s="46"/>
      <c r="R110" s="46"/>
      <c r="S110" s="46"/>
      <c r="T110" s="94"/>
      <c r="AT110" s="23" t="s">
        <v>152</v>
      </c>
      <c r="AU110" s="23" t="s">
        <v>82</v>
      </c>
    </row>
    <row r="111" s="11" customFormat="1">
      <c r="B111" s="232"/>
      <c r="C111" s="233"/>
      <c r="D111" s="234" t="s">
        <v>132</v>
      </c>
      <c r="E111" s="235" t="s">
        <v>21</v>
      </c>
      <c r="F111" s="236" t="s">
        <v>291</v>
      </c>
      <c r="G111" s="233"/>
      <c r="H111" s="237">
        <v>15.6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132</v>
      </c>
      <c r="AU111" s="243" t="s">
        <v>82</v>
      </c>
      <c r="AV111" s="11" t="s">
        <v>82</v>
      </c>
      <c r="AW111" s="11" t="s">
        <v>36</v>
      </c>
      <c r="AX111" s="11" t="s">
        <v>80</v>
      </c>
      <c r="AY111" s="243" t="s">
        <v>123</v>
      </c>
    </row>
    <row r="112" s="1" customFormat="1" ht="38.25" customHeight="1">
      <c r="B112" s="45"/>
      <c r="C112" s="220" t="s">
        <v>292</v>
      </c>
      <c r="D112" s="220" t="s">
        <v>125</v>
      </c>
      <c r="E112" s="221" t="s">
        <v>293</v>
      </c>
      <c r="F112" s="222" t="s">
        <v>294</v>
      </c>
      <c r="G112" s="223" t="s">
        <v>248</v>
      </c>
      <c r="H112" s="224">
        <v>50</v>
      </c>
      <c r="I112" s="225"/>
      <c r="J112" s="226">
        <f>ROUND(I112*H112,2)</f>
        <v>0</v>
      </c>
      <c r="K112" s="222" t="s">
        <v>129</v>
      </c>
      <c r="L112" s="71"/>
      <c r="M112" s="227" t="s">
        <v>21</v>
      </c>
      <c r="N112" s="228" t="s">
        <v>43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130</v>
      </c>
      <c r="AT112" s="23" t="s">
        <v>125</v>
      </c>
      <c r="AU112" s="23" t="s">
        <v>82</v>
      </c>
      <c r="AY112" s="23" t="s">
        <v>123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80</v>
      </c>
      <c r="BK112" s="231">
        <f>ROUND(I112*H112,2)</f>
        <v>0</v>
      </c>
      <c r="BL112" s="23" t="s">
        <v>130</v>
      </c>
      <c r="BM112" s="23" t="s">
        <v>295</v>
      </c>
    </row>
    <row r="113" s="1" customFormat="1" ht="38.25" customHeight="1">
      <c r="B113" s="45"/>
      <c r="C113" s="220" t="s">
        <v>296</v>
      </c>
      <c r="D113" s="220" t="s">
        <v>125</v>
      </c>
      <c r="E113" s="221" t="s">
        <v>297</v>
      </c>
      <c r="F113" s="222" t="s">
        <v>298</v>
      </c>
      <c r="G113" s="223" t="s">
        <v>248</v>
      </c>
      <c r="H113" s="224">
        <v>2</v>
      </c>
      <c r="I113" s="225"/>
      <c r="J113" s="226">
        <f>ROUND(I113*H113,2)</f>
        <v>0</v>
      </c>
      <c r="K113" s="222" t="s">
        <v>129</v>
      </c>
      <c r="L113" s="71"/>
      <c r="M113" s="227" t="s">
        <v>21</v>
      </c>
      <c r="N113" s="228" t="s">
        <v>43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130</v>
      </c>
      <c r="AT113" s="23" t="s">
        <v>125</v>
      </c>
      <c r="AU113" s="23" t="s">
        <v>82</v>
      </c>
      <c r="AY113" s="23" t="s">
        <v>123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80</v>
      </c>
      <c r="BK113" s="231">
        <f>ROUND(I113*H113,2)</f>
        <v>0</v>
      </c>
      <c r="BL113" s="23" t="s">
        <v>130</v>
      </c>
      <c r="BM113" s="23" t="s">
        <v>299</v>
      </c>
    </row>
    <row r="114" s="10" customFormat="1" ht="29.88" customHeight="1">
      <c r="B114" s="204"/>
      <c r="C114" s="205"/>
      <c r="D114" s="206" t="s">
        <v>71</v>
      </c>
      <c r="E114" s="218" t="s">
        <v>226</v>
      </c>
      <c r="F114" s="218" t="s">
        <v>227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0</v>
      </c>
      <c r="S114" s="212"/>
      <c r="T114" s="214">
        <f>T115</f>
        <v>0</v>
      </c>
      <c r="AR114" s="215" t="s">
        <v>80</v>
      </c>
      <c r="AT114" s="216" t="s">
        <v>71</v>
      </c>
      <c r="AU114" s="216" t="s">
        <v>80</v>
      </c>
      <c r="AY114" s="215" t="s">
        <v>123</v>
      </c>
      <c r="BK114" s="217">
        <f>BK115</f>
        <v>0</v>
      </c>
    </row>
    <row r="115" s="1" customFormat="1" ht="25.5" customHeight="1">
      <c r="B115" s="45"/>
      <c r="C115" s="220" t="s">
        <v>300</v>
      </c>
      <c r="D115" s="220" t="s">
        <v>125</v>
      </c>
      <c r="E115" s="221" t="s">
        <v>229</v>
      </c>
      <c r="F115" s="222" t="s">
        <v>230</v>
      </c>
      <c r="G115" s="223" t="s">
        <v>150</v>
      </c>
      <c r="H115" s="224">
        <v>0.055</v>
      </c>
      <c r="I115" s="225"/>
      <c r="J115" s="226">
        <f>ROUND(I115*H115,2)</f>
        <v>0</v>
      </c>
      <c r="K115" s="222" t="s">
        <v>129</v>
      </c>
      <c r="L115" s="71"/>
      <c r="M115" s="227" t="s">
        <v>21</v>
      </c>
      <c r="N115" s="256" t="s">
        <v>43</v>
      </c>
      <c r="O115" s="257"/>
      <c r="P115" s="258">
        <f>O115*H115</f>
        <v>0</v>
      </c>
      <c r="Q115" s="258">
        <v>0</v>
      </c>
      <c r="R115" s="258">
        <f>Q115*H115</f>
        <v>0</v>
      </c>
      <c r="S115" s="258">
        <v>0</v>
      </c>
      <c r="T115" s="259">
        <f>S115*H115</f>
        <v>0</v>
      </c>
      <c r="AR115" s="23" t="s">
        <v>130</v>
      </c>
      <c r="AT115" s="23" t="s">
        <v>125</v>
      </c>
      <c r="AU115" s="23" t="s">
        <v>82</v>
      </c>
      <c r="AY115" s="23" t="s">
        <v>123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80</v>
      </c>
      <c r="BK115" s="231">
        <f>ROUND(I115*H115,2)</f>
        <v>0</v>
      </c>
      <c r="BL115" s="23" t="s">
        <v>130</v>
      </c>
      <c r="BM115" s="23" t="s">
        <v>301</v>
      </c>
    </row>
    <row r="116" s="1" customFormat="1" ht="6.96" customHeight="1">
      <c r="B116" s="66"/>
      <c r="C116" s="67"/>
      <c r="D116" s="67"/>
      <c r="E116" s="67"/>
      <c r="F116" s="67"/>
      <c r="G116" s="67"/>
      <c r="H116" s="67"/>
      <c r="I116" s="165"/>
      <c r="J116" s="67"/>
      <c r="K116" s="67"/>
      <c r="L116" s="71"/>
    </row>
  </sheetData>
  <sheetProtection sheet="1" autoFilter="0" formatColumns="0" formatRows="0" objects="1" scenarios="1" spinCount="100000" saltValue="8XSDObdKlRH5xRWN8nE9wrCmqejPwwfDbSZ303iT1xD1lYIi2eE34b5Z2fMzWyIi1VUaFjHfcHfH7WSx6WhXKw==" hashValue="0TGnvuw9blN8MLUwSUgj4H5BMgRa5yAXwU+ntROEHz+F0MhbIIPSBLxYa7WpNcKXsyYCNY8J6cxSVVvI9sCqJA==" algorithmName="SHA-512" password="CC35"/>
  <autoFilter ref="C78:K115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92</v>
      </c>
      <c r="G1" s="138" t="s">
        <v>93</v>
      </c>
      <c r="H1" s="138"/>
      <c r="I1" s="139"/>
      <c r="J1" s="138" t="s">
        <v>94</v>
      </c>
      <c r="K1" s="137" t="s">
        <v>95</v>
      </c>
      <c r="L1" s="138" t="s">
        <v>96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91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82</v>
      </c>
    </row>
    <row r="4" ht="36.96" customHeight="1">
      <c r="B4" s="27"/>
      <c r="C4" s="28"/>
      <c r="D4" s="29" t="s">
        <v>97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Žejbro, Synčany, odstranění nánosů, ř.km 5,590-6,150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98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302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11. 10. 2018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38</v>
      </c>
      <c r="E27" s="46"/>
      <c r="F27" s="46"/>
      <c r="G27" s="46"/>
      <c r="H27" s="46"/>
      <c r="I27" s="143"/>
      <c r="J27" s="154">
        <f>ROUND(J78,2)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5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6">
        <f>ROUND(SUM(BE78:BE106), 2)</f>
        <v>0</v>
      </c>
      <c r="G30" s="46"/>
      <c r="H30" s="46"/>
      <c r="I30" s="157">
        <v>0.20999999999999999</v>
      </c>
      <c r="J30" s="156">
        <f>ROUND(ROUND((SUM(BE78:BE106)), 2)*I30, 2)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6">
        <f>ROUND(SUM(BF78:BF106), 2)</f>
        <v>0</v>
      </c>
      <c r="G31" s="46"/>
      <c r="H31" s="46"/>
      <c r="I31" s="157">
        <v>0.14999999999999999</v>
      </c>
      <c r="J31" s="156">
        <f>ROUND(ROUND((SUM(BF78:BF106)),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6">
        <f>ROUND(SUM(BG78:BG106),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6">
        <f>ROUND(SUM(BH78:BH106),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6">
        <f>ROUND(SUM(BI78:BI106),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48</v>
      </c>
      <c r="E36" s="97"/>
      <c r="F36" s="97"/>
      <c r="G36" s="160" t="s">
        <v>49</v>
      </c>
      <c r="H36" s="161" t="s">
        <v>50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100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Žejbro, Synčany, odstranění nánosů, ř.km 5,590-6,150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98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04 - VON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Rosice</v>
      </c>
      <c r="G49" s="46"/>
      <c r="H49" s="46"/>
      <c r="I49" s="145" t="s">
        <v>25</v>
      </c>
      <c r="J49" s="146" t="str">
        <f>IF(J12="","",J12)</f>
        <v>11. 10. 2018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Povodí Labe, státní podnik</v>
      </c>
      <c r="G51" s="46"/>
      <c r="H51" s="46"/>
      <c r="I51" s="145" t="s">
        <v>33</v>
      </c>
      <c r="J51" s="43" t="str">
        <f>E21</f>
        <v>Ing. Tomáš Klikar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101</v>
      </c>
      <c r="D54" s="158"/>
      <c r="E54" s="158"/>
      <c r="F54" s="158"/>
      <c r="G54" s="158"/>
      <c r="H54" s="158"/>
      <c r="I54" s="172"/>
      <c r="J54" s="173" t="s">
        <v>102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103</v>
      </c>
      <c r="D56" s="46"/>
      <c r="E56" s="46"/>
      <c r="F56" s="46"/>
      <c r="G56" s="46"/>
      <c r="H56" s="46"/>
      <c r="I56" s="143"/>
      <c r="J56" s="154">
        <f>J78</f>
        <v>0</v>
      </c>
      <c r="K56" s="50"/>
      <c r="AU56" s="23" t="s">
        <v>104</v>
      </c>
    </row>
    <row r="57" s="7" customFormat="1" ht="24.96" customHeight="1">
      <c r="B57" s="176"/>
      <c r="C57" s="177"/>
      <c r="D57" s="178" t="s">
        <v>303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7" customFormat="1" ht="24.96" customHeight="1">
      <c r="B58" s="176"/>
      <c r="C58" s="177"/>
      <c r="D58" s="178" t="s">
        <v>304</v>
      </c>
      <c r="E58" s="179"/>
      <c r="F58" s="179"/>
      <c r="G58" s="179"/>
      <c r="H58" s="179"/>
      <c r="I58" s="180"/>
      <c r="J58" s="181">
        <f>J80</f>
        <v>0</v>
      </c>
      <c r="K58" s="182"/>
    </row>
    <row r="59" s="1" customFormat="1" ht="21.84" customHeight="1">
      <c r="B59" s="45"/>
      <c r="C59" s="46"/>
      <c r="D59" s="46"/>
      <c r="E59" s="46"/>
      <c r="F59" s="46"/>
      <c r="G59" s="46"/>
      <c r="H59" s="46"/>
      <c r="I59" s="143"/>
      <c r="J59" s="46"/>
      <c r="K59" s="50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65"/>
      <c r="J60" s="67"/>
      <c r="K60" s="68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8"/>
      <c r="J64" s="70"/>
      <c r="K64" s="70"/>
      <c r="L64" s="71"/>
    </row>
    <row r="65" s="1" customFormat="1" ht="36.96" customHeight="1">
      <c r="B65" s="45"/>
      <c r="C65" s="72" t="s">
        <v>107</v>
      </c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6.96" customHeight="1">
      <c r="B66" s="45"/>
      <c r="C66" s="73"/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4.4" customHeight="1">
      <c r="B67" s="45"/>
      <c r="C67" s="75" t="s">
        <v>18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6.5" customHeight="1">
      <c r="B68" s="45"/>
      <c r="C68" s="73"/>
      <c r="D68" s="73"/>
      <c r="E68" s="191" t="str">
        <f>E7</f>
        <v>Žejbro, Synčany, odstranění nánosů, ř.km 5,590-6,150</v>
      </c>
      <c r="F68" s="75"/>
      <c r="G68" s="75"/>
      <c r="H68" s="75"/>
      <c r="I68" s="190"/>
      <c r="J68" s="73"/>
      <c r="K68" s="73"/>
      <c r="L68" s="71"/>
    </row>
    <row r="69" s="1" customFormat="1" ht="14.4" customHeight="1">
      <c r="B69" s="45"/>
      <c r="C69" s="75" t="s">
        <v>98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7.25" customHeight="1">
      <c r="B70" s="45"/>
      <c r="C70" s="73"/>
      <c r="D70" s="73"/>
      <c r="E70" s="81" t="str">
        <f>E9</f>
        <v>04 - VON</v>
      </c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8" customHeight="1">
      <c r="B72" s="45"/>
      <c r="C72" s="75" t="s">
        <v>23</v>
      </c>
      <c r="D72" s="73"/>
      <c r="E72" s="73"/>
      <c r="F72" s="192" t="str">
        <f>F12</f>
        <v>Rosice</v>
      </c>
      <c r="G72" s="73"/>
      <c r="H72" s="73"/>
      <c r="I72" s="193" t="s">
        <v>25</v>
      </c>
      <c r="J72" s="84" t="str">
        <f>IF(J12="","",J12)</f>
        <v>11. 10. 2018</v>
      </c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>
      <c r="B74" s="45"/>
      <c r="C74" s="75" t="s">
        <v>27</v>
      </c>
      <c r="D74" s="73"/>
      <c r="E74" s="73"/>
      <c r="F74" s="192" t="str">
        <f>E15</f>
        <v>Povodí Labe, státní podnik</v>
      </c>
      <c r="G74" s="73"/>
      <c r="H74" s="73"/>
      <c r="I74" s="193" t="s">
        <v>33</v>
      </c>
      <c r="J74" s="192" t="str">
        <f>E21</f>
        <v>Ing. Tomáš Klikar</v>
      </c>
      <c r="K74" s="73"/>
      <c r="L74" s="71"/>
    </row>
    <row r="75" s="1" customFormat="1" ht="14.4" customHeight="1">
      <c r="B75" s="45"/>
      <c r="C75" s="75" t="s">
        <v>31</v>
      </c>
      <c r="D75" s="73"/>
      <c r="E75" s="73"/>
      <c r="F75" s="192" t="str">
        <f>IF(E18="","",E18)</f>
        <v/>
      </c>
      <c r="G75" s="73"/>
      <c r="H75" s="73"/>
      <c r="I75" s="190"/>
      <c r="J75" s="73"/>
      <c r="K75" s="73"/>
      <c r="L75" s="71"/>
    </row>
    <row r="76" s="1" customFormat="1" ht="10.32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9" customFormat="1" ht="29.28" customHeight="1">
      <c r="B77" s="194"/>
      <c r="C77" s="195" t="s">
        <v>108</v>
      </c>
      <c r="D77" s="196" t="s">
        <v>57</v>
      </c>
      <c r="E77" s="196" t="s">
        <v>53</v>
      </c>
      <c r="F77" s="196" t="s">
        <v>109</v>
      </c>
      <c r="G77" s="196" t="s">
        <v>110</v>
      </c>
      <c r="H77" s="196" t="s">
        <v>111</v>
      </c>
      <c r="I77" s="197" t="s">
        <v>112</v>
      </c>
      <c r="J77" s="196" t="s">
        <v>102</v>
      </c>
      <c r="K77" s="198" t="s">
        <v>113</v>
      </c>
      <c r="L77" s="199"/>
      <c r="M77" s="101" t="s">
        <v>114</v>
      </c>
      <c r="N77" s="102" t="s">
        <v>42</v>
      </c>
      <c r="O77" s="102" t="s">
        <v>115</v>
      </c>
      <c r="P77" s="102" t="s">
        <v>116</v>
      </c>
      <c r="Q77" s="102" t="s">
        <v>117</v>
      </c>
      <c r="R77" s="102" t="s">
        <v>118</v>
      </c>
      <c r="S77" s="102" t="s">
        <v>119</v>
      </c>
      <c r="T77" s="103" t="s">
        <v>120</v>
      </c>
    </row>
    <row r="78" s="1" customFormat="1" ht="29.28" customHeight="1">
      <c r="B78" s="45"/>
      <c r="C78" s="107" t="s">
        <v>103</v>
      </c>
      <c r="D78" s="73"/>
      <c r="E78" s="73"/>
      <c r="F78" s="73"/>
      <c r="G78" s="73"/>
      <c r="H78" s="73"/>
      <c r="I78" s="190"/>
      <c r="J78" s="200">
        <f>BK78</f>
        <v>0</v>
      </c>
      <c r="K78" s="73"/>
      <c r="L78" s="71"/>
      <c r="M78" s="104"/>
      <c r="N78" s="105"/>
      <c r="O78" s="105"/>
      <c r="P78" s="201">
        <f>P79+P80</f>
        <v>0</v>
      </c>
      <c r="Q78" s="105"/>
      <c r="R78" s="201">
        <f>R79+R80</f>
        <v>0</v>
      </c>
      <c r="S78" s="105"/>
      <c r="T78" s="202">
        <f>T79+T80</f>
        <v>0</v>
      </c>
      <c r="AT78" s="23" t="s">
        <v>71</v>
      </c>
      <c r="AU78" s="23" t="s">
        <v>104</v>
      </c>
      <c r="BK78" s="203">
        <f>BK79+BK80</f>
        <v>0</v>
      </c>
    </row>
    <row r="79" s="10" customFormat="1" ht="37.44001" customHeight="1">
      <c r="B79" s="204"/>
      <c r="C79" s="205"/>
      <c r="D79" s="206" t="s">
        <v>71</v>
      </c>
      <c r="E79" s="207" t="s">
        <v>305</v>
      </c>
      <c r="F79" s="207" t="s">
        <v>306</v>
      </c>
      <c r="G79" s="205"/>
      <c r="H79" s="205"/>
      <c r="I79" s="208"/>
      <c r="J79" s="209">
        <f>BK79</f>
        <v>0</v>
      </c>
      <c r="K79" s="205"/>
      <c r="L79" s="210"/>
      <c r="M79" s="211"/>
      <c r="N79" s="212"/>
      <c r="O79" s="212"/>
      <c r="P79" s="213">
        <v>0</v>
      </c>
      <c r="Q79" s="212"/>
      <c r="R79" s="213">
        <v>0</v>
      </c>
      <c r="S79" s="212"/>
      <c r="T79" s="214">
        <v>0</v>
      </c>
      <c r="AR79" s="215" t="s">
        <v>130</v>
      </c>
      <c r="AT79" s="216" t="s">
        <v>71</v>
      </c>
      <c r="AU79" s="216" t="s">
        <v>72</v>
      </c>
      <c r="AY79" s="215" t="s">
        <v>123</v>
      </c>
      <c r="BK79" s="217">
        <v>0</v>
      </c>
    </row>
    <row r="80" s="10" customFormat="1" ht="24.96" customHeight="1">
      <c r="B80" s="204"/>
      <c r="C80" s="205"/>
      <c r="D80" s="206" t="s">
        <v>71</v>
      </c>
      <c r="E80" s="207" t="s">
        <v>307</v>
      </c>
      <c r="F80" s="207" t="s">
        <v>308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SUM(P81:P106)</f>
        <v>0</v>
      </c>
      <c r="Q80" s="212"/>
      <c r="R80" s="213">
        <f>SUM(R81:R106)</f>
        <v>0</v>
      </c>
      <c r="S80" s="212"/>
      <c r="T80" s="214">
        <f>SUM(T81:T106)</f>
        <v>0</v>
      </c>
      <c r="AR80" s="215" t="s">
        <v>147</v>
      </c>
      <c r="AT80" s="216" t="s">
        <v>71</v>
      </c>
      <c r="AU80" s="216" t="s">
        <v>72</v>
      </c>
      <c r="AY80" s="215" t="s">
        <v>123</v>
      </c>
      <c r="BK80" s="217">
        <f>SUM(BK81:BK106)</f>
        <v>0</v>
      </c>
    </row>
    <row r="81" s="1" customFormat="1" ht="16.5" customHeight="1">
      <c r="B81" s="45"/>
      <c r="C81" s="220" t="s">
        <v>80</v>
      </c>
      <c r="D81" s="220" t="s">
        <v>125</v>
      </c>
      <c r="E81" s="221" t="s">
        <v>309</v>
      </c>
      <c r="F81" s="222" t="s">
        <v>310</v>
      </c>
      <c r="G81" s="223" t="s">
        <v>311</v>
      </c>
      <c r="H81" s="224">
        <v>1</v>
      </c>
      <c r="I81" s="225"/>
      <c r="J81" s="226">
        <f>ROUND(I81*H81,2)</f>
        <v>0</v>
      </c>
      <c r="K81" s="222" t="s">
        <v>21</v>
      </c>
      <c r="L81" s="71"/>
      <c r="M81" s="227" t="s">
        <v>21</v>
      </c>
      <c r="N81" s="228" t="s">
        <v>43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312</v>
      </c>
      <c r="AT81" s="23" t="s">
        <v>125</v>
      </c>
      <c r="AU81" s="23" t="s">
        <v>80</v>
      </c>
      <c r="AY81" s="23" t="s">
        <v>123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80</v>
      </c>
      <c r="BK81" s="231">
        <f>ROUND(I81*H81,2)</f>
        <v>0</v>
      </c>
      <c r="BL81" s="23" t="s">
        <v>312</v>
      </c>
      <c r="BM81" s="23" t="s">
        <v>313</v>
      </c>
    </row>
    <row r="82" s="12" customFormat="1">
      <c r="B82" s="244"/>
      <c r="C82" s="245"/>
      <c r="D82" s="234" t="s">
        <v>132</v>
      </c>
      <c r="E82" s="246" t="s">
        <v>21</v>
      </c>
      <c r="F82" s="247" t="s">
        <v>314</v>
      </c>
      <c r="G82" s="245"/>
      <c r="H82" s="246" t="s">
        <v>21</v>
      </c>
      <c r="I82" s="248"/>
      <c r="J82" s="245"/>
      <c r="K82" s="245"/>
      <c r="L82" s="249"/>
      <c r="M82" s="250"/>
      <c r="N82" s="251"/>
      <c r="O82" s="251"/>
      <c r="P82" s="251"/>
      <c r="Q82" s="251"/>
      <c r="R82" s="251"/>
      <c r="S82" s="251"/>
      <c r="T82" s="252"/>
      <c r="AT82" s="253" t="s">
        <v>132</v>
      </c>
      <c r="AU82" s="253" t="s">
        <v>80</v>
      </c>
      <c r="AV82" s="12" t="s">
        <v>80</v>
      </c>
      <c r="AW82" s="12" t="s">
        <v>36</v>
      </c>
      <c r="AX82" s="12" t="s">
        <v>72</v>
      </c>
      <c r="AY82" s="253" t="s">
        <v>123</v>
      </c>
    </row>
    <row r="83" s="12" customFormat="1">
      <c r="B83" s="244"/>
      <c r="C83" s="245"/>
      <c r="D83" s="234" t="s">
        <v>132</v>
      </c>
      <c r="E83" s="246" t="s">
        <v>21</v>
      </c>
      <c r="F83" s="247" t="s">
        <v>315</v>
      </c>
      <c r="G83" s="245"/>
      <c r="H83" s="246" t="s">
        <v>21</v>
      </c>
      <c r="I83" s="248"/>
      <c r="J83" s="245"/>
      <c r="K83" s="245"/>
      <c r="L83" s="249"/>
      <c r="M83" s="250"/>
      <c r="N83" s="251"/>
      <c r="O83" s="251"/>
      <c r="P83" s="251"/>
      <c r="Q83" s="251"/>
      <c r="R83" s="251"/>
      <c r="S83" s="251"/>
      <c r="T83" s="252"/>
      <c r="AT83" s="253" t="s">
        <v>132</v>
      </c>
      <c r="AU83" s="253" t="s">
        <v>80</v>
      </c>
      <c r="AV83" s="12" t="s">
        <v>80</v>
      </c>
      <c r="AW83" s="12" t="s">
        <v>36</v>
      </c>
      <c r="AX83" s="12" t="s">
        <v>72</v>
      </c>
      <c r="AY83" s="253" t="s">
        <v>123</v>
      </c>
    </row>
    <row r="84" s="12" customFormat="1">
      <c r="B84" s="244"/>
      <c r="C84" s="245"/>
      <c r="D84" s="234" t="s">
        <v>132</v>
      </c>
      <c r="E84" s="246" t="s">
        <v>21</v>
      </c>
      <c r="F84" s="247" t="s">
        <v>316</v>
      </c>
      <c r="G84" s="245"/>
      <c r="H84" s="246" t="s">
        <v>21</v>
      </c>
      <c r="I84" s="248"/>
      <c r="J84" s="245"/>
      <c r="K84" s="245"/>
      <c r="L84" s="249"/>
      <c r="M84" s="250"/>
      <c r="N84" s="251"/>
      <c r="O84" s="251"/>
      <c r="P84" s="251"/>
      <c r="Q84" s="251"/>
      <c r="R84" s="251"/>
      <c r="S84" s="251"/>
      <c r="T84" s="252"/>
      <c r="AT84" s="253" t="s">
        <v>132</v>
      </c>
      <c r="AU84" s="253" t="s">
        <v>80</v>
      </c>
      <c r="AV84" s="12" t="s">
        <v>80</v>
      </c>
      <c r="AW84" s="12" t="s">
        <v>36</v>
      </c>
      <c r="AX84" s="12" t="s">
        <v>72</v>
      </c>
      <c r="AY84" s="253" t="s">
        <v>123</v>
      </c>
    </row>
    <row r="85" s="11" customFormat="1">
      <c r="B85" s="232"/>
      <c r="C85" s="233"/>
      <c r="D85" s="234" t="s">
        <v>132</v>
      </c>
      <c r="E85" s="235" t="s">
        <v>21</v>
      </c>
      <c r="F85" s="236" t="s">
        <v>80</v>
      </c>
      <c r="G85" s="233"/>
      <c r="H85" s="237">
        <v>1</v>
      </c>
      <c r="I85" s="238"/>
      <c r="J85" s="233"/>
      <c r="K85" s="233"/>
      <c r="L85" s="239"/>
      <c r="M85" s="240"/>
      <c r="N85" s="241"/>
      <c r="O85" s="241"/>
      <c r="P85" s="241"/>
      <c r="Q85" s="241"/>
      <c r="R85" s="241"/>
      <c r="S85" s="241"/>
      <c r="T85" s="242"/>
      <c r="AT85" s="243" t="s">
        <v>132</v>
      </c>
      <c r="AU85" s="243" t="s">
        <v>80</v>
      </c>
      <c r="AV85" s="11" t="s">
        <v>82</v>
      </c>
      <c r="AW85" s="11" t="s">
        <v>36</v>
      </c>
      <c r="AX85" s="11" t="s">
        <v>80</v>
      </c>
      <c r="AY85" s="243" t="s">
        <v>123</v>
      </c>
    </row>
    <row r="86" s="1" customFormat="1" ht="16.5" customHeight="1">
      <c r="B86" s="45"/>
      <c r="C86" s="220" t="s">
        <v>82</v>
      </c>
      <c r="D86" s="220" t="s">
        <v>125</v>
      </c>
      <c r="E86" s="221" t="s">
        <v>317</v>
      </c>
      <c r="F86" s="222" t="s">
        <v>318</v>
      </c>
      <c r="G86" s="223" t="s">
        <v>311</v>
      </c>
      <c r="H86" s="224">
        <v>1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43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312</v>
      </c>
      <c r="AT86" s="23" t="s">
        <v>125</v>
      </c>
      <c r="AU86" s="23" t="s">
        <v>80</v>
      </c>
      <c r="AY86" s="23" t="s">
        <v>123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80</v>
      </c>
      <c r="BK86" s="231">
        <f>ROUND(I86*H86,2)</f>
        <v>0</v>
      </c>
      <c r="BL86" s="23" t="s">
        <v>312</v>
      </c>
      <c r="BM86" s="23" t="s">
        <v>319</v>
      </c>
    </row>
    <row r="87" s="12" customFormat="1">
      <c r="B87" s="244"/>
      <c r="C87" s="245"/>
      <c r="D87" s="234" t="s">
        <v>132</v>
      </c>
      <c r="E87" s="246" t="s">
        <v>21</v>
      </c>
      <c r="F87" s="247" t="s">
        <v>320</v>
      </c>
      <c r="G87" s="245"/>
      <c r="H87" s="246" t="s">
        <v>21</v>
      </c>
      <c r="I87" s="248"/>
      <c r="J87" s="245"/>
      <c r="K87" s="245"/>
      <c r="L87" s="249"/>
      <c r="M87" s="250"/>
      <c r="N87" s="251"/>
      <c r="O87" s="251"/>
      <c r="P87" s="251"/>
      <c r="Q87" s="251"/>
      <c r="R87" s="251"/>
      <c r="S87" s="251"/>
      <c r="T87" s="252"/>
      <c r="AT87" s="253" t="s">
        <v>132</v>
      </c>
      <c r="AU87" s="253" t="s">
        <v>80</v>
      </c>
      <c r="AV87" s="12" t="s">
        <v>80</v>
      </c>
      <c r="AW87" s="12" t="s">
        <v>36</v>
      </c>
      <c r="AX87" s="12" t="s">
        <v>72</v>
      </c>
      <c r="AY87" s="253" t="s">
        <v>123</v>
      </c>
    </row>
    <row r="88" s="12" customFormat="1">
      <c r="B88" s="244"/>
      <c r="C88" s="245"/>
      <c r="D88" s="234" t="s">
        <v>132</v>
      </c>
      <c r="E88" s="246" t="s">
        <v>21</v>
      </c>
      <c r="F88" s="247" t="s">
        <v>321</v>
      </c>
      <c r="G88" s="245"/>
      <c r="H88" s="246" t="s">
        <v>21</v>
      </c>
      <c r="I88" s="248"/>
      <c r="J88" s="245"/>
      <c r="K88" s="245"/>
      <c r="L88" s="249"/>
      <c r="M88" s="250"/>
      <c r="N88" s="251"/>
      <c r="O88" s="251"/>
      <c r="P88" s="251"/>
      <c r="Q88" s="251"/>
      <c r="R88" s="251"/>
      <c r="S88" s="251"/>
      <c r="T88" s="252"/>
      <c r="AT88" s="253" t="s">
        <v>132</v>
      </c>
      <c r="AU88" s="253" t="s">
        <v>80</v>
      </c>
      <c r="AV88" s="12" t="s">
        <v>80</v>
      </c>
      <c r="AW88" s="12" t="s">
        <v>36</v>
      </c>
      <c r="AX88" s="12" t="s">
        <v>72</v>
      </c>
      <c r="AY88" s="253" t="s">
        <v>123</v>
      </c>
    </row>
    <row r="89" s="12" customFormat="1">
      <c r="B89" s="244"/>
      <c r="C89" s="245"/>
      <c r="D89" s="234" t="s">
        <v>132</v>
      </c>
      <c r="E89" s="246" t="s">
        <v>21</v>
      </c>
      <c r="F89" s="247" t="s">
        <v>322</v>
      </c>
      <c r="G89" s="245"/>
      <c r="H89" s="246" t="s">
        <v>21</v>
      </c>
      <c r="I89" s="248"/>
      <c r="J89" s="245"/>
      <c r="K89" s="245"/>
      <c r="L89" s="249"/>
      <c r="M89" s="250"/>
      <c r="N89" s="251"/>
      <c r="O89" s="251"/>
      <c r="P89" s="251"/>
      <c r="Q89" s="251"/>
      <c r="R89" s="251"/>
      <c r="S89" s="251"/>
      <c r="T89" s="252"/>
      <c r="AT89" s="253" t="s">
        <v>132</v>
      </c>
      <c r="AU89" s="253" t="s">
        <v>80</v>
      </c>
      <c r="AV89" s="12" t="s">
        <v>80</v>
      </c>
      <c r="AW89" s="12" t="s">
        <v>36</v>
      </c>
      <c r="AX89" s="12" t="s">
        <v>72</v>
      </c>
      <c r="AY89" s="253" t="s">
        <v>123</v>
      </c>
    </row>
    <row r="90" s="12" customFormat="1">
      <c r="B90" s="244"/>
      <c r="C90" s="245"/>
      <c r="D90" s="234" t="s">
        <v>132</v>
      </c>
      <c r="E90" s="246" t="s">
        <v>21</v>
      </c>
      <c r="F90" s="247" t="s">
        <v>323</v>
      </c>
      <c r="G90" s="245"/>
      <c r="H90" s="246" t="s">
        <v>21</v>
      </c>
      <c r="I90" s="248"/>
      <c r="J90" s="245"/>
      <c r="K90" s="245"/>
      <c r="L90" s="249"/>
      <c r="M90" s="250"/>
      <c r="N90" s="251"/>
      <c r="O90" s="251"/>
      <c r="P90" s="251"/>
      <c r="Q90" s="251"/>
      <c r="R90" s="251"/>
      <c r="S90" s="251"/>
      <c r="T90" s="252"/>
      <c r="AT90" s="253" t="s">
        <v>132</v>
      </c>
      <c r="AU90" s="253" t="s">
        <v>80</v>
      </c>
      <c r="AV90" s="12" t="s">
        <v>80</v>
      </c>
      <c r="AW90" s="12" t="s">
        <v>36</v>
      </c>
      <c r="AX90" s="12" t="s">
        <v>72</v>
      </c>
      <c r="AY90" s="253" t="s">
        <v>123</v>
      </c>
    </row>
    <row r="91" s="12" customFormat="1">
      <c r="B91" s="244"/>
      <c r="C91" s="245"/>
      <c r="D91" s="234" t="s">
        <v>132</v>
      </c>
      <c r="E91" s="246" t="s">
        <v>21</v>
      </c>
      <c r="F91" s="247" t="s">
        <v>324</v>
      </c>
      <c r="G91" s="245"/>
      <c r="H91" s="246" t="s">
        <v>21</v>
      </c>
      <c r="I91" s="248"/>
      <c r="J91" s="245"/>
      <c r="K91" s="245"/>
      <c r="L91" s="249"/>
      <c r="M91" s="250"/>
      <c r="N91" s="251"/>
      <c r="O91" s="251"/>
      <c r="P91" s="251"/>
      <c r="Q91" s="251"/>
      <c r="R91" s="251"/>
      <c r="S91" s="251"/>
      <c r="T91" s="252"/>
      <c r="AT91" s="253" t="s">
        <v>132</v>
      </c>
      <c r="AU91" s="253" t="s">
        <v>80</v>
      </c>
      <c r="AV91" s="12" t="s">
        <v>80</v>
      </c>
      <c r="AW91" s="12" t="s">
        <v>36</v>
      </c>
      <c r="AX91" s="12" t="s">
        <v>72</v>
      </c>
      <c r="AY91" s="253" t="s">
        <v>123</v>
      </c>
    </row>
    <row r="92" s="11" customFormat="1">
      <c r="B92" s="232"/>
      <c r="C92" s="233"/>
      <c r="D92" s="234" t="s">
        <v>132</v>
      </c>
      <c r="E92" s="235" t="s">
        <v>21</v>
      </c>
      <c r="F92" s="236" t="s">
        <v>80</v>
      </c>
      <c r="G92" s="233"/>
      <c r="H92" s="237">
        <v>1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132</v>
      </c>
      <c r="AU92" s="243" t="s">
        <v>80</v>
      </c>
      <c r="AV92" s="11" t="s">
        <v>82</v>
      </c>
      <c r="AW92" s="11" t="s">
        <v>36</v>
      </c>
      <c r="AX92" s="11" t="s">
        <v>80</v>
      </c>
      <c r="AY92" s="243" t="s">
        <v>123</v>
      </c>
    </row>
    <row r="93" s="1" customFormat="1" ht="25.5" customHeight="1">
      <c r="B93" s="45"/>
      <c r="C93" s="220" t="s">
        <v>138</v>
      </c>
      <c r="D93" s="220" t="s">
        <v>125</v>
      </c>
      <c r="E93" s="221" t="s">
        <v>325</v>
      </c>
      <c r="F93" s="222" t="s">
        <v>326</v>
      </c>
      <c r="G93" s="223" t="s">
        <v>311</v>
      </c>
      <c r="H93" s="224">
        <v>1</v>
      </c>
      <c r="I93" s="225"/>
      <c r="J93" s="226">
        <f>ROUND(I93*H93,2)</f>
        <v>0</v>
      </c>
      <c r="K93" s="222" t="s">
        <v>21</v>
      </c>
      <c r="L93" s="71"/>
      <c r="M93" s="227" t="s">
        <v>21</v>
      </c>
      <c r="N93" s="228" t="s">
        <v>43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312</v>
      </c>
      <c r="AT93" s="23" t="s">
        <v>125</v>
      </c>
      <c r="AU93" s="23" t="s">
        <v>80</v>
      </c>
      <c r="AY93" s="23" t="s">
        <v>123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80</v>
      </c>
      <c r="BK93" s="231">
        <f>ROUND(I93*H93,2)</f>
        <v>0</v>
      </c>
      <c r="BL93" s="23" t="s">
        <v>312</v>
      </c>
      <c r="BM93" s="23" t="s">
        <v>327</v>
      </c>
    </row>
    <row r="94" s="11" customFormat="1">
      <c r="B94" s="232"/>
      <c r="C94" s="233"/>
      <c r="D94" s="234" t="s">
        <v>132</v>
      </c>
      <c r="E94" s="235" t="s">
        <v>21</v>
      </c>
      <c r="F94" s="236" t="s">
        <v>80</v>
      </c>
      <c r="G94" s="233"/>
      <c r="H94" s="237">
        <v>1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132</v>
      </c>
      <c r="AU94" s="243" t="s">
        <v>80</v>
      </c>
      <c r="AV94" s="11" t="s">
        <v>82</v>
      </c>
      <c r="AW94" s="11" t="s">
        <v>36</v>
      </c>
      <c r="AX94" s="11" t="s">
        <v>80</v>
      </c>
      <c r="AY94" s="243" t="s">
        <v>123</v>
      </c>
    </row>
    <row r="95" s="1" customFormat="1" ht="16.5" customHeight="1">
      <c r="B95" s="45"/>
      <c r="C95" s="220" t="s">
        <v>130</v>
      </c>
      <c r="D95" s="220" t="s">
        <v>125</v>
      </c>
      <c r="E95" s="221" t="s">
        <v>328</v>
      </c>
      <c r="F95" s="222" t="s">
        <v>329</v>
      </c>
      <c r="G95" s="223" t="s">
        <v>330</v>
      </c>
      <c r="H95" s="224">
        <v>1</v>
      </c>
      <c r="I95" s="225"/>
      <c r="J95" s="226">
        <f>ROUND(I95*H95,2)</f>
        <v>0</v>
      </c>
      <c r="K95" s="222" t="s">
        <v>21</v>
      </c>
      <c r="L95" s="71"/>
      <c r="M95" s="227" t="s">
        <v>21</v>
      </c>
      <c r="N95" s="228" t="s">
        <v>43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312</v>
      </c>
      <c r="AT95" s="23" t="s">
        <v>125</v>
      </c>
      <c r="AU95" s="23" t="s">
        <v>80</v>
      </c>
      <c r="AY95" s="23" t="s">
        <v>123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80</v>
      </c>
      <c r="BK95" s="231">
        <f>ROUND(I95*H95,2)</f>
        <v>0</v>
      </c>
      <c r="BL95" s="23" t="s">
        <v>312</v>
      </c>
      <c r="BM95" s="23" t="s">
        <v>331</v>
      </c>
    </row>
    <row r="96" s="12" customFormat="1">
      <c r="B96" s="244"/>
      <c r="C96" s="245"/>
      <c r="D96" s="234" t="s">
        <v>132</v>
      </c>
      <c r="E96" s="246" t="s">
        <v>21</v>
      </c>
      <c r="F96" s="247" t="s">
        <v>332</v>
      </c>
      <c r="G96" s="245"/>
      <c r="H96" s="246" t="s">
        <v>21</v>
      </c>
      <c r="I96" s="248"/>
      <c r="J96" s="245"/>
      <c r="K96" s="245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132</v>
      </c>
      <c r="AU96" s="253" t="s">
        <v>80</v>
      </c>
      <c r="AV96" s="12" t="s">
        <v>80</v>
      </c>
      <c r="AW96" s="12" t="s">
        <v>36</v>
      </c>
      <c r="AX96" s="12" t="s">
        <v>72</v>
      </c>
      <c r="AY96" s="253" t="s">
        <v>123</v>
      </c>
    </row>
    <row r="97" s="12" customFormat="1">
      <c r="B97" s="244"/>
      <c r="C97" s="245"/>
      <c r="D97" s="234" t="s">
        <v>132</v>
      </c>
      <c r="E97" s="246" t="s">
        <v>21</v>
      </c>
      <c r="F97" s="247" t="s">
        <v>333</v>
      </c>
      <c r="G97" s="245"/>
      <c r="H97" s="246" t="s">
        <v>21</v>
      </c>
      <c r="I97" s="248"/>
      <c r="J97" s="245"/>
      <c r="K97" s="245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132</v>
      </c>
      <c r="AU97" s="253" t="s">
        <v>80</v>
      </c>
      <c r="AV97" s="12" t="s">
        <v>80</v>
      </c>
      <c r="AW97" s="12" t="s">
        <v>36</v>
      </c>
      <c r="AX97" s="12" t="s">
        <v>72</v>
      </c>
      <c r="AY97" s="253" t="s">
        <v>123</v>
      </c>
    </row>
    <row r="98" s="12" customFormat="1">
      <c r="B98" s="244"/>
      <c r="C98" s="245"/>
      <c r="D98" s="234" t="s">
        <v>132</v>
      </c>
      <c r="E98" s="246" t="s">
        <v>21</v>
      </c>
      <c r="F98" s="247" t="s">
        <v>334</v>
      </c>
      <c r="G98" s="245"/>
      <c r="H98" s="246" t="s">
        <v>21</v>
      </c>
      <c r="I98" s="248"/>
      <c r="J98" s="245"/>
      <c r="K98" s="245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132</v>
      </c>
      <c r="AU98" s="253" t="s">
        <v>80</v>
      </c>
      <c r="AV98" s="12" t="s">
        <v>80</v>
      </c>
      <c r="AW98" s="12" t="s">
        <v>36</v>
      </c>
      <c r="AX98" s="12" t="s">
        <v>72</v>
      </c>
      <c r="AY98" s="253" t="s">
        <v>123</v>
      </c>
    </row>
    <row r="99" s="11" customFormat="1">
      <c r="B99" s="232"/>
      <c r="C99" s="233"/>
      <c r="D99" s="234" t="s">
        <v>132</v>
      </c>
      <c r="E99" s="235" t="s">
        <v>21</v>
      </c>
      <c r="F99" s="236" t="s">
        <v>80</v>
      </c>
      <c r="G99" s="233"/>
      <c r="H99" s="237">
        <v>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132</v>
      </c>
      <c r="AU99" s="243" t="s">
        <v>80</v>
      </c>
      <c r="AV99" s="11" t="s">
        <v>82</v>
      </c>
      <c r="AW99" s="11" t="s">
        <v>36</v>
      </c>
      <c r="AX99" s="11" t="s">
        <v>80</v>
      </c>
      <c r="AY99" s="243" t="s">
        <v>123</v>
      </c>
    </row>
    <row r="100" s="1" customFormat="1" ht="16.5" customHeight="1">
      <c r="B100" s="45"/>
      <c r="C100" s="220" t="s">
        <v>147</v>
      </c>
      <c r="D100" s="220" t="s">
        <v>125</v>
      </c>
      <c r="E100" s="221" t="s">
        <v>335</v>
      </c>
      <c r="F100" s="222" t="s">
        <v>336</v>
      </c>
      <c r="G100" s="223" t="s">
        <v>330</v>
      </c>
      <c r="H100" s="224">
        <v>1</v>
      </c>
      <c r="I100" s="225"/>
      <c r="J100" s="226">
        <f>ROUND(I100*H100,2)</f>
        <v>0</v>
      </c>
      <c r="K100" s="222" t="s">
        <v>21</v>
      </c>
      <c r="L100" s="71"/>
      <c r="M100" s="227" t="s">
        <v>21</v>
      </c>
      <c r="N100" s="228" t="s">
        <v>43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312</v>
      </c>
      <c r="AT100" s="23" t="s">
        <v>125</v>
      </c>
      <c r="AU100" s="23" t="s">
        <v>80</v>
      </c>
      <c r="AY100" s="23" t="s">
        <v>123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80</v>
      </c>
      <c r="BK100" s="231">
        <f>ROUND(I100*H100,2)</f>
        <v>0</v>
      </c>
      <c r="BL100" s="23" t="s">
        <v>312</v>
      </c>
      <c r="BM100" s="23" t="s">
        <v>337</v>
      </c>
    </row>
    <row r="101" s="12" customFormat="1">
      <c r="B101" s="244"/>
      <c r="C101" s="245"/>
      <c r="D101" s="234" t="s">
        <v>132</v>
      </c>
      <c r="E101" s="246" t="s">
        <v>21</v>
      </c>
      <c r="F101" s="247" t="s">
        <v>338</v>
      </c>
      <c r="G101" s="245"/>
      <c r="H101" s="246" t="s">
        <v>21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132</v>
      </c>
      <c r="AU101" s="253" t="s">
        <v>80</v>
      </c>
      <c r="AV101" s="12" t="s">
        <v>80</v>
      </c>
      <c r="AW101" s="12" t="s">
        <v>36</v>
      </c>
      <c r="AX101" s="12" t="s">
        <v>72</v>
      </c>
      <c r="AY101" s="253" t="s">
        <v>123</v>
      </c>
    </row>
    <row r="102" s="12" customFormat="1">
      <c r="B102" s="244"/>
      <c r="C102" s="245"/>
      <c r="D102" s="234" t="s">
        <v>132</v>
      </c>
      <c r="E102" s="246" t="s">
        <v>21</v>
      </c>
      <c r="F102" s="247" t="s">
        <v>339</v>
      </c>
      <c r="G102" s="245"/>
      <c r="H102" s="246" t="s">
        <v>21</v>
      </c>
      <c r="I102" s="248"/>
      <c r="J102" s="245"/>
      <c r="K102" s="245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132</v>
      </c>
      <c r="AU102" s="253" t="s">
        <v>80</v>
      </c>
      <c r="AV102" s="12" t="s">
        <v>80</v>
      </c>
      <c r="AW102" s="12" t="s">
        <v>36</v>
      </c>
      <c r="AX102" s="12" t="s">
        <v>72</v>
      </c>
      <c r="AY102" s="253" t="s">
        <v>123</v>
      </c>
    </row>
    <row r="103" s="12" customFormat="1">
      <c r="B103" s="244"/>
      <c r="C103" s="245"/>
      <c r="D103" s="234" t="s">
        <v>132</v>
      </c>
      <c r="E103" s="246" t="s">
        <v>21</v>
      </c>
      <c r="F103" s="247" t="s">
        <v>340</v>
      </c>
      <c r="G103" s="245"/>
      <c r="H103" s="246" t="s">
        <v>21</v>
      </c>
      <c r="I103" s="248"/>
      <c r="J103" s="245"/>
      <c r="K103" s="245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132</v>
      </c>
      <c r="AU103" s="253" t="s">
        <v>80</v>
      </c>
      <c r="AV103" s="12" t="s">
        <v>80</v>
      </c>
      <c r="AW103" s="12" t="s">
        <v>36</v>
      </c>
      <c r="AX103" s="12" t="s">
        <v>72</v>
      </c>
      <c r="AY103" s="253" t="s">
        <v>123</v>
      </c>
    </row>
    <row r="104" s="11" customFormat="1">
      <c r="B104" s="232"/>
      <c r="C104" s="233"/>
      <c r="D104" s="234" t="s">
        <v>132</v>
      </c>
      <c r="E104" s="235" t="s">
        <v>21</v>
      </c>
      <c r="F104" s="236" t="s">
        <v>80</v>
      </c>
      <c r="G104" s="233"/>
      <c r="H104" s="237">
        <v>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132</v>
      </c>
      <c r="AU104" s="243" t="s">
        <v>80</v>
      </c>
      <c r="AV104" s="11" t="s">
        <v>82</v>
      </c>
      <c r="AW104" s="11" t="s">
        <v>36</v>
      </c>
      <c r="AX104" s="11" t="s">
        <v>80</v>
      </c>
      <c r="AY104" s="243" t="s">
        <v>123</v>
      </c>
    </row>
    <row r="105" s="1" customFormat="1" ht="16.5" customHeight="1">
      <c r="B105" s="45"/>
      <c r="C105" s="220" t="s">
        <v>155</v>
      </c>
      <c r="D105" s="220" t="s">
        <v>125</v>
      </c>
      <c r="E105" s="221" t="s">
        <v>341</v>
      </c>
      <c r="F105" s="222" t="s">
        <v>342</v>
      </c>
      <c r="G105" s="223" t="s">
        <v>343</v>
      </c>
      <c r="H105" s="224">
        <v>1</v>
      </c>
      <c r="I105" s="225"/>
      <c r="J105" s="226">
        <f>ROUND(I105*H105,2)</f>
        <v>0</v>
      </c>
      <c r="K105" s="222" t="s">
        <v>21</v>
      </c>
      <c r="L105" s="71"/>
      <c r="M105" s="227" t="s">
        <v>21</v>
      </c>
      <c r="N105" s="228" t="s">
        <v>43</v>
      </c>
      <c r="O105" s="4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" t="s">
        <v>312</v>
      </c>
      <c r="AT105" s="23" t="s">
        <v>125</v>
      </c>
      <c r="AU105" s="23" t="s">
        <v>80</v>
      </c>
      <c r="AY105" s="23" t="s">
        <v>123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80</v>
      </c>
      <c r="BK105" s="231">
        <f>ROUND(I105*H105,2)</f>
        <v>0</v>
      </c>
      <c r="BL105" s="23" t="s">
        <v>312</v>
      </c>
      <c r="BM105" s="23" t="s">
        <v>344</v>
      </c>
    </row>
    <row r="106" s="11" customFormat="1">
      <c r="B106" s="232"/>
      <c r="C106" s="233"/>
      <c r="D106" s="234" t="s">
        <v>132</v>
      </c>
      <c r="E106" s="235" t="s">
        <v>21</v>
      </c>
      <c r="F106" s="236" t="s">
        <v>80</v>
      </c>
      <c r="G106" s="233"/>
      <c r="H106" s="237">
        <v>1</v>
      </c>
      <c r="I106" s="238"/>
      <c r="J106" s="233"/>
      <c r="K106" s="233"/>
      <c r="L106" s="239"/>
      <c r="M106" s="281"/>
      <c r="N106" s="282"/>
      <c r="O106" s="282"/>
      <c r="P106" s="282"/>
      <c r="Q106" s="282"/>
      <c r="R106" s="282"/>
      <c r="S106" s="282"/>
      <c r="T106" s="283"/>
      <c r="AT106" s="243" t="s">
        <v>132</v>
      </c>
      <c r="AU106" s="243" t="s">
        <v>80</v>
      </c>
      <c r="AV106" s="11" t="s">
        <v>82</v>
      </c>
      <c r="AW106" s="11" t="s">
        <v>36</v>
      </c>
      <c r="AX106" s="11" t="s">
        <v>80</v>
      </c>
      <c r="AY106" s="243" t="s">
        <v>123</v>
      </c>
    </row>
    <row r="107" s="1" customFormat="1" ht="6.96" customHeight="1">
      <c r="B107" s="66"/>
      <c r="C107" s="67"/>
      <c r="D107" s="67"/>
      <c r="E107" s="67"/>
      <c r="F107" s="67"/>
      <c r="G107" s="67"/>
      <c r="H107" s="67"/>
      <c r="I107" s="165"/>
      <c r="J107" s="67"/>
      <c r="K107" s="67"/>
      <c r="L107" s="71"/>
    </row>
  </sheetData>
  <sheetProtection sheet="1" autoFilter="0" formatColumns="0" formatRows="0" objects="1" scenarios="1" spinCount="100000" saltValue="8txuBgSev1p2Sb6bC5XXzw8lLP4+ZJVJyc3hk6Idg2GPlcGStu+5DsfcfeAXaA6X8FXnxs7I3c9ArkZCx0UQ5g==" hashValue="N4MpZxSPR/TTvnStTsizxrUvfEWXd2cRZYHb0f1wbodnMsr0b8a0JUBEF7OjlhwRkoLgR2dyNmHDT2qATU78eg==" algorithmName="SHA-512" password="CC35"/>
  <autoFilter ref="C77:K106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345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346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347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348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349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350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351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352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353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354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79</v>
      </c>
      <c r="F16" s="295" t="s">
        <v>355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356</v>
      </c>
      <c r="F17" s="295" t="s">
        <v>357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358</v>
      </c>
      <c r="F18" s="295" t="s">
        <v>359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90</v>
      </c>
      <c r="F19" s="295" t="s">
        <v>360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361</v>
      </c>
      <c r="F20" s="295" t="s">
        <v>362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363</v>
      </c>
      <c r="F21" s="295" t="s">
        <v>364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365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366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367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368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369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370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371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372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373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108</v>
      </c>
      <c r="F34" s="295"/>
      <c r="G34" s="295" t="s">
        <v>374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375</v>
      </c>
      <c r="F35" s="295"/>
      <c r="G35" s="295" t="s">
        <v>376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53</v>
      </c>
      <c r="F36" s="295"/>
      <c r="G36" s="295" t="s">
        <v>377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109</v>
      </c>
      <c r="F37" s="295"/>
      <c r="G37" s="295" t="s">
        <v>378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110</v>
      </c>
      <c r="F38" s="295"/>
      <c r="G38" s="295" t="s">
        <v>379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111</v>
      </c>
      <c r="F39" s="295"/>
      <c r="G39" s="295" t="s">
        <v>380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381</v>
      </c>
      <c r="F40" s="295"/>
      <c r="G40" s="295" t="s">
        <v>382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383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384</v>
      </c>
      <c r="F42" s="295"/>
      <c r="G42" s="295" t="s">
        <v>385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113</v>
      </c>
      <c r="F43" s="295"/>
      <c r="G43" s="295" t="s">
        <v>386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387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388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389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390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391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392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393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394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395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396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397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398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399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400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401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402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403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404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405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406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407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96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408</v>
      </c>
      <c r="D74" s="313"/>
      <c r="E74" s="313"/>
      <c r="F74" s="313" t="s">
        <v>409</v>
      </c>
      <c r="G74" s="314"/>
      <c r="H74" s="313" t="s">
        <v>109</v>
      </c>
      <c r="I74" s="313" t="s">
        <v>57</v>
      </c>
      <c r="J74" s="313" t="s">
        <v>410</v>
      </c>
      <c r="K74" s="312"/>
    </row>
    <row r="75" ht="17.25" customHeight="1">
      <c r="B75" s="310"/>
      <c r="C75" s="315" t="s">
        <v>411</v>
      </c>
      <c r="D75" s="315"/>
      <c r="E75" s="315"/>
      <c r="F75" s="316" t="s">
        <v>412</v>
      </c>
      <c r="G75" s="317"/>
      <c r="H75" s="315"/>
      <c r="I75" s="315"/>
      <c r="J75" s="315" t="s">
        <v>413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53</v>
      </c>
      <c r="D77" s="318"/>
      <c r="E77" s="318"/>
      <c r="F77" s="320" t="s">
        <v>414</v>
      </c>
      <c r="G77" s="319"/>
      <c r="H77" s="299" t="s">
        <v>415</v>
      </c>
      <c r="I77" s="299" t="s">
        <v>416</v>
      </c>
      <c r="J77" s="299">
        <v>20</v>
      </c>
      <c r="K77" s="312"/>
    </row>
    <row r="78" ht="15" customHeight="1">
      <c r="B78" s="310"/>
      <c r="C78" s="299" t="s">
        <v>417</v>
      </c>
      <c r="D78" s="299"/>
      <c r="E78" s="299"/>
      <c r="F78" s="320" t="s">
        <v>414</v>
      </c>
      <c r="G78" s="319"/>
      <c r="H78" s="299" t="s">
        <v>418</v>
      </c>
      <c r="I78" s="299" t="s">
        <v>416</v>
      </c>
      <c r="J78" s="299">
        <v>120</v>
      </c>
      <c r="K78" s="312"/>
    </row>
    <row r="79" ht="15" customHeight="1">
      <c r="B79" s="321"/>
      <c r="C79" s="299" t="s">
        <v>419</v>
      </c>
      <c r="D79" s="299"/>
      <c r="E79" s="299"/>
      <c r="F79" s="320" t="s">
        <v>420</v>
      </c>
      <c r="G79" s="319"/>
      <c r="H79" s="299" t="s">
        <v>421</v>
      </c>
      <c r="I79" s="299" t="s">
        <v>416</v>
      </c>
      <c r="J79" s="299">
        <v>50</v>
      </c>
      <c r="K79" s="312"/>
    </row>
    <row r="80" ht="15" customHeight="1">
      <c r="B80" s="321"/>
      <c r="C80" s="299" t="s">
        <v>422</v>
      </c>
      <c r="D80" s="299"/>
      <c r="E80" s="299"/>
      <c r="F80" s="320" t="s">
        <v>414</v>
      </c>
      <c r="G80" s="319"/>
      <c r="H80" s="299" t="s">
        <v>423</v>
      </c>
      <c r="I80" s="299" t="s">
        <v>424</v>
      </c>
      <c r="J80" s="299"/>
      <c r="K80" s="312"/>
    </row>
    <row r="81" ht="15" customHeight="1">
      <c r="B81" s="321"/>
      <c r="C81" s="322" t="s">
        <v>425</v>
      </c>
      <c r="D81" s="322"/>
      <c r="E81" s="322"/>
      <c r="F81" s="323" t="s">
        <v>420</v>
      </c>
      <c r="G81" s="322"/>
      <c r="H81" s="322" t="s">
        <v>426</v>
      </c>
      <c r="I81" s="322" t="s">
        <v>416</v>
      </c>
      <c r="J81" s="322">
        <v>15</v>
      </c>
      <c r="K81" s="312"/>
    </row>
    <row r="82" ht="15" customHeight="1">
      <c r="B82" s="321"/>
      <c r="C82" s="322" t="s">
        <v>427</v>
      </c>
      <c r="D82" s="322"/>
      <c r="E82" s="322"/>
      <c r="F82" s="323" t="s">
        <v>420</v>
      </c>
      <c r="G82" s="322"/>
      <c r="H82" s="322" t="s">
        <v>428</v>
      </c>
      <c r="I82" s="322" t="s">
        <v>416</v>
      </c>
      <c r="J82" s="322">
        <v>15</v>
      </c>
      <c r="K82" s="312"/>
    </row>
    <row r="83" ht="15" customHeight="1">
      <c r="B83" s="321"/>
      <c r="C83" s="322" t="s">
        <v>429</v>
      </c>
      <c r="D83" s="322"/>
      <c r="E83" s="322"/>
      <c r="F83" s="323" t="s">
        <v>420</v>
      </c>
      <c r="G83" s="322"/>
      <c r="H83" s="322" t="s">
        <v>430</v>
      </c>
      <c r="I83" s="322" t="s">
        <v>416</v>
      </c>
      <c r="J83" s="322">
        <v>20</v>
      </c>
      <c r="K83" s="312"/>
    </row>
    <row r="84" ht="15" customHeight="1">
      <c r="B84" s="321"/>
      <c r="C84" s="322" t="s">
        <v>431</v>
      </c>
      <c r="D84" s="322"/>
      <c r="E84" s="322"/>
      <c r="F84" s="323" t="s">
        <v>420</v>
      </c>
      <c r="G84" s="322"/>
      <c r="H84" s="322" t="s">
        <v>432</v>
      </c>
      <c r="I84" s="322" t="s">
        <v>416</v>
      </c>
      <c r="J84" s="322">
        <v>20</v>
      </c>
      <c r="K84" s="312"/>
    </row>
    <row r="85" ht="15" customHeight="1">
      <c r="B85" s="321"/>
      <c r="C85" s="299" t="s">
        <v>433</v>
      </c>
      <c r="D85" s="299"/>
      <c r="E85" s="299"/>
      <c r="F85" s="320" t="s">
        <v>420</v>
      </c>
      <c r="G85" s="319"/>
      <c r="H85" s="299" t="s">
        <v>434</v>
      </c>
      <c r="I85" s="299" t="s">
        <v>416</v>
      </c>
      <c r="J85" s="299">
        <v>50</v>
      </c>
      <c r="K85" s="312"/>
    </row>
    <row r="86" ht="15" customHeight="1">
      <c r="B86" s="321"/>
      <c r="C86" s="299" t="s">
        <v>435</v>
      </c>
      <c r="D86" s="299"/>
      <c r="E86" s="299"/>
      <c r="F86" s="320" t="s">
        <v>420</v>
      </c>
      <c r="G86" s="319"/>
      <c r="H86" s="299" t="s">
        <v>436</v>
      </c>
      <c r="I86" s="299" t="s">
        <v>416</v>
      </c>
      <c r="J86" s="299">
        <v>20</v>
      </c>
      <c r="K86" s="312"/>
    </row>
    <row r="87" ht="15" customHeight="1">
      <c r="B87" s="321"/>
      <c r="C87" s="299" t="s">
        <v>437</v>
      </c>
      <c r="D87" s="299"/>
      <c r="E87" s="299"/>
      <c r="F87" s="320" t="s">
        <v>420</v>
      </c>
      <c r="G87" s="319"/>
      <c r="H87" s="299" t="s">
        <v>438</v>
      </c>
      <c r="I87" s="299" t="s">
        <v>416</v>
      </c>
      <c r="J87" s="299">
        <v>20</v>
      </c>
      <c r="K87" s="312"/>
    </row>
    <row r="88" ht="15" customHeight="1">
      <c r="B88" s="321"/>
      <c r="C88" s="299" t="s">
        <v>439</v>
      </c>
      <c r="D88" s="299"/>
      <c r="E88" s="299"/>
      <c r="F88" s="320" t="s">
        <v>420</v>
      </c>
      <c r="G88" s="319"/>
      <c r="H88" s="299" t="s">
        <v>440</v>
      </c>
      <c r="I88" s="299" t="s">
        <v>416</v>
      </c>
      <c r="J88" s="299">
        <v>50</v>
      </c>
      <c r="K88" s="312"/>
    </row>
    <row r="89" ht="15" customHeight="1">
      <c r="B89" s="321"/>
      <c r="C89" s="299" t="s">
        <v>441</v>
      </c>
      <c r="D89" s="299"/>
      <c r="E89" s="299"/>
      <c r="F89" s="320" t="s">
        <v>420</v>
      </c>
      <c r="G89" s="319"/>
      <c r="H89" s="299" t="s">
        <v>441</v>
      </c>
      <c r="I89" s="299" t="s">
        <v>416</v>
      </c>
      <c r="J89" s="299">
        <v>50</v>
      </c>
      <c r="K89" s="312"/>
    </row>
    <row r="90" ht="15" customHeight="1">
      <c r="B90" s="321"/>
      <c r="C90" s="299" t="s">
        <v>114</v>
      </c>
      <c r="D90" s="299"/>
      <c r="E90" s="299"/>
      <c r="F90" s="320" t="s">
        <v>420</v>
      </c>
      <c r="G90" s="319"/>
      <c r="H90" s="299" t="s">
        <v>442</v>
      </c>
      <c r="I90" s="299" t="s">
        <v>416</v>
      </c>
      <c r="J90" s="299">
        <v>255</v>
      </c>
      <c r="K90" s="312"/>
    </row>
    <row r="91" ht="15" customHeight="1">
      <c r="B91" s="321"/>
      <c r="C91" s="299" t="s">
        <v>443</v>
      </c>
      <c r="D91" s="299"/>
      <c r="E91" s="299"/>
      <c r="F91" s="320" t="s">
        <v>414</v>
      </c>
      <c r="G91" s="319"/>
      <c r="H91" s="299" t="s">
        <v>444</v>
      </c>
      <c r="I91" s="299" t="s">
        <v>445</v>
      </c>
      <c r="J91" s="299"/>
      <c r="K91" s="312"/>
    </row>
    <row r="92" ht="15" customHeight="1">
      <c r="B92" s="321"/>
      <c r="C92" s="299" t="s">
        <v>446</v>
      </c>
      <c r="D92" s="299"/>
      <c r="E92" s="299"/>
      <c r="F92" s="320" t="s">
        <v>414</v>
      </c>
      <c r="G92" s="319"/>
      <c r="H92" s="299" t="s">
        <v>447</v>
      </c>
      <c r="I92" s="299" t="s">
        <v>448</v>
      </c>
      <c r="J92" s="299"/>
      <c r="K92" s="312"/>
    </row>
    <row r="93" ht="15" customHeight="1">
      <c r="B93" s="321"/>
      <c r="C93" s="299" t="s">
        <v>449</v>
      </c>
      <c r="D93" s="299"/>
      <c r="E93" s="299"/>
      <c r="F93" s="320" t="s">
        <v>414</v>
      </c>
      <c r="G93" s="319"/>
      <c r="H93" s="299" t="s">
        <v>449</v>
      </c>
      <c r="I93" s="299" t="s">
        <v>448</v>
      </c>
      <c r="J93" s="299"/>
      <c r="K93" s="312"/>
    </row>
    <row r="94" ht="15" customHeight="1">
      <c r="B94" s="321"/>
      <c r="C94" s="299" t="s">
        <v>38</v>
      </c>
      <c r="D94" s="299"/>
      <c r="E94" s="299"/>
      <c r="F94" s="320" t="s">
        <v>414</v>
      </c>
      <c r="G94" s="319"/>
      <c r="H94" s="299" t="s">
        <v>450</v>
      </c>
      <c r="I94" s="299" t="s">
        <v>448</v>
      </c>
      <c r="J94" s="299"/>
      <c r="K94" s="312"/>
    </row>
    <row r="95" ht="15" customHeight="1">
      <c r="B95" s="321"/>
      <c r="C95" s="299" t="s">
        <v>48</v>
      </c>
      <c r="D95" s="299"/>
      <c r="E95" s="299"/>
      <c r="F95" s="320" t="s">
        <v>414</v>
      </c>
      <c r="G95" s="319"/>
      <c r="H95" s="299" t="s">
        <v>451</v>
      </c>
      <c r="I95" s="299" t="s">
        <v>448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452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408</v>
      </c>
      <c r="D101" s="313"/>
      <c r="E101" s="313"/>
      <c r="F101" s="313" t="s">
        <v>409</v>
      </c>
      <c r="G101" s="314"/>
      <c r="H101" s="313" t="s">
        <v>109</v>
      </c>
      <c r="I101" s="313" t="s">
        <v>57</v>
      </c>
      <c r="J101" s="313" t="s">
        <v>410</v>
      </c>
      <c r="K101" s="312"/>
    </row>
    <row r="102" ht="17.25" customHeight="1">
      <c r="B102" s="310"/>
      <c r="C102" s="315" t="s">
        <v>411</v>
      </c>
      <c r="D102" s="315"/>
      <c r="E102" s="315"/>
      <c r="F102" s="316" t="s">
        <v>412</v>
      </c>
      <c r="G102" s="317"/>
      <c r="H102" s="315"/>
      <c r="I102" s="315"/>
      <c r="J102" s="315" t="s">
        <v>413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53</v>
      </c>
      <c r="D104" s="318"/>
      <c r="E104" s="318"/>
      <c r="F104" s="320" t="s">
        <v>414</v>
      </c>
      <c r="G104" s="329"/>
      <c r="H104" s="299" t="s">
        <v>453</v>
      </c>
      <c r="I104" s="299" t="s">
        <v>416</v>
      </c>
      <c r="J104" s="299">
        <v>20</v>
      </c>
      <c r="K104" s="312"/>
    </row>
    <row r="105" ht="15" customHeight="1">
      <c r="B105" s="310"/>
      <c r="C105" s="299" t="s">
        <v>417</v>
      </c>
      <c r="D105" s="299"/>
      <c r="E105" s="299"/>
      <c r="F105" s="320" t="s">
        <v>414</v>
      </c>
      <c r="G105" s="299"/>
      <c r="H105" s="299" t="s">
        <v>453</v>
      </c>
      <c r="I105" s="299" t="s">
        <v>416</v>
      </c>
      <c r="J105" s="299">
        <v>120</v>
      </c>
      <c r="K105" s="312"/>
    </row>
    <row r="106" ht="15" customHeight="1">
      <c r="B106" s="321"/>
      <c r="C106" s="299" t="s">
        <v>419</v>
      </c>
      <c r="D106" s="299"/>
      <c r="E106" s="299"/>
      <c r="F106" s="320" t="s">
        <v>420</v>
      </c>
      <c r="G106" s="299"/>
      <c r="H106" s="299" t="s">
        <v>453</v>
      </c>
      <c r="I106" s="299" t="s">
        <v>416</v>
      </c>
      <c r="J106" s="299">
        <v>50</v>
      </c>
      <c r="K106" s="312"/>
    </row>
    <row r="107" ht="15" customHeight="1">
      <c r="B107" s="321"/>
      <c r="C107" s="299" t="s">
        <v>422</v>
      </c>
      <c r="D107" s="299"/>
      <c r="E107" s="299"/>
      <c r="F107" s="320" t="s">
        <v>414</v>
      </c>
      <c r="G107" s="299"/>
      <c r="H107" s="299" t="s">
        <v>453</v>
      </c>
      <c r="I107" s="299" t="s">
        <v>424</v>
      </c>
      <c r="J107" s="299"/>
      <c r="K107" s="312"/>
    </row>
    <row r="108" ht="15" customHeight="1">
      <c r="B108" s="321"/>
      <c r="C108" s="299" t="s">
        <v>433</v>
      </c>
      <c r="D108" s="299"/>
      <c r="E108" s="299"/>
      <c r="F108" s="320" t="s">
        <v>420</v>
      </c>
      <c r="G108" s="299"/>
      <c r="H108" s="299" t="s">
        <v>453</v>
      </c>
      <c r="I108" s="299" t="s">
        <v>416</v>
      </c>
      <c r="J108" s="299">
        <v>50</v>
      </c>
      <c r="K108" s="312"/>
    </row>
    <row r="109" ht="15" customHeight="1">
      <c r="B109" s="321"/>
      <c r="C109" s="299" t="s">
        <v>441</v>
      </c>
      <c r="D109" s="299"/>
      <c r="E109" s="299"/>
      <c r="F109" s="320" t="s">
        <v>420</v>
      </c>
      <c r="G109" s="299"/>
      <c r="H109" s="299" t="s">
        <v>453</v>
      </c>
      <c r="I109" s="299" t="s">
        <v>416</v>
      </c>
      <c r="J109" s="299">
        <v>50</v>
      </c>
      <c r="K109" s="312"/>
    </row>
    <row r="110" ht="15" customHeight="1">
      <c r="B110" s="321"/>
      <c r="C110" s="299" t="s">
        <v>439</v>
      </c>
      <c r="D110" s="299"/>
      <c r="E110" s="299"/>
      <c r="F110" s="320" t="s">
        <v>420</v>
      </c>
      <c r="G110" s="299"/>
      <c r="H110" s="299" t="s">
        <v>453</v>
      </c>
      <c r="I110" s="299" t="s">
        <v>416</v>
      </c>
      <c r="J110" s="299">
        <v>50</v>
      </c>
      <c r="K110" s="312"/>
    </row>
    <row r="111" ht="15" customHeight="1">
      <c r="B111" s="321"/>
      <c r="C111" s="299" t="s">
        <v>53</v>
      </c>
      <c r="D111" s="299"/>
      <c r="E111" s="299"/>
      <c r="F111" s="320" t="s">
        <v>414</v>
      </c>
      <c r="G111" s="299"/>
      <c r="H111" s="299" t="s">
        <v>454</v>
      </c>
      <c r="I111" s="299" t="s">
        <v>416</v>
      </c>
      <c r="J111" s="299">
        <v>20</v>
      </c>
      <c r="K111" s="312"/>
    </row>
    <row r="112" ht="15" customHeight="1">
      <c r="B112" s="321"/>
      <c r="C112" s="299" t="s">
        <v>455</v>
      </c>
      <c r="D112" s="299"/>
      <c r="E112" s="299"/>
      <c r="F112" s="320" t="s">
        <v>414</v>
      </c>
      <c r="G112" s="299"/>
      <c r="H112" s="299" t="s">
        <v>456</v>
      </c>
      <c r="I112" s="299" t="s">
        <v>416</v>
      </c>
      <c r="J112" s="299">
        <v>120</v>
      </c>
      <c r="K112" s="312"/>
    </row>
    <row r="113" ht="15" customHeight="1">
      <c r="B113" s="321"/>
      <c r="C113" s="299" t="s">
        <v>38</v>
      </c>
      <c r="D113" s="299"/>
      <c r="E113" s="299"/>
      <c r="F113" s="320" t="s">
        <v>414</v>
      </c>
      <c r="G113" s="299"/>
      <c r="H113" s="299" t="s">
        <v>457</v>
      </c>
      <c r="I113" s="299" t="s">
        <v>448</v>
      </c>
      <c r="J113" s="299"/>
      <c r="K113" s="312"/>
    </row>
    <row r="114" ht="15" customHeight="1">
      <c r="B114" s="321"/>
      <c r="C114" s="299" t="s">
        <v>48</v>
      </c>
      <c r="D114" s="299"/>
      <c r="E114" s="299"/>
      <c r="F114" s="320" t="s">
        <v>414</v>
      </c>
      <c r="G114" s="299"/>
      <c r="H114" s="299" t="s">
        <v>458</v>
      </c>
      <c r="I114" s="299" t="s">
        <v>448</v>
      </c>
      <c r="J114" s="299"/>
      <c r="K114" s="312"/>
    </row>
    <row r="115" ht="15" customHeight="1">
      <c r="B115" s="321"/>
      <c r="C115" s="299" t="s">
        <v>57</v>
      </c>
      <c r="D115" s="299"/>
      <c r="E115" s="299"/>
      <c r="F115" s="320" t="s">
        <v>414</v>
      </c>
      <c r="G115" s="299"/>
      <c r="H115" s="299" t="s">
        <v>459</v>
      </c>
      <c r="I115" s="299" t="s">
        <v>460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461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408</v>
      </c>
      <c r="D121" s="313"/>
      <c r="E121" s="313"/>
      <c r="F121" s="313" t="s">
        <v>409</v>
      </c>
      <c r="G121" s="314"/>
      <c r="H121" s="313" t="s">
        <v>109</v>
      </c>
      <c r="I121" s="313" t="s">
        <v>57</v>
      </c>
      <c r="J121" s="313" t="s">
        <v>410</v>
      </c>
      <c r="K121" s="339"/>
    </row>
    <row r="122" ht="17.25" customHeight="1">
      <c r="B122" s="338"/>
      <c r="C122" s="315" t="s">
        <v>411</v>
      </c>
      <c r="D122" s="315"/>
      <c r="E122" s="315"/>
      <c r="F122" s="316" t="s">
        <v>412</v>
      </c>
      <c r="G122" s="317"/>
      <c r="H122" s="315"/>
      <c r="I122" s="315"/>
      <c r="J122" s="315" t="s">
        <v>413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417</v>
      </c>
      <c r="D124" s="318"/>
      <c r="E124" s="318"/>
      <c r="F124" s="320" t="s">
        <v>414</v>
      </c>
      <c r="G124" s="299"/>
      <c r="H124" s="299" t="s">
        <v>453</v>
      </c>
      <c r="I124" s="299" t="s">
        <v>416</v>
      </c>
      <c r="J124" s="299">
        <v>120</v>
      </c>
      <c r="K124" s="342"/>
    </row>
    <row r="125" ht="15" customHeight="1">
      <c r="B125" s="340"/>
      <c r="C125" s="299" t="s">
        <v>462</v>
      </c>
      <c r="D125" s="299"/>
      <c r="E125" s="299"/>
      <c r="F125" s="320" t="s">
        <v>414</v>
      </c>
      <c r="G125" s="299"/>
      <c r="H125" s="299" t="s">
        <v>463</v>
      </c>
      <c r="I125" s="299" t="s">
        <v>416</v>
      </c>
      <c r="J125" s="299" t="s">
        <v>464</v>
      </c>
      <c r="K125" s="342"/>
    </row>
    <row r="126" ht="15" customHeight="1">
      <c r="B126" s="340"/>
      <c r="C126" s="299" t="s">
        <v>363</v>
      </c>
      <c r="D126" s="299"/>
      <c r="E126" s="299"/>
      <c r="F126" s="320" t="s">
        <v>414</v>
      </c>
      <c r="G126" s="299"/>
      <c r="H126" s="299" t="s">
        <v>465</v>
      </c>
      <c r="I126" s="299" t="s">
        <v>416</v>
      </c>
      <c r="J126" s="299" t="s">
        <v>464</v>
      </c>
      <c r="K126" s="342"/>
    </row>
    <row r="127" ht="15" customHeight="1">
      <c r="B127" s="340"/>
      <c r="C127" s="299" t="s">
        <v>425</v>
      </c>
      <c r="D127" s="299"/>
      <c r="E127" s="299"/>
      <c r="F127" s="320" t="s">
        <v>420</v>
      </c>
      <c r="G127" s="299"/>
      <c r="H127" s="299" t="s">
        <v>426</v>
      </c>
      <c r="I127" s="299" t="s">
        <v>416</v>
      </c>
      <c r="J127" s="299">
        <v>15</v>
      </c>
      <c r="K127" s="342"/>
    </row>
    <row r="128" ht="15" customHeight="1">
      <c r="B128" s="340"/>
      <c r="C128" s="322" t="s">
        <v>427</v>
      </c>
      <c r="D128" s="322"/>
      <c r="E128" s="322"/>
      <c r="F128" s="323" t="s">
        <v>420</v>
      </c>
      <c r="G128" s="322"/>
      <c r="H128" s="322" t="s">
        <v>428</v>
      </c>
      <c r="I128" s="322" t="s">
        <v>416</v>
      </c>
      <c r="J128" s="322">
        <v>15</v>
      </c>
      <c r="K128" s="342"/>
    </row>
    <row r="129" ht="15" customHeight="1">
      <c r="B129" s="340"/>
      <c r="C129" s="322" t="s">
        <v>429</v>
      </c>
      <c r="D129" s="322"/>
      <c r="E129" s="322"/>
      <c r="F129" s="323" t="s">
        <v>420</v>
      </c>
      <c r="G129" s="322"/>
      <c r="H129" s="322" t="s">
        <v>430</v>
      </c>
      <c r="I129" s="322" t="s">
        <v>416</v>
      </c>
      <c r="J129" s="322">
        <v>20</v>
      </c>
      <c r="K129" s="342"/>
    </row>
    <row r="130" ht="15" customHeight="1">
      <c r="B130" s="340"/>
      <c r="C130" s="322" t="s">
        <v>431</v>
      </c>
      <c r="D130" s="322"/>
      <c r="E130" s="322"/>
      <c r="F130" s="323" t="s">
        <v>420</v>
      </c>
      <c r="G130" s="322"/>
      <c r="H130" s="322" t="s">
        <v>432</v>
      </c>
      <c r="I130" s="322" t="s">
        <v>416</v>
      </c>
      <c r="J130" s="322">
        <v>20</v>
      </c>
      <c r="K130" s="342"/>
    </row>
    <row r="131" ht="15" customHeight="1">
      <c r="B131" s="340"/>
      <c r="C131" s="299" t="s">
        <v>419</v>
      </c>
      <c r="D131" s="299"/>
      <c r="E131" s="299"/>
      <c r="F131" s="320" t="s">
        <v>420</v>
      </c>
      <c r="G131" s="299"/>
      <c r="H131" s="299" t="s">
        <v>453</v>
      </c>
      <c r="I131" s="299" t="s">
        <v>416</v>
      </c>
      <c r="J131" s="299">
        <v>50</v>
      </c>
      <c r="K131" s="342"/>
    </row>
    <row r="132" ht="15" customHeight="1">
      <c r="B132" s="340"/>
      <c r="C132" s="299" t="s">
        <v>433</v>
      </c>
      <c r="D132" s="299"/>
      <c r="E132" s="299"/>
      <c r="F132" s="320" t="s">
        <v>420</v>
      </c>
      <c r="G132" s="299"/>
      <c r="H132" s="299" t="s">
        <v>453</v>
      </c>
      <c r="I132" s="299" t="s">
        <v>416</v>
      </c>
      <c r="J132" s="299">
        <v>50</v>
      </c>
      <c r="K132" s="342"/>
    </row>
    <row r="133" ht="15" customHeight="1">
      <c r="B133" s="340"/>
      <c r="C133" s="299" t="s">
        <v>439</v>
      </c>
      <c r="D133" s="299"/>
      <c r="E133" s="299"/>
      <c r="F133" s="320" t="s">
        <v>420</v>
      </c>
      <c r="G133" s="299"/>
      <c r="H133" s="299" t="s">
        <v>453</v>
      </c>
      <c r="I133" s="299" t="s">
        <v>416</v>
      </c>
      <c r="J133" s="299">
        <v>50</v>
      </c>
      <c r="K133" s="342"/>
    </row>
    <row r="134" ht="15" customHeight="1">
      <c r="B134" s="340"/>
      <c r="C134" s="299" t="s">
        <v>441</v>
      </c>
      <c r="D134" s="299"/>
      <c r="E134" s="299"/>
      <c r="F134" s="320" t="s">
        <v>420</v>
      </c>
      <c r="G134" s="299"/>
      <c r="H134" s="299" t="s">
        <v>453</v>
      </c>
      <c r="I134" s="299" t="s">
        <v>416</v>
      </c>
      <c r="J134" s="299">
        <v>50</v>
      </c>
      <c r="K134" s="342"/>
    </row>
    <row r="135" ht="15" customHeight="1">
      <c r="B135" s="340"/>
      <c r="C135" s="299" t="s">
        <v>114</v>
      </c>
      <c r="D135" s="299"/>
      <c r="E135" s="299"/>
      <c r="F135" s="320" t="s">
        <v>420</v>
      </c>
      <c r="G135" s="299"/>
      <c r="H135" s="299" t="s">
        <v>466</v>
      </c>
      <c r="I135" s="299" t="s">
        <v>416</v>
      </c>
      <c r="J135" s="299">
        <v>255</v>
      </c>
      <c r="K135" s="342"/>
    </row>
    <row r="136" ht="15" customHeight="1">
      <c r="B136" s="340"/>
      <c r="C136" s="299" t="s">
        <v>443</v>
      </c>
      <c r="D136" s="299"/>
      <c r="E136" s="299"/>
      <c r="F136" s="320" t="s">
        <v>414</v>
      </c>
      <c r="G136" s="299"/>
      <c r="H136" s="299" t="s">
        <v>467</v>
      </c>
      <c r="I136" s="299" t="s">
        <v>445</v>
      </c>
      <c r="J136" s="299"/>
      <c r="K136" s="342"/>
    </row>
    <row r="137" ht="15" customHeight="1">
      <c r="B137" s="340"/>
      <c r="C137" s="299" t="s">
        <v>446</v>
      </c>
      <c r="D137" s="299"/>
      <c r="E137" s="299"/>
      <c r="F137" s="320" t="s">
        <v>414</v>
      </c>
      <c r="G137" s="299"/>
      <c r="H137" s="299" t="s">
        <v>468</v>
      </c>
      <c r="I137" s="299" t="s">
        <v>448</v>
      </c>
      <c r="J137" s="299"/>
      <c r="K137" s="342"/>
    </row>
    <row r="138" ht="15" customHeight="1">
      <c r="B138" s="340"/>
      <c r="C138" s="299" t="s">
        <v>449</v>
      </c>
      <c r="D138" s="299"/>
      <c r="E138" s="299"/>
      <c r="F138" s="320" t="s">
        <v>414</v>
      </c>
      <c r="G138" s="299"/>
      <c r="H138" s="299" t="s">
        <v>449</v>
      </c>
      <c r="I138" s="299" t="s">
        <v>448</v>
      </c>
      <c r="J138" s="299"/>
      <c r="K138" s="342"/>
    </row>
    <row r="139" ht="15" customHeight="1">
      <c r="B139" s="340"/>
      <c r="C139" s="299" t="s">
        <v>38</v>
      </c>
      <c r="D139" s="299"/>
      <c r="E139" s="299"/>
      <c r="F139" s="320" t="s">
        <v>414</v>
      </c>
      <c r="G139" s="299"/>
      <c r="H139" s="299" t="s">
        <v>469</v>
      </c>
      <c r="I139" s="299" t="s">
        <v>448</v>
      </c>
      <c r="J139" s="299"/>
      <c r="K139" s="342"/>
    </row>
    <row r="140" ht="15" customHeight="1">
      <c r="B140" s="340"/>
      <c r="C140" s="299" t="s">
        <v>470</v>
      </c>
      <c r="D140" s="299"/>
      <c r="E140" s="299"/>
      <c r="F140" s="320" t="s">
        <v>414</v>
      </c>
      <c r="G140" s="299"/>
      <c r="H140" s="299" t="s">
        <v>471</v>
      </c>
      <c r="I140" s="299" t="s">
        <v>448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472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408</v>
      </c>
      <c r="D146" s="313"/>
      <c r="E146" s="313"/>
      <c r="F146" s="313" t="s">
        <v>409</v>
      </c>
      <c r="G146" s="314"/>
      <c r="H146" s="313" t="s">
        <v>109</v>
      </c>
      <c r="I146" s="313" t="s">
        <v>57</v>
      </c>
      <c r="J146" s="313" t="s">
        <v>410</v>
      </c>
      <c r="K146" s="312"/>
    </row>
    <row r="147" ht="17.25" customHeight="1">
      <c r="B147" s="310"/>
      <c r="C147" s="315" t="s">
        <v>411</v>
      </c>
      <c r="D147" s="315"/>
      <c r="E147" s="315"/>
      <c r="F147" s="316" t="s">
        <v>412</v>
      </c>
      <c r="G147" s="317"/>
      <c r="H147" s="315"/>
      <c r="I147" s="315"/>
      <c r="J147" s="315" t="s">
        <v>413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417</v>
      </c>
      <c r="D149" s="299"/>
      <c r="E149" s="299"/>
      <c r="F149" s="347" t="s">
        <v>414</v>
      </c>
      <c r="G149" s="299"/>
      <c r="H149" s="346" t="s">
        <v>453</v>
      </c>
      <c r="I149" s="346" t="s">
        <v>416</v>
      </c>
      <c r="J149" s="346">
        <v>120</v>
      </c>
      <c r="K149" s="342"/>
    </row>
    <row r="150" ht="15" customHeight="1">
      <c r="B150" s="321"/>
      <c r="C150" s="346" t="s">
        <v>462</v>
      </c>
      <c r="D150" s="299"/>
      <c r="E150" s="299"/>
      <c r="F150" s="347" t="s">
        <v>414</v>
      </c>
      <c r="G150" s="299"/>
      <c r="H150" s="346" t="s">
        <v>473</v>
      </c>
      <c r="I150" s="346" t="s">
        <v>416</v>
      </c>
      <c r="J150" s="346" t="s">
        <v>464</v>
      </c>
      <c r="K150" s="342"/>
    </row>
    <row r="151" ht="15" customHeight="1">
      <c r="B151" s="321"/>
      <c r="C151" s="346" t="s">
        <v>363</v>
      </c>
      <c r="D151" s="299"/>
      <c r="E151" s="299"/>
      <c r="F151" s="347" t="s">
        <v>414</v>
      </c>
      <c r="G151" s="299"/>
      <c r="H151" s="346" t="s">
        <v>474</v>
      </c>
      <c r="I151" s="346" t="s">
        <v>416</v>
      </c>
      <c r="J151" s="346" t="s">
        <v>464</v>
      </c>
      <c r="K151" s="342"/>
    </row>
    <row r="152" ht="15" customHeight="1">
      <c r="B152" s="321"/>
      <c r="C152" s="346" t="s">
        <v>419</v>
      </c>
      <c r="D152" s="299"/>
      <c r="E152" s="299"/>
      <c r="F152" s="347" t="s">
        <v>420</v>
      </c>
      <c r="G152" s="299"/>
      <c r="H152" s="346" t="s">
        <v>453</v>
      </c>
      <c r="I152" s="346" t="s">
        <v>416</v>
      </c>
      <c r="J152" s="346">
        <v>50</v>
      </c>
      <c r="K152" s="342"/>
    </row>
    <row r="153" ht="15" customHeight="1">
      <c r="B153" s="321"/>
      <c r="C153" s="346" t="s">
        <v>422</v>
      </c>
      <c r="D153" s="299"/>
      <c r="E153" s="299"/>
      <c r="F153" s="347" t="s">
        <v>414</v>
      </c>
      <c r="G153" s="299"/>
      <c r="H153" s="346" t="s">
        <v>453</v>
      </c>
      <c r="I153" s="346" t="s">
        <v>424</v>
      </c>
      <c r="J153" s="346"/>
      <c r="K153" s="342"/>
    </row>
    <row r="154" ht="15" customHeight="1">
      <c r="B154" s="321"/>
      <c r="C154" s="346" t="s">
        <v>433</v>
      </c>
      <c r="D154" s="299"/>
      <c r="E154" s="299"/>
      <c r="F154" s="347" t="s">
        <v>420</v>
      </c>
      <c r="G154" s="299"/>
      <c r="H154" s="346" t="s">
        <v>453</v>
      </c>
      <c r="I154" s="346" t="s">
        <v>416</v>
      </c>
      <c r="J154" s="346">
        <v>50</v>
      </c>
      <c r="K154" s="342"/>
    </row>
    <row r="155" ht="15" customHeight="1">
      <c r="B155" s="321"/>
      <c r="C155" s="346" t="s">
        <v>441</v>
      </c>
      <c r="D155" s="299"/>
      <c r="E155" s="299"/>
      <c r="F155" s="347" t="s">
        <v>420</v>
      </c>
      <c r="G155" s="299"/>
      <c r="H155" s="346" t="s">
        <v>453</v>
      </c>
      <c r="I155" s="346" t="s">
        <v>416</v>
      </c>
      <c r="J155" s="346">
        <v>50</v>
      </c>
      <c r="K155" s="342"/>
    </row>
    <row r="156" ht="15" customHeight="1">
      <c r="B156" s="321"/>
      <c r="C156" s="346" t="s">
        <v>439</v>
      </c>
      <c r="D156" s="299"/>
      <c r="E156" s="299"/>
      <c r="F156" s="347" t="s">
        <v>420</v>
      </c>
      <c r="G156" s="299"/>
      <c r="H156" s="346" t="s">
        <v>453</v>
      </c>
      <c r="I156" s="346" t="s">
        <v>416</v>
      </c>
      <c r="J156" s="346">
        <v>50</v>
      </c>
      <c r="K156" s="342"/>
    </row>
    <row r="157" ht="15" customHeight="1">
      <c r="B157" s="321"/>
      <c r="C157" s="346" t="s">
        <v>101</v>
      </c>
      <c r="D157" s="299"/>
      <c r="E157" s="299"/>
      <c r="F157" s="347" t="s">
        <v>414</v>
      </c>
      <c r="G157" s="299"/>
      <c r="H157" s="346" t="s">
        <v>475</v>
      </c>
      <c r="I157" s="346" t="s">
        <v>416</v>
      </c>
      <c r="J157" s="346" t="s">
        <v>476</v>
      </c>
      <c r="K157" s="342"/>
    </row>
    <row r="158" ht="15" customHeight="1">
      <c r="B158" s="321"/>
      <c r="C158" s="346" t="s">
        <v>477</v>
      </c>
      <c r="D158" s="299"/>
      <c r="E158" s="299"/>
      <c r="F158" s="347" t="s">
        <v>414</v>
      </c>
      <c r="G158" s="299"/>
      <c r="H158" s="346" t="s">
        <v>478</v>
      </c>
      <c r="I158" s="346" t="s">
        <v>448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479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408</v>
      </c>
      <c r="D164" s="313"/>
      <c r="E164" s="313"/>
      <c r="F164" s="313" t="s">
        <v>409</v>
      </c>
      <c r="G164" s="350"/>
      <c r="H164" s="351" t="s">
        <v>109</v>
      </c>
      <c r="I164" s="351" t="s">
        <v>57</v>
      </c>
      <c r="J164" s="313" t="s">
        <v>410</v>
      </c>
      <c r="K164" s="290"/>
    </row>
    <row r="165" ht="17.25" customHeight="1">
      <c r="B165" s="291"/>
      <c r="C165" s="315" t="s">
        <v>411</v>
      </c>
      <c r="D165" s="315"/>
      <c r="E165" s="315"/>
      <c r="F165" s="316" t="s">
        <v>412</v>
      </c>
      <c r="G165" s="352"/>
      <c r="H165" s="353"/>
      <c r="I165" s="353"/>
      <c r="J165" s="315" t="s">
        <v>413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417</v>
      </c>
      <c r="D167" s="299"/>
      <c r="E167" s="299"/>
      <c r="F167" s="320" t="s">
        <v>414</v>
      </c>
      <c r="G167" s="299"/>
      <c r="H167" s="299" t="s">
        <v>453</v>
      </c>
      <c r="I167" s="299" t="s">
        <v>416</v>
      </c>
      <c r="J167" s="299">
        <v>120</v>
      </c>
      <c r="K167" s="342"/>
    </row>
    <row r="168" ht="15" customHeight="1">
      <c r="B168" s="321"/>
      <c r="C168" s="299" t="s">
        <v>462</v>
      </c>
      <c r="D168" s="299"/>
      <c r="E168" s="299"/>
      <c r="F168" s="320" t="s">
        <v>414</v>
      </c>
      <c r="G168" s="299"/>
      <c r="H168" s="299" t="s">
        <v>463</v>
      </c>
      <c r="I168" s="299" t="s">
        <v>416</v>
      </c>
      <c r="J168" s="299" t="s">
        <v>464</v>
      </c>
      <c r="K168" s="342"/>
    </row>
    <row r="169" ht="15" customHeight="1">
      <c r="B169" s="321"/>
      <c r="C169" s="299" t="s">
        <v>363</v>
      </c>
      <c r="D169" s="299"/>
      <c r="E169" s="299"/>
      <c r="F169" s="320" t="s">
        <v>414</v>
      </c>
      <c r="G169" s="299"/>
      <c r="H169" s="299" t="s">
        <v>480</v>
      </c>
      <c r="I169" s="299" t="s">
        <v>416</v>
      </c>
      <c r="J169" s="299" t="s">
        <v>464</v>
      </c>
      <c r="K169" s="342"/>
    </row>
    <row r="170" ht="15" customHeight="1">
      <c r="B170" s="321"/>
      <c r="C170" s="299" t="s">
        <v>419</v>
      </c>
      <c r="D170" s="299"/>
      <c r="E170" s="299"/>
      <c r="F170" s="320" t="s">
        <v>420</v>
      </c>
      <c r="G170" s="299"/>
      <c r="H170" s="299" t="s">
        <v>480</v>
      </c>
      <c r="I170" s="299" t="s">
        <v>416</v>
      </c>
      <c r="J170" s="299">
        <v>50</v>
      </c>
      <c r="K170" s="342"/>
    </row>
    <row r="171" ht="15" customHeight="1">
      <c r="B171" s="321"/>
      <c r="C171" s="299" t="s">
        <v>422</v>
      </c>
      <c r="D171" s="299"/>
      <c r="E171" s="299"/>
      <c r="F171" s="320" t="s">
        <v>414</v>
      </c>
      <c r="G171" s="299"/>
      <c r="H171" s="299" t="s">
        <v>480</v>
      </c>
      <c r="I171" s="299" t="s">
        <v>424</v>
      </c>
      <c r="J171" s="299"/>
      <c r="K171" s="342"/>
    </row>
    <row r="172" ht="15" customHeight="1">
      <c r="B172" s="321"/>
      <c r="C172" s="299" t="s">
        <v>433</v>
      </c>
      <c r="D172" s="299"/>
      <c r="E172" s="299"/>
      <c r="F172" s="320" t="s">
        <v>420</v>
      </c>
      <c r="G172" s="299"/>
      <c r="H172" s="299" t="s">
        <v>480</v>
      </c>
      <c r="I172" s="299" t="s">
        <v>416</v>
      </c>
      <c r="J172" s="299">
        <v>50</v>
      </c>
      <c r="K172" s="342"/>
    </row>
    <row r="173" ht="15" customHeight="1">
      <c r="B173" s="321"/>
      <c r="C173" s="299" t="s">
        <v>441</v>
      </c>
      <c r="D173" s="299"/>
      <c r="E173" s="299"/>
      <c r="F173" s="320" t="s">
        <v>420</v>
      </c>
      <c r="G173" s="299"/>
      <c r="H173" s="299" t="s">
        <v>480</v>
      </c>
      <c r="I173" s="299" t="s">
        <v>416</v>
      </c>
      <c r="J173" s="299">
        <v>50</v>
      </c>
      <c r="K173" s="342"/>
    </row>
    <row r="174" ht="15" customHeight="1">
      <c r="B174" s="321"/>
      <c r="C174" s="299" t="s">
        <v>439</v>
      </c>
      <c r="D174" s="299"/>
      <c r="E174" s="299"/>
      <c r="F174" s="320" t="s">
        <v>420</v>
      </c>
      <c r="G174" s="299"/>
      <c r="H174" s="299" t="s">
        <v>480</v>
      </c>
      <c r="I174" s="299" t="s">
        <v>416</v>
      </c>
      <c r="J174" s="299">
        <v>50</v>
      </c>
      <c r="K174" s="342"/>
    </row>
    <row r="175" ht="15" customHeight="1">
      <c r="B175" s="321"/>
      <c r="C175" s="299" t="s">
        <v>108</v>
      </c>
      <c r="D175" s="299"/>
      <c r="E175" s="299"/>
      <c r="F175" s="320" t="s">
        <v>414</v>
      </c>
      <c r="G175" s="299"/>
      <c r="H175" s="299" t="s">
        <v>481</v>
      </c>
      <c r="I175" s="299" t="s">
        <v>482</v>
      </c>
      <c r="J175" s="299"/>
      <c r="K175" s="342"/>
    </row>
    <row r="176" ht="15" customHeight="1">
      <c r="B176" s="321"/>
      <c r="C176" s="299" t="s">
        <v>57</v>
      </c>
      <c r="D176" s="299"/>
      <c r="E176" s="299"/>
      <c r="F176" s="320" t="s">
        <v>414</v>
      </c>
      <c r="G176" s="299"/>
      <c r="H176" s="299" t="s">
        <v>483</v>
      </c>
      <c r="I176" s="299" t="s">
        <v>484</v>
      </c>
      <c r="J176" s="299">
        <v>1</v>
      </c>
      <c r="K176" s="342"/>
    </row>
    <row r="177" ht="15" customHeight="1">
      <c r="B177" s="321"/>
      <c r="C177" s="299" t="s">
        <v>53</v>
      </c>
      <c r="D177" s="299"/>
      <c r="E177" s="299"/>
      <c r="F177" s="320" t="s">
        <v>414</v>
      </c>
      <c r="G177" s="299"/>
      <c r="H177" s="299" t="s">
        <v>485</v>
      </c>
      <c r="I177" s="299" t="s">
        <v>416</v>
      </c>
      <c r="J177" s="299">
        <v>20</v>
      </c>
      <c r="K177" s="342"/>
    </row>
    <row r="178" ht="15" customHeight="1">
      <c r="B178" s="321"/>
      <c r="C178" s="299" t="s">
        <v>109</v>
      </c>
      <c r="D178" s="299"/>
      <c r="E178" s="299"/>
      <c r="F178" s="320" t="s">
        <v>414</v>
      </c>
      <c r="G178" s="299"/>
      <c r="H178" s="299" t="s">
        <v>486</v>
      </c>
      <c r="I178" s="299" t="s">
        <v>416</v>
      </c>
      <c r="J178" s="299">
        <v>255</v>
      </c>
      <c r="K178" s="342"/>
    </row>
    <row r="179" ht="15" customHeight="1">
      <c r="B179" s="321"/>
      <c r="C179" s="299" t="s">
        <v>110</v>
      </c>
      <c r="D179" s="299"/>
      <c r="E179" s="299"/>
      <c r="F179" s="320" t="s">
        <v>414</v>
      </c>
      <c r="G179" s="299"/>
      <c r="H179" s="299" t="s">
        <v>379</v>
      </c>
      <c r="I179" s="299" t="s">
        <v>416</v>
      </c>
      <c r="J179" s="299">
        <v>10</v>
      </c>
      <c r="K179" s="342"/>
    </row>
    <row r="180" ht="15" customHeight="1">
      <c r="B180" s="321"/>
      <c r="C180" s="299" t="s">
        <v>111</v>
      </c>
      <c r="D180" s="299"/>
      <c r="E180" s="299"/>
      <c r="F180" s="320" t="s">
        <v>414</v>
      </c>
      <c r="G180" s="299"/>
      <c r="H180" s="299" t="s">
        <v>487</v>
      </c>
      <c r="I180" s="299" t="s">
        <v>448</v>
      </c>
      <c r="J180" s="299"/>
      <c r="K180" s="342"/>
    </row>
    <row r="181" ht="15" customHeight="1">
      <c r="B181" s="321"/>
      <c r="C181" s="299" t="s">
        <v>488</v>
      </c>
      <c r="D181" s="299"/>
      <c r="E181" s="299"/>
      <c r="F181" s="320" t="s">
        <v>414</v>
      </c>
      <c r="G181" s="299"/>
      <c r="H181" s="299" t="s">
        <v>489</v>
      </c>
      <c r="I181" s="299" t="s">
        <v>448</v>
      </c>
      <c r="J181" s="299"/>
      <c r="K181" s="342"/>
    </row>
    <row r="182" ht="15" customHeight="1">
      <c r="B182" s="321"/>
      <c r="C182" s="299" t="s">
        <v>477</v>
      </c>
      <c r="D182" s="299"/>
      <c r="E182" s="299"/>
      <c r="F182" s="320" t="s">
        <v>414</v>
      </c>
      <c r="G182" s="299"/>
      <c r="H182" s="299" t="s">
        <v>490</v>
      </c>
      <c r="I182" s="299" t="s">
        <v>448</v>
      </c>
      <c r="J182" s="299"/>
      <c r="K182" s="342"/>
    </row>
    <row r="183" ht="15" customHeight="1">
      <c r="B183" s="321"/>
      <c r="C183" s="299" t="s">
        <v>113</v>
      </c>
      <c r="D183" s="299"/>
      <c r="E183" s="299"/>
      <c r="F183" s="320" t="s">
        <v>420</v>
      </c>
      <c r="G183" s="299"/>
      <c r="H183" s="299" t="s">
        <v>491</v>
      </c>
      <c r="I183" s="299" t="s">
        <v>416</v>
      </c>
      <c r="J183" s="299">
        <v>50</v>
      </c>
      <c r="K183" s="342"/>
    </row>
    <row r="184" ht="15" customHeight="1">
      <c r="B184" s="321"/>
      <c r="C184" s="299" t="s">
        <v>492</v>
      </c>
      <c r="D184" s="299"/>
      <c r="E184" s="299"/>
      <c r="F184" s="320" t="s">
        <v>420</v>
      </c>
      <c r="G184" s="299"/>
      <c r="H184" s="299" t="s">
        <v>493</v>
      </c>
      <c r="I184" s="299" t="s">
        <v>494</v>
      </c>
      <c r="J184" s="299"/>
      <c r="K184" s="342"/>
    </row>
    <row r="185" ht="15" customHeight="1">
      <c r="B185" s="321"/>
      <c r="C185" s="299" t="s">
        <v>495</v>
      </c>
      <c r="D185" s="299"/>
      <c r="E185" s="299"/>
      <c r="F185" s="320" t="s">
        <v>420</v>
      </c>
      <c r="G185" s="299"/>
      <c r="H185" s="299" t="s">
        <v>496</v>
      </c>
      <c r="I185" s="299" t="s">
        <v>494</v>
      </c>
      <c r="J185" s="299"/>
      <c r="K185" s="342"/>
    </row>
    <row r="186" ht="15" customHeight="1">
      <c r="B186" s="321"/>
      <c r="C186" s="299" t="s">
        <v>497</v>
      </c>
      <c r="D186" s="299"/>
      <c r="E186" s="299"/>
      <c r="F186" s="320" t="s">
        <v>420</v>
      </c>
      <c r="G186" s="299"/>
      <c r="H186" s="299" t="s">
        <v>498</v>
      </c>
      <c r="I186" s="299" t="s">
        <v>494</v>
      </c>
      <c r="J186" s="299"/>
      <c r="K186" s="342"/>
    </row>
    <row r="187" ht="15" customHeight="1">
      <c r="B187" s="321"/>
      <c r="C187" s="354" t="s">
        <v>499</v>
      </c>
      <c r="D187" s="299"/>
      <c r="E187" s="299"/>
      <c r="F187" s="320" t="s">
        <v>420</v>
      </c>
      <c r="G187" s="299"/>
      <c r="H187" s="299" t="s">
        <v>500</v>
      </c>
      <c r="I187" s="299" t="s">
        <v>501</v>
      </c>
      <c r="J187" s="355" t="s">
        <v>502</v>
      </c>
      <c r="K187" s="342"/>
    </row>
    <row r="188" ht="15" customHeight="1">
      <c r="B188" s="321"/>
      <c r="C188" s="305" t="s">
        <v>42</v>
      </c>
      <c r="D188" s="299"/>
      <c r="E188" s="299"/>
      <c r="F188" s="320" t="s">
        <v>414</v>
      </c>
      <c r="G188" s="299"/>
      <c r="H188" s="295" t="s">
        <v>503</v>
      </c>
      <c r="I188" s="299" t="s">
        <v>504</v>
      </c>
      <c r="J188" s="299"/>
      <c r="K188" s="342"/>
    </row>
    <row r="189" ht="15" customHeight="1">
      <c r="B189" s="321"/>
      <c r="C189" s="305" t="s">
        <v>505</v>
      </c>
      <c r="D189" s="299"/>
      <c r="E189" s="299"/>
      <c r="F189" s="320" t="s">
        <v>414</v>
      </c>
      <c r="G189" s="299"/>
      <c r="H189" s="299" t="s">
        <v>506</v>
      </c>
      <c r="I189" s="299" t="s">
        <v>448</v>
      </c>
      <c r="J189" s="299"/>
      <c r="K189" s="342"/>
    </row>
    <row r="190" ht="15" customHeight="1">
      <c r="B190" s="321"/>
      <c r="C190" s="305" t="s">
        <v>507</v>
      </c>
      <c r="D190" s="299"/>
      <c r="E190" s="299"/>
      <c r="F190" s="320" t="s">
        <v>414</v>
      </c>
      <c r="G190" s="299"/>
      <c r="H190" s="299" t="s">
        <v>508</v>
      </c>
      <c r="I190" s="299" t="s">
        <v>448</v>
      </c>
      <c r="J190" s="299"/>
      <c r="K190" s="342"/>
    </row>
    <row r="191" ht="15" customHeight="1">
      <c r="B191" s="321"/>
      <c r="C191" s="305" t="s">
        <v>509</v>
      </c>
      <c r="D191" s="299"/>
      <c r="E191" s="299"/>
      <c r="F191" s="320" t="s">
        <v>420</v>
      </c>
      <c r="G191" s="299"/>
      <c r="H191" s="299" t="s">
        <v>510</v>
      </c>
      <c r="I191" s="299" t="s">
        <v>448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511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512</v>
      </c>
      <c r="D198" s="357"/>
      <c r="E198" s="357"/>
      <c r="F198" s="357" t="s">
        <v>513</v>
      </c>
      <c r="G198" s="358"/>
      <c r="H198" s="357" t="s">
        <v>514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504</v>
      </c>
      <c r="D200" s="299"/>
      <c r="E200" s="299"/>
      <c r="F200" s="320" t="s">
        <v>43</v>
      </c>
      <c r="G200" s="299"/>
      <c r="H200" s="299" t="s">
        <v>515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44</v>
      </c>
      <c r="G201" s="299"/>
      <c r="H201" s="299" t="s">
        <v>516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47</v>
      </c>
      <c r="G202" s="299"/>
      <c r="H202" s="299" t="s">
        <v>517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45</v>
      </c>
      <c r="G203" s="299"/>
      <c r="H203" s="299" t="s">
        <v>518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46</v>
      </c>
      <c r="G204" s="299"/>
      <c r="H204" s="299" t="s">
        <v>519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460</v>
      </c>
      <c r="D206" s="299"/>
      <c r="E206" s="299"/>
      <c r="F206" s="320" t="s">
        <v>79</v>
      </c>
      <c r="G206" s="299"/>
      <c r="H206" s="299" t="s">
        <v>520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358</v>
      </c>
      <c r="G207" s="299"/>
      <c r="H207" s="299" t="s">
        <v>359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356</v>
      </c>
      <c r="G208" s="299"/>
      <c r="H208" s="299" t="s">
        <v>521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90</v>
      </c>
      <c r="G209" s="305"/>
      <c r="H209" s="346" t="s">
        <v>360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361</v>
      </c>
      <c r="G210" s="305"/>
      <c r="H210" s="346" t="s">
        <v>522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484</v>
      </c>
      <c r="D212" s="327"/>
      <c r="E212" s="327"/>
      <c r="F212" s="320">
        <v>1</v>
      </c>
      <c r="G212" s="305"/>
      <c r="H212" s="346" t="s">
        <v>523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524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525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526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Barta</dc:creator>
  <cp:lastModifiedBy>Roman Barta</cp:lastModifiedBy>
  <dcterms:created xsi:type="dcterms:W3CDTF">2018-11-20T02:39:19Z</dcterms:created>
  <dcterms:modified xsi:type="dcterms:W3CDTF">2018-11-20T02:39:26Z</dcterms:modified>
</cp:coreProperties>
</file>