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Akce 2015\VD Lysá n. L., protikorozní ochrana vrat PK - 149150004\PD\DPS 11-2015\Rozpocet\"/>
    </mc:Choice>
  </mc:AlternateContent>
  <bookViews>
    <workbookView xWindow="75" yWindow="195" windowWidth="25440" windowHeight="12165" activeTab="3"/>
  </bookViews>
  <sheets>
    <sheet name="Info" sheetId="20" r:id="rId1"/>
    <sheet name="VD Lysá n.L. - celkem" sheetId="21" r:id="rId2"/>
    <sheet name="PS 1.položkový rozpočet" sheetId="1" r:id="rId3"/>
    <sheet name="vedlejší a ostatní náklady " sheetId="22" r:id="rId4"/>
  </sheets>
  <definedNames>
    <definedName name="cisloobjektu" localSheetId="1">#REF!</definedName>
    <definedName name="cisloobjektu">#REF!</definedName>
    <definedName name="cislostavby" localSheetId="1">#REF!</definedName>
    <definedName name="cislostavby">#REF!</definedName>
    <definedName name="Datum" localSheetId="1">#REF!</definedName>
    <definedName name="Datum">#REF!</definedName>
    <definedName name="Dil" localSheetId="1">#REF!</definedName>
    <definedName name="Dil">#REF!</definedName>
    <definedName name="Dodavka" localSheetId="1">#REF!</definedName>
    <definedName name="Dodavka">#REF!</definedName>
    <definedName name="Dodavka0" localSheetId="1">#REF!</definedName>
    <definedName name="Dodavka0">#REF!</definedName>
    <definedName name="HSV" localSheetId="1">#REF!</definedName>
    <definedName name="HSV">#REF!</definedName>
    <definedName name="HSV0" localSheetId="1">#REF!</definedName>
    <definedName name="HSV0">#REF!</definedName>
    <definedName name="HZS" localSheetId="1">#REF!</definedName>
    <definedName name="HZS">#REF!</definedName>
    <definedName name="HZS0" localSheetId="1">#REF!</definedName>
    <definedName name="HZS0">#REF!</definedName>
    <definedName name="JKSO" localSheetId="1">#REF!</definedName>
    <definedName name="JKSO">#REF!</definedName>
    <definedName name="MJ" localSheetId="1">#REF!</definedName>
    <definedName name="MJ">#REF!</definedName>
    <definedName name="Mont" localSheetId="1">#REF!</definedName>
    <definedName name="Mont">#REF!</definedName>
    <definedName name="Montaz0" localSheetId="1">#REF!</definedName>
    <definedName name="Montaz0">#REF!</definedName>
    <definedName name="NazevDilu" localSheetId="1">#REF!</definedName>
    <definedName name="NazevDilu">#REF!</definedName>
    <definedName name="nazevobjektu" localSheetId="1">#REF!</definedName>
    <definedName name="nazevobjektu">#REF!</definedName>
    <definedName name="nazevstavby" localSheetId="1">#REF!</definedName>
    <definedName name="nazevstavby">#REF!</definedName>
    <definedName name="Objednatel" localSheetId="1">#REF!</definedName>
    <definedName name="Objednatel">#REF!</definedName>
    <definedName name="_xlnm.Print_Area" localSheetId="0">Info!$A$1:$C$45</definedName>
    <definedName name="_xlnm.Print_Area" localSheetId="2">'PS 1.položkový rozpočet'!$A$1:$H$222</definedName>
    <definedName name="_xlnm.Print_Area" localSheetId="1">'VD Lysá n.L. - celkem'!$A$1:$C$30</definedName>
    <definedName name="PocetMJ" localSheetId="1">#REF!</definedName>
    <definedName name="PocetMJ">#REF!</definedName>
    <definedName name="Poznamka" localSheetId="1">#REF!</definedName>
    <definedName name="Poznamka">#REF!</definedName>
    <definedName name="Projektant" localSheetId="1">#REF!</definedName>
    <definedName name="Projektant">#REF!</definedName>
    <definedName name="PSV" localSheetId="1">#REF!</definedName>
    <definedName name="PSV">#REF!</definedName>
    <definedName name="PSV0" localSheetId="1">#REF!</definedName>
    <definedName name="PSV0">#REF!</definedName>
    <definedName name="SazbaDPH1" localSheetId="1">#REF!</definedName>
    <definedName name="SazbaDPH1">#REF!</definedName>
    <definedName name="SazbaDPH2" localSheetId="1">#REF!</definedName>
    <definedName name="SazbaDPH2">#REF!</definedName>
    <definedName name="SloupecCC" localSheetId="1">#REF!</definedName>
    <definedName name="SloupecCC">#REF!</definedName>
    <definedName name="SloupecCisloPol" localSheetId="1">#REF!</definedName>
    <definedName name="SloupecCisloPol">#REF!</definedName>
    <definedName name="SloupecJC" localSheetId="1">#REF!</definedName>
    <definedName name="SloupecJC">#REF!</definedName>
    <definedName name="SloupecMJ" localSheetId="1">#REF!</definedName>
    <definedName name="SloupecMJ">#REF!</definedName>
    <definedName name="SloupecMnozstvi" localSheetId="1">#REF!</definedName>
    <definedName name="SloupecMnozstvi">#REF!</definedName>
    <definedName name="SloupecNazPol" localSheetId="1">#REF!</definedName>
    <definedName name="SloupecNazPol">#REF!</definedName>
    <definedName name="SloupecPC" localSheetId="1">#REF!</definedName>
    <definedName name="SloupecPC">#REF!</definedName>
    <definedName name="Typ" localSheetId="1">#REF!</definedName>
    <definedName name="Typ">#REF!</definedName>
    <definedName name="VRN" localSheetId="1">#REF!</definedName>
    <definedName name="VRN">#REF!</definedName>
    <definedName name="VRNKc" localSheetId="1">#REF!</definedName>
    <definedName name="VRNKc">#REF!</definedName>
    <definedName name="VRNnazev" localSheetId="1">#REF!</definedName>
    <definedName name="VRNnazev">#REF!</definedName>
    <definedName name="VRNproc" localSheetId="1">#REF!</definedName>
    <definedName name="VRNproc">#REF!</definedName>
    <definedName name="VRNzakl" localSheetId="1">#REF!</definedName>
    <definedName name="VRNzakl">#REF!</definedName>
    <definedName name="Zakazka" localSheetId="1">#REF!</definedName>
    <definedName name="Zakazka">#REF!</definedName>
    <definedName name="Zaklad22" localSheetId="1">#REF!</definedName>
    <definedName name="Zaklad22">#REF!</definedName>
    <definedName name="Zaklad5" localSheetId="1">#REF!</definedName>
    <definedName name="Zaklad5">#REF!</definedName>
    <definedName name="Zhotovitel" localSheetId="1">#REF!</definedName>
    <definedName name="Zhotovitel">#REF!</definedName>
  </definedNames>
  <calcPr calcId="162913"/>
</workbook>
</file>

<file path=xl/calcChain.xml><?xml version="1.0" encoding="utf-8"?>
<calcChain xmlns="http://schemas.openxmlformats.org/spreadsheetml/2006/main">
  <c r="H213" i="1" l="1"/>
  <c r="H212" i="1"/>
  <c r="H210" i="1"/>
  <c r="H209" i="1"/>
  <c r="H214" i="1" s="1"/>
  <c r="H195" i="1"/>
  <c r="H194" i="1"/>
  <c r="H190" i="1"/>
  <c r="H188" i="1"/>
  <c r="H186" i="1"/>
  <c r="H196" i="1" l="1"/>
  <c r="H191" i="1"/>
  <c r="H216" i="1" s="1"/>
  <c r="H217" i="1" s="1"/>
  <c r="H93" i="1"/>
  <c r="C19" i="21" l="1"/>
  <c r="C21" i="21" s="1"/>
  <c r="H177" i="1"/>
  <c r="H96" i="1"/>
  <c r="H180" i="1"/>
  <c r="H16" i="22" l="1"/>
  <c r="H15" i="22"/>
  <c r="H14" i="22"/>
  <c r="H13" i="22"/>
  <c r="H12" i="22"/>
  <c r="H9" i="22"/>
  <c r="H10" i="22" s="1"/>
  <c r="H17" i="22" l="1"/>
  <c r="C24" i="21" s="1"/>
  <c r="C23" i="21"/>
  <c r="H19" i="22" l="1"/>
  <c r="C26" i="21"/>
  <c r="H179" i="1"/>
  <c r="H178" i="1"/>
  <c r="H176" i="1"/>
  <c r="H175" i="1"/>
  <c r="H174" i="1"/>
  <c r="H169" i="1"/>
  <c r="H168" i="1"/>
  <c r="H167" i="1"/>
  <c r="H165" i="1"/>
  <c r="H164" i="1"/>
  <c r="H152" i="1"/>
  <c r="H151" i="1"/>
  <c r="H149" i="1"/>
  <c r="H148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3" i="1"/>
  <c r="H112" i="1"/>
  <c r="H111" i="1"/>
  <c r="H108" i="1"/>
  <c r="H107" i="1"/>
  <c r="H106" i="1"/>
  <c r="H103" i="1"/>
  <c r="H102" i="1"/>
  <c r="H95" i="1"/>
  <c r="H94" i="1"/>
  <c r="H92" i="1"/>
  <c r="H91" i="1"/>
  <c r="H90" i="1"/>
  <c r="H89" i="1"/>
  <c r="H88" i="1"/>
  <c r="H83" i="1"/>
  <c r="H82" i="1"/>
  <c r="H81" i="1"/>
  <c r="H79" i="1"/>
  <c r="H78" i="1"/>
  <c r="H66" i="1"/>
  <c r="H65" i="1"/>
  <c r="H63" i="1"/>
  <c r="H62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4" i="1"/>
  <c r="H23" i="1"/>
  <c r="H22" i="1"/>
  <c r="H19" i="1"/>
  <c r="H18" i="1"/>
  <c r="H17" i="1"/>
  <c r="H16" i="1"/>
  <c r="H13" i="1"/>
  <c r="H12" i="1"/>
  <c r="H135" i="1" l="1"/>
  <c r="H114" i="1" l="1"/>
  <c r="H170" i="1"/>
  <c r="H172" i="1" l="1"/>
  <c r="H181" i="1" l="1"/>
  <c r="C15" i="21" s="1"/>
  <c r="C14" i="21"/>
  <c r="C17" i="21" l="1"/>
  <c r="H182" i="1"/>
  <c r="H49" i="1"/>
  <c r="H84" i="1"/>
  <c r="H25" i="1"/>
  <c r="H86" i="1" l="1"/>
  <c r="C9" i="21" s="1"/>
  <c r="H97" i="1" l="1"/>
  <c r="C10" i="21" s="1"/>
  <c r="C12" i="21" s="1"/>
  <c r="C28" i="21" l="1"/>
  <c r="C33" i="21" s="1"/>
  <c r="C34" i="21" s="1"/>
  <c r="H98" i="1"/>
  <c r="H219" i="1" s="1"/>
</calcChain>
</file>

<file path=xl/sharedStrings.xml><?xml version="1.0" encoding="utf-8"?>
<sst xmlns="http://schemas.openxmlformats.org/spreadsheetml/2006/main" count="496" uniqueCount="280">
  <si>
    <t>Poznámka:</t>
  </si>
  <si>
    <t>celkem</t>
  </si>
  <si>
    <t>cena</t>
  </si>
  <si>
    <t>CELKEM bez DPH</t>
  </si>
  <si>
    <t xml:space="preserve">výměra </t>
  </si>
  <si>
    <t>.-technologické práce na stavbě:</t>
  </si>
  <si>
    <t>.-demontáže:</t>
  </si>
  <si>
    <t>.-materiál, výroba:</t>
  </si>
  <si>
    <t>Název</t>
  </si>
  <si>
    <t>Popis</t>
  </si>
  <si>
    <t>Cena celkem</t>
  </si>
  <si>
    <t>.-spotřební materiál (plyny, elektrody, vrtáky, brusivo, ...)</t>
  </si>
  <si>
    <t>(Kč)</t>
  </si>
  <si>
    <t>počet</t>
  </si>
  <si>
    <t>.-montáže:</t>
  </si>
  <si>
    <t>.-povrchová ochrana:</t>
  </si>
  <si>
    <t>.-ekologická likvidace odpadu (plechovky, …)</t>
  </si>
  <si>
    <t>.-přípravky výrobní</t>
  </si>
  <si>
    <t>Položka</t>
  </si>
  <si>
    <t>číslo</t>
  </si>
  <si>
    <t>Číselné</t>
  </si>
  <si>
    <t>zatřídění pložky</t>
  </si>
  <si>
    <t>2</t>
  </si>
  <si>
    <t>4</t>
  </si>
  <si>
    <t>5</t>
  </si>
  <si>
    <t>12</t>
  </si>
  <si>
    <t>13</t>
  </si>
  <si>
    <t>14</t>
  </si>
  <si>
    <t>21</t>
  </si>
  <si>
    <t>22</t>
  </si>
  <si>
    <t>23</t>
  </si>
  <si>
    <t>24</t>
  </si>
  <si>
    <t>25</t>
  </si>
  <si>
    <t>35</t>
  </si>
  <si>
    <t>HV - horní voda</t>
  </si>
  <si>
    <t>DV - dolní voda</t>
  </si>
  <si>
    <t xml:space="preserve">.- nátěrový systém 2:  </t>
  </si>
  <si>
    <r>
      <t xml:space="preserve">            .- nátěr penetrační vrstva                                 150</t>
    </r>
    <r>
      <rPr>
        <sz val="10"/>
        <rFont val="Symbol"/>
        <family val="1"/>
        <charset val="2"/>
      </rPr>
      <t></t>
    </r>
    <r>
      <rPr>
        <sz val="10"/>
        <rFont val="Arial"/>
        <family val="2"/>
        <charset val="238"/>
      </rPr>
      <t>m</t>
    </r>
  </si>
  <si>
    <r>
      <t xml:space="preserve">            .- nátěr vrchní vrstva                                        150</t>
    </r>
    <r>
      <rPr>
        <sz val="10"/>
        <rFont val="Symbol"/>
        <family val="1"/>
        <charset val="2"/>
      </rPr>
      <t></t>
    </r>
    <r>
      <rPr>
        <sz val="10"/>
        <rFont val="Arial"/>
        <family val="2"/>
        <charset val="238"/>
      </rPr>
      <t>m</t>
    </r>
  </si>
  <si>
    <t xml:space="preserve">.- nátěrový systém 1:  </t>
  </si>
  <si>
    <t>1.1 Vzpěrná vrata</t>
  </si>
  <si>
    <t xml:space="preserve">.-OK vrátní vzpěrných vrat (včetně příslušenství):  </t>
  </si>
  <si>
    <t>.-pochůzná obslužná lávka vrátní (nosná OK, zábradlí, …):</t>
  </si>
  <si>
    <t xml:space="preserve">      dolního ohlaví PK</t>
  </si>
  <si>
    <t>HO - horní ohlaví</t>
  </si>
  <si>
    <t>DO - dolní ohlaví</t>
  </si>
  <si>
    <t>6</t>
  </si>
  <si>
    <t>7</t>
  </si>
  <si>
    <t>8</t>
  </si>
  <si>
    <t>9</t>
  </si>
  <si>
    <t>10</t>
  </si>
  <si>
    <t>11</t>
  </si>
  <si>
    <t>15</t>
  </si>
  <si>
    <t>16</t>
  </si>
  <si>
    <t>17</t>
  </si>
  <si>
    <t>18</t>
  </si>
  <si>
    <t>19</t>
  </si>
  <si>
    <t>20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</si>
  <si>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</si>
  <si>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</si>
  <si>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</si>
  <si>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</si>
  <si>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</si>
  <si>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</si>
  <si>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</si>
  <si>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</si>
  <si>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</si>
  <si>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36</t>
  </si>
  <si>
    <t>37</t>
  </si>
  <si>
    <t>.-lešení kostka HAKI s pojezdem do 6m (montáž/pronájem/demontáž)</t>
  </si>
  <si>
    <t>.-lešení kostka HAKI s pojezdem do 4m (montáž/pronájem/demontáž)</t>
  </si>
  <si>
    <t>.-ochrana technol zařízení (geotextilie, pvc fólie, …)</t>
  </si>
  <si>
    <t xml:space="preserve">  .- tryskání povrchu základní SA 2,5 dle EN ISO 12944</t>
  </si>
  <si>
    <t xml:space="preserve">  .- tryskání povrchu před nátěrem SA 2,5 dle EN ISO 12944,</t>
  </si>
  <si>
    <r>
      <t xml:space="preserve">     drsnost Rz = 40-60</t>
    </r>
    <r>
      <rPr>
        <sz val="10"/>
        <rFont val="Symbol"/>
        <family val="1"/>
        <charset val="2"/>
      </rPr>
      <t>m</t>
    </r>
    <r>
      <rPr>
        <sz val="10"/>
        <rFont val="Arial"/>
        <family val="2"/>
        <charset val="238"/>
      </rPr>
      <t>m</t>
    </r>
  </si>
  <si>
    <t xml:space="preserve">  .- nátěr: EP, dvoukomponentní, samozákladovací, aplik. za studena</t>
  </si>
  <si>
    <t xml:space="preserve">  .-barevné řešení – šedá   </t>
  </si>
  <si>
    <t xml:space="preserve">  .-barevné řešení – modrá   </t>
  </si>
  <si>
    <r>
      <t xml:space="preserve">     (např. SIKA Poxicolor SW)                             </t>
    </r>
    <r>
      <rPr>
        <b/>
        <sz val="10"/>
        <rFont val="Arial"/>
        <family val="2"/>
        <charset val="238"/>
      </rPr>
      <t>min.300</t>
    </r>
    <r>
      <rPr>
        <b/>
        <sz val="10"/>
        <rFont val="Symbol"/>
        <family val="1"/>
        <charset val="2"/>
      </rPr>
      <t></t>
    </r>
    <r>
      <rPr>
        <b/>
        <sz val="10"/>
        <rFont val="Arial"/>
        <family val="2"/>
        <charset val="238"/>
      </rPr>
      <t>m</t>
    </r>
  </si>
  <si>
    <r>
      <t xml:space="preserve">  .- nátěr: EP (např. SIKA Poxicolor SW)              </t>
    </r>
    <r>
      <rPr>
        <b/>
        <sz val="10"/>
        <rFont val="Arial"/>
        <family val="2"/>
        <charset val="238"/>
      </rPr>
      <t>min.300</t>
    </r>
    <r>
      <rPr>
        <b/>
        <sz val="10"/>
        <rFont val="Symbol"/>
        <family val="1"/>
        <charset val="2"/>
      </rPr>
      <t></t>
    </r>
    <r>
      <rPr>
        <b/>
        <sz val="10"/>
        <rFont val="Arial"/>
        <family val="2"/>
        <charset val="238"/>
      </rPr>
      <t>m</t>
    </r>
  </si>
  <si>
    <t>.-ostataní nespecifikovaný materiál</t>
  </si>
  <si>
    <t>1.1 Vzpěrná vrata dolního ohlaví</t>
  </si>
  <si>
    <t>1</t>
  </si>
  <si>
    <t>měrná</t>
  </si>
  <si>
    <t>jednotka</t>
  </si>
  <si>
    <t>kg</t>
  </si>
  <si>
    <r>
      <t>m</t>
    </r>
    <r>
      <rPr>
        <vertAlign val="superscript"/>
        <sz val="10"/>
        <rFont val="Arial CE"/>
        <family val="2"/>
        <charset val="238"/>
      </rPr>
      <t>3</t>
    </r>
  </si>
  <si>
    <r>
      <t>m</t>
    </r>
    <r>
      <rPr>
        <vertAlign val="superscript"/>
        <sz val="10"/>
        <rFont val="Arial CE"/>
        <family val="2"/>
        <charset val="238"/>
      </rPr>
      <t>2</t>
    </r>
  </si>
  <si>
    <r>
      <t xml:space="preserve">VD Lysá nad Labem, </t>
    </r>
    <r>
      <rPr>
        <b/>
        <sz val="12"/>
        <rFont val="Arial CE"/>
        <family val="2"/>
        <charset val="238"/>
      </rPr>
      <t>protikorozní ochrana vrat PK</t>
    </r>
  </si>
  <si>
    <t>1.2 Doplňkové a pomocné náklady</t>
  </si>
  <si>
    <t>2.1 Vzpěrná vrata dolního ohlaví</t>
  </si>
  <si>
    <t>2.2 Doplňkové a pomocné náklady</t>
  </si>
  <si>
    <t>2.1 Vzpěrná vrata</t>
  </si>
  <si>
    <t xml:space="preserve">      horního ohlaví PK</t>
  </si>
  <si>
    <t>1.2 Doplňkové a pom.</t>
  </si>
  <si>
    <t xml:space="preserve">     náklady v HO</t>
  </si>
  <si>
    <t>2.2 Doplňkové a pom.</t>
  </si>
  <si>
    <t xml:space="preserve">      náklady v DO</t>
  </si>
  <si>
    <t>celkem 1.2 Doplňkové a pomocné náklady v horním ohlaví</t>
  </si>
  <si>
    <t>celkem 2.1 Vzpěrná vrata dolní ohlaví PK</t>
  </si>
  <si>
    <t>celkem 2.3 Doplňkové a pomocné náklady v dolním ohlaví</t>
  </si>
  <si>
    <t>.-opravy a úpravy OK:</t>
  </si>
  <si>
    <t>.-jeřáb 50-70t (demontáž a montáž levé vrátně v HO včetně dopravy)</t>
  </si>
  <si>
    <t>.-podpěrné konstrukce na LB PK pro levou vráteň HO</t>
  </si>
  <si>
    <t>.-diagonála plochá, 15x200x7550 mm (mater.ocel - S355)</t>
  </si>
  <si>
    <t>.-diagonála U200 … 7550 mm (mater.ocel - S355)</t>
  </si>
  <si>
    <t>.-boční těsnění ploché 75x65-4750 (mater.pryž SBR 60°Sh)</t>
  </si>
  <si>
    <t>.-opeření (dřevěný odražeč) 120x150-7000mm (mater.dub)</t>
  </si>
  <si>
    <t>.-šroub M16x60 (sraz, přítlačné) DIN 933 (nerez A2)</t>
  </si>
  <si>
    <t>.-šroub M16x50 (sraz, rektifikační) DIN 933 (nerez A2)</t>
  </si>
  <si>
    <t>.-šroub M16x80 (práh, přítlačné) DIN 933 (nerez A2)</t>
  </si>
  <si>
    <t>.-šroub M16x75 (práh, rektifikační) DIN 933 (nerez A2)</t>
  </si>
  <si>
    <t>.-šroub M16x80 (bok, přítlačné) DIN 933 (nerez A2)</t>
  </si>
  <si>
    <t>.-šroub M16x75 (bok, rektifikační) DIN 933 (nerez A2)</t>
  </si>
  <si>
    <t>.-šroub M16x130 (opeření) DIN 933 (nerez A2)</t>
  </si>
  <si>
    <t>.-podložka D17, DIN 433 (nerez A2)</t>
  </si>
  <si>
    <t>.-matice M16 - přivařovací, DIN 929 (ocel, Zn)</t>
  </si>
  <si>
    <t>.-matice M16, DIN 934 (nerez A4)</t>
  </si>
  <si>
    <t>.-ostatní nespecifikovaný materiál</t>
  </si>
  <si>
    <t>celkem 1.1 Vzpěrná vrata horní ohlaví PK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</si>
  <si>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</si>
  <si>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</si>
  <si>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</si>
  <si>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</si>
  <si>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</si>
  <si>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</si>
  <si>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</si>
  <si>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</si>
  <si>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</si>
  <si>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</si>
  <si>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</si>
  <si>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</si>
  <si>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</si>
  <si>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CELKEM 1. Horní ohlaví</t>
  </si>
  <si>
    <t>CELKEM 2. Dolní ohlaví</t>
  </si>
  <si>
    <t>.-opeření (dřevěný odražeč) 120x150-8750mm (mater.dub)</t>
  </si>
  <si>
    <t>.-srazové těsnění ploché 130x65-4750 mm (mater.pryž SBR 60°Sh)</t>
  </si>
  <si>
    <t>.-srazové těsnění ploché 130x65-7060 mm (mater.pryž SBR 60°Sh)</t>
  </si>
  <si>
    <t>.-boční těsnění ploché 120x65-7060 (mater.pryž SBR 60°Sh)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</si>
  <si>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</si>
  <si>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</si>
  <si>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</si>
  <si>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</si>
  <si>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</si>
  <si>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</si>
  <si>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</si>
  <si>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</si>
  <si>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</si>
  <si>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</si>
  <si>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</si>
  <si>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</si>
  <si>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</si>
  <si>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</si>
  <si>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</si>
  <si>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</si>
  <si>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</si>
  <si>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</si>
  <si>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</si>
  <si>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</si>
  <si>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</si>
  <si>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</si>
  <si>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</si>
  <si>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</si>
  <si>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</si>
  <si>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</si>
  <si>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</si>
  <si>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</si>
  <si>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</si>
  <si>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</si>
  <si>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</si>
  <si>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</si>
  <si>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</si>
  <si>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</si>
  <si>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</si>
  <si>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</si>
  <si>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</si>
  <si>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</si>
  <si>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</si>
  <si>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 xml:space="preserve">  .- tryskání povrchu základní P SA 2,5 dle EN ISO 12944</t>
  </si>
  <si>
    <t xml:space="preserve">  .- tryskání povrchu před nátěrem P SA 2,5 dle EN ISO 12944,</t>
  </si>
  <si>
    <r>
      <t xml:space="preserve">     (např. SIKA Poxicolor SW)                             </t>
    </r>
    <r>
      <rPr>
        <b/>
        <sz val="10"/>
        <rFont val="Arial"/>
        <family val="2"/>
        <charset val="238"/>
      </rPr>
      <t>min.450</t>
    </r>
    <r>
      <rPr>
        <b/>
        <sz val="10"/>
        <rFont val="Symbol"/>
        <family val="1"/>
        <charset val="2"/>
      </rPr>
      <t></t>
    </r>
    <r>
      <rPr>
        <b/>
        <sz val="10"/>
        <rFont val="Arial"/>
        <family val="2"/>
        <charset val="238"/>
      </rPr>
      <t>m</t>
    </r>
  </si>
  <si>
    <r>
      <t xml:space="preserve">            .- nátěr mezivrstva                                          150</t>
    </r>
    <r>
      <rPr>
        <sz val="10"/>
        <rFont val="Symbol"/>
        <family val="1"/>
        <charset val="2"/>
      </rPr>
      <t></t>
    </r>
    <r>
      <rPr>
        <sz val="10"/>
        <rFont val="Arial"/>
        <family val="2"/>
        <charset val="238"/>
      </rPr>
      <t>m</t>
    </r>
  </si>
  <si>
    <r>
      <t xml:space="preserve">  .- nátěr: EP (např. SIKA Poxicolor SW)              </t>
    </r>
    <r>
      <rPr>
        <b/>
        <sz val="10"/>
        <rFont val="Arial"/>
        <family val="2"/>
        <charset val="238"/>
      </rPr>
      <t>min.450</t>
    </r>
    <r>
      <rPr>
        <b/>
        <sz val="10"/>
        <rFont val="Symbol"/>
        <family val="1"/>
        <charset val="2"/>
      </rPr>
      <t></t>
    </r>
    <r>
      <rPr>
        <b/>
        <sz val="10"/>
        <rFont val="Arial"/>
        <family val="2"/>
        <charset val="238"/>
      </rPr>
      <t>m</t>
    </r>
  </si>
  <si>
    <t>Vedlejší a ostatní rozpočtové náklady</t>
  </si>
  <si>
    <t>zatřídění položky</t>
  </si>
  <si>
    <t>cena za jednotku</t>
  </si>
  <si>
    <t>011</t>
  </si>
  <si>
    <t>soubor</t>
  </si>
  <si>
    <t>0210</t>
  </si>
  <si>
    <t>0221</t>
  </si>
  <si>
    <t>023</t>
  </si>
  <si>
    <t>0996</t>
  </si>
  <si>
    <t>0997</t>
  </si>
  <si>
    <t>.-zajištění kontrolního a zkušebního plánu stavby</t>
  </si>
  <si>
    <t>.-obsah vedlejších a ostatních rozpočtových nákladů byl přizpůsoben rozsahu prováděné stavby.</t>
  </si>
  <si>
    <r>
      <t xml:space="preserve">.-mimostaveništní přesuny materiálu a techniky ( </t>
    </r>
    <r>
      <rPr>
        <sz val="10"/>
        <rFont val="Symbol"/>
        <family val="1"/>
        <charset val="2"/>
      </rPr>
      <t>S</t>
    </r>
    <r>
      <rPr>
        <sz val="10"/>
        <rFont val="Arial"/>
        <family val="2"/>
        <charset val="238"/>
      </rPr>
      <t xml:space="preserve"> pol.1-38)</t>
    </r>
  </si>
  <si>
    <r>
      <t xml:space="preserve">.-mimostaveništní přesuny materiálu a techniky ( </t>
    </r>
    <r>
      <rPr>
        <sz val="10"/>
        <rFont val="Symbol"/>
        <family val="1"/>
        <charset val="2"/>
      </rPr>
      <t>S</t>
    </r>
    <r>
      <rPr>
        <sz val="10"/>
        <rFont val="Arial"/>
        <family val="2"/>
        <charset val="238"/>
      </rPr>
      <t xml:space="preserve"> pol.48-82)</t>
    </r>
  </si>
  <si>
    <t>.-rektifikační lišta bočního těsnění, 60x8x4760 (mat.nerez 17 240)</t>
  </si>
  <si>
    <t>.-rektifikační lišta prahového těsnění, 60x8x6800 (mat.nerez 17 240)</t>
  </si>
  <si>
    <t>.-prahové těsnění ploché 120x65x6800 mm (mater.pryž SBR 60°Sh)</t>
  </si>
  <si>
    <t>.-vzpěrná varta horní ohlaví PK (č.v. A0-1802-00-HO):</t>
  </si>
  <si>
    <t>.-vzpěrná varta horní dolní PK (č.v. A0-1802-00-DO):</t>
  </si>
  <si>
    <t xml:space="preserve">Cena </t>
  </si>
  <si>
    <t>.-rektifikační lišta bočního těsnění, 60x8x4760 (mat.nerez 17 240) (2ks)</t>
  </si>
  <si>
    <t>ks</t>
  </si>
  <si>
    <t>kpl</t>
  </si>
  <si>
    <t>D. Specifikace prací a dodávek  - rekapitulace - k ocenění</t>
  </si>
  <si>
    <t xml:space="preserve">Stavba:  </t>
  </si>
  <si>
    <t xml:space="preserve">Číslo stavby:  </t>
  </si>
  <si>
    <t>Detailní popis specifikace - viz Dokumentace pro provádění stavby</t>
  </si>
  <si>
    <t>[kapitoly]</t>
  </si>
  <si>
    <t>1. D.2.1 PS1 Část strojní</t>
  </si>
  <si>
    <t>Výčet vybraných činností nutných k realizaci díla viz příloha D.2.1 a TZ - DPS část D.2.1 - 3 až 6..; PTZ část A; STZ část B</t>
  </si>
  <si>
    <t xml:space="preserve">   Oprava protikorozní ochrany vzpěrných vrat HO PK</t>
  </si>
  <si>
    <t>2. D.2.1 PS1 Část strojní</t>
  </si>
  <si>
    <t xml:space="preserve">   Oprava protikorozní ochrany vzpěrných vrat DO PK</t>
  </si>
  <si>
    <t>Výčet vybraných činností nutných k realizaci díla viz příloha D.2.2 a TZ - DPS část D.2.1.-3.; PTZ část A; STZ část B</t>
  </si>
  <si>
    <t xml:space="preserve">Tabulka obsahuje početní vzorce - provede výpočet soutěžní ceny. </t>
  </si>
  <si>
    <t>DPH 21%</t>
  </si>
  <si>
    <t>CELKEM s DPH 21%</t>
  </si>
  <si>
    <t>D. Specifikace prací a dodávek  k ocenění</t>
  </si>
  <si>
    <t>Příloha D.2.1</t>
  </si>
  <si>
    <t>D.2.1 PS1 Část strojní</t>
  </si>
  <si>
    <t xml:space="preserve">Specifikace prací a dodávek  </t>
  </si>
  <si>
    <t>Příloha D.2.2</t>
  </si>
  <si>
    <t xml:space="preserve">Doplňte cenu do šedě označených polí, tabulka provede výpočet soutěžní ceny. </t>
  </si>
  <si>
    <t>4. D.2.2  Vedlejší a ostatní rozpočtové náklady  (VRN)</t>
  </si>
  <si>
    <t>3. D.2.1 PS1 Část strojní</t>
  </si>
  <si>
    <t>Výčet vybraných činností nutných k realizaci díla viz příloha D.2.1 a TZ - DPS část D.2.1 - 3 až 9..; PTZ část A; STZ část B</t>
  </si>
  <si>
    <t xml:space="preserve">   Oprava protikorozní ochrany provizor. hrazení PK</t>
  </si>
  <si>
    <t>3.1 Provizorní hrazení PK - plovoucí hradidla</t>
  </si>
  <si>
    <t>3.1 Provizorní hrazení</t>
  </si>
  <si>
    <t xml:space="preserve">      PK</t>
  </si>
  <si>
    <t xml:space="preserve">     - plovoucí hradidla</t>
  </si>
  <si>
    <t>90</t>
  </si>
  <si>
    <t>.-revize:</t>
  </si>
  <si>
    <t>91</t>
  </si>
  <si>
    <t>92</t>
  </si>
  <si>
    <t>.-materiál, výroba, dodávky:</t>
  </si>
  <si>
    <t>93</t>
  </si>
  <si>
    <t>.-podélné profilové těsnění Tl.6x70x30mm (délka 12500mm/ks)  mater.pryž NBR 50°Sh (těsnění dodat dle stávajícího profilu)           celkem 27ks hradidel</t>
  </si>
  <si>
    <t>m</t>
  </si>
  <si>
    <t>94</t>
  </si>
  <si>
    <t>.-spojovací materiál (nerez A2) 3kg/ks   celkem 27ks hradidel</t>
  </si>
  <si>
    <r>
      <t xml:space="preserve">.-plovoucí hradidlo </t>
    </r>
    <r>
      <rPr>
        <i/>
        <sz val="10"/>
        <rFont val="Arial"/>
        <family val="2"/>
        <charset val="238"/>
      </rPr>
      <t xml:space="preserve">(OK hradidla </t>
    </r>
    <r>
      <rPr>
        <i/>
        <sz val="10"/>
        <rFont val="Symbol"/>
        <family val="1"/>
        <charset val="2"/>
      </rPr>
      <t>f</t>
    </r>
    <r>
      <rPr>
        <i/>
        <sz val="10"/>
        <rFont val="Arial"/>
        <family val="2"/>
        <charset val="238"/>
      </rPr>
      <t>377-12500mm, plocha povrchu OK hradidla - 23m</t>
    </r>
    <r>
      <rPr>
        <i/>
        <vertAlign val="superscript"/>
        <sz val="10"/>
        <rFont val="Arial"/>
        <family val="2"/>
        <charset val="238"/>
      </rPr>
      <t>2</t>
    </r>
    <r>
      <rPr>
        <i/>
        <sz val="10"/>
        <rFont val="Arial"/>
        <family val="2"/>
        <charset val="238"/>
      </rPr>
      <t>/ks,  celkem 27ks hradidel)</t>
    </r>
    <r>
      <rPr>
        <b/>
        <i/>
        <sz val="10"/>
        <rFont val="Arial"/>
        <family val="2"/>
        <charset val="238"/>
      </rPr>
      <t>:</t>
    </r>
  </si>
  <si>
    <t>95</t>
  </si>
  <si>
    <t>96</t>
  </si>
  <si>
    <t>97</t>
  </si>
  <si>
    <t>98</t>
  </si>
  <si>
    <t>celkem 3.1 Provizorní hrazení PK - plovoucí hradidla</t>
  </si>
  <si>
    <t>CELKEM 3. Provizorní hrazení PK</t>
  </si>
  <si>
    <t>4.1 Vedlejší rozpočtové náklady</t>
  </si>
  <si>
    <t>4.2 Ostatní náklady</t>
  </si>
  <si>
    <t>celkem 4.1 Vedlejší rozpočtové náklady</t>
  </si>
  <si>
    <t>celkem 4.2 Ostatní náklady</t>
  </si>
  <si>
    <t>.-komplexní odstrojení vrátní (těsnění - boční, srazové, prahové, opeření, pochůzné rošty lávky,  odpojení a zasunutí hydromotoru, zabezpečení - ochranění hydromotorů proti poškození a prachu,  …) cca 108 hod.</t>
  </si>
  <si>
    <t>.-el.instalace, signalizace (koncové spínače, majáky, kabeláž, …) cca 12 hod.</t>
  </si>
  <si>
    <t xml:space="preserve">.-oprava diagonál levé vrátně v HO (demontáž - nýty, montáž - svařeno), cca 48 hod. </t>
  </si>
  <si>
    <t>.-oprava drobných deformací OK (diagonály P vrátně, nosičů těs., ...), cca 36 hod.</t>
  </si>
  <si>
    <t>.-úprava prahového nosiče těsnění - rektifikační šrouby 15+15 ks, cca 72 hod.</t>
  </si>
  <si>
    <t>.-úprava bočního nosiče těsnění - rektifikační šrouby 14+14 ks, cca 72 hod.</t>
  </si>
  <si>
    <t>.-komplexní nastrojení vrátní (těsnění - boční, srazové, prahové, opeření, pochůzné rošty lávky, vysunutí a propojení hydromotoru s vrátní, …), cca 144 hod.</t>
  </si>
  <si>
    <t>.-el.instalace, signalizace (koncové spínače, majáky, kabeláž, …), cca 48 hod.</t>
  </si>
  <si>
    <t>.-seřízení otevíracího a uzavíracího cyklu vrátní, nastavení koncových 
  poloh, …, cca 24 hod.</t>
  </si>
  <si>
    <t>.-el.energie staveniště (provoz staveniště, …), cca 1500 kWh</t>
  </si>
  <si>
    <t>technická opatření zajišťující zamezení znečištění povrchové vody ve vodním toku</t>
  </si>
  <si>
    <t>.-komplexní odstrojení vrátní (těsnění - boční, srazové, prahové, opeření, pochůzné rošty lávky,  odpojení a zasunutí hydromotoru, zabezpečení - ochranění hydromotorů proti poškození a prachu,  …), cca 108 hod.</t>
  </si>
  <si>
    <t>.-el.instalace, signalizace (koncové spínače, majáky, kabeláž, …), cca 12 hod.</t>
  </si>
  <si>
    <t>.-oprava drobných deformací OK (diagonály P vrátně, nosiče těs., ...), cca 36 hod.</t>
  </si>
  <si>
    <t>.-úprava prahového nosiče těsnění - rektifikační šrouby 15 ks, cca 72 hod.</t>
  </si>
  <si>
    <t>.-úprava bočního nosiče těsnění - rektifikační šrouby 21 ks, cca 72 hod.</t>
  </si>
  <si>
    <t>.-seřízení otevíracího a uzavíracího cyklu vrátní, nastavení koncových
  poloh, …, cca 36 hod.</t>
  </si>
  <si>
    <t>.-el.instalace, signalizace (koncové spínače, majáky, kabeláž, …), cca 36 hod.</t>
  </si>
  <si>
    <t>.-komplexní odstrojení těsnící sady hradidel (těsnící lišta, spojovací materiál, profilové těsnění,  …) celkem 27ks hradidel  PK (HO a DO), cca 27 hod.</t>
  </si>
  <si>
    <t>.-revize závitových otvorů pro osazení těsnících lišt v tělese hradidla (prořezaní závítových otvorů M8 závitníkem, případná oprava vyvložkováním, ...)  celkem 27ks hradidel  PK (HV a DV), cca 27 hod.</t>
  </si>
  <si>
    <t>.-osazení těsnící sady hradidel (těsnící lišta, spojovací materiál, profilové těsnění,  …) celkem 27ks hradidel  PK (HV a DV), cca 54 hod.</t>
  </si>
  <si>
    <t>.- vypracování výrobně dodavatelské dokumentace včetně dílenských výkresů</t>
  </si>
  <si>
    <t>.-vypracování projektu skutečného provedení díla (vyhotovení ve 3 paré + 1 x CD)</t>
  </si>
  <si>
    <t>.-zajištění výroby a instalace informačních tabulí ke stavbě (vč. akce "VD Lysá n. L., oprava dna dolního ohlaví PK")</t>
  </si>
  <si>
    <t>.-vypracování Plánu opatření pro případ havárie, pro případ úniku závadných látek (např. ropné produkty, cementové výluhy, odpadní vody z těsnících clon, atd.) a zpracování Povodňového plánu stavby dle §71 zákona č.254/2001 Sb. vč. zajištění schválení příslušnými orgány správy a Povodím Labe, státní podnik (vč. akce "VD Lysá n. L., oprava dna dolního ohlaví PK")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</si>
</sst>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3" formatCode="_-* #,##0.00\ _K_č_-;\-* #,##0.00\ _K_č_-;_-* &quot;-&quot;??\ _K_č_-;_-@_-"/>
    <numFmt numFmtId="164" formatCode="#,##0\ &quot;Kč&quot;"/>
    <numFmt numFmtId="165" formatCode="#,##0.0\ &quot;Kč&quot;"/>
    <numFmt numFmtId="166" formatCode="0.00000"/>
  </numFmts>
  <fonts count="49" x14ac:knownFonts="1">
    <font>
      <sz val="10"/>
      <name val="Arial CE"/>
      <charset val="238"/>
    </font>
    <font>
      <sz val="10"/>
      <name val="Arial CE"/>
      <family val="2"/>
      <charset val="238"/>
    </font>
    <font>
      <b/>
      <i/>
      <sz val="16"/>
      <name val="Arial CE"/>
      <family val="2"/>
      <charset val="238"/>
    </font>
    <font>
      <b/>
      <sz val="20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Symbol"/>
      <family val="1"/>
      <charset val="2"/>
    </font>
    <font>
      <sz val="10"/>
      <name val="Arial"/>
      <family val="2"/>
      <charset val="238"/>
    </font>
    <font>
      <b/>
      <sz val="8"/>
      <color indexed="8"/>
      <name val="Arial CE"/>
      <family val="2"/>
      <charset val="238"/>
    </font>
    <font>
      <sz val="10"/>
      <name val="Helv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8"/>
      <color indexed="8"/>
      <name val="Arial CE"/>
      <family val="2"/>
      <charset val="238"/>
    </font>
    <font>
      <b/>
      <sz val="10"/>
      <name val="Arial"/>
      <family val="2"/>
      <charset val="238"/>
    </font>
    <font>
      <sz val="11"/>
      <name val="Calibri"/>
      <family val="2"/>
      <charset val="238"/>
    </font>
    <font>
      <b/>
      <i/>
      <sz val="10"/>
      <name val="Arial"/>
      <family val="2"/>
      <charset val="238"/>
    </font>
    <font>
      <b/>
      <sz val="10"/>
      <name val="Symbol"/>
      <family val="1"/>
      <charset val="2"/>
    </font>
    <font>
      <vertAlign val="superscript"/>
      <sz val="10"/>
      <name val="Arial CE"/>
      <family val="2"/>
      <charset val="238"/>
    </font>
    <font>
      <b/>
      <i/>
      <sz val="12"/>
      <name val="Arial CE"/>
      <family val="2"/>
      <charset val="238"/>
    </font>
    <font>
      <b/>
      <sz val="12"/>
      <name val="Arial"/>
      <family val="2"/>
      <charset val="238"/>
    </font>
    <font>
      <b/>
      <sz val="10"/>
      <color indexed="8"/>
      <name val="Arial CE"/>
      <family val="2"/>
      <charset val="238"/>
    </font>
    <font>
      <b/>
      <sz val="10"/>
      <color indexed="12"/>
      <name val="Arial CE"/>
      <family val="2"/>
      <charset val="238"/>
    </font>
    <font>
      <b/>
      <sz val="10"/>
      <color indexed="8"/>
      <name val="Arial CE"/>
      <charset val="238"/>
    </font>
    <font>
      <b/>
      <i/>
      <sz val="12"/>
      <color indexed="12"/>
      <name val="Arial CE"/>
      <family val="2"/>
      <charset val="238"/>
    </font>
    <font>
      <b/>
      <i/>
      <sz val="10"/>
      <name val="Arial CE"/>
      <family val="2"/>
      <charset val="238"/>
    </font>
    <font>
      <b/>
      <i/>
      <sz val="10"/>
      <color indexed="8"/>
      <name val="Arial CE"/>
      <charset val="238"/>
    </font>
    <font>
      <sz val="10"/>
      <color indexed="8"/>
      <name val="Arial CE"/>
      <family val="2"/>
      <charset val="238"/>
    </font>
    <font>
      <b/>
      <sz val="12"/>
      <name val="Arial CE"/>
      <charset val="238"/>
    </font>
    <font>
      <b/>
      <sz val="10"/>
      <color rgb="FF0000FF"/>
      <name val="Arial CE"/>
      <family val="2"/>
      <charset val="238"/>
    </font>
    <font>
      <b/>
      <i/>
      <sz val="12"/>
      <color rgb="FF0000FF"/>
      <name val="Arial CE"/>
      <family val="2"/>
      <charset val="238"/>
    </font>
    <font>
      <i/>
      <sz val="10"/>
      <name val="Arial"/>
      <family val="2"/>
      <charset val="238"/>
    </font>
    <font>
      <i/>
      <sz val="10"/>
      <name val="Symbol"/>
      <family val="1"/>
      <charset val="2"/>
    </font>
    <font>
      <i/>
      <vertAlign val="superscript"/>
      <sz val="10"/>
      <name val="Arial"/>
      <family val="2"/>
      <charset val="238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000"/>
        <bgColor indexed="64"/>
      </patternFill>
    </fill>
  </fills>
  <borders count="58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46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28" fillId="0" borderId="0" applyNumberFormat="0" applyFill="0" applyBorder="0" applyAlignment="0"/>
    <xf numFmtId="0" fontId="13" fillId="0" borderId="1" applyNumberFormat="0" applyFill="0" applyAlignment="0" applyProtection="0"/>
    <xf numFmtId="0" fontId="14" fillId="3" borderId="0" applyNumberFormat="0" applyBorder="0" applyAlignment="0" applyProtection="0"/>
    <xf numFmtId="0" fontId="15" fillId="16" borderId="2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7" borderId="0" applyNumberFormat="0" applyBorder="0" applyAlignment="0" applyProtection="0"/>
    <xf numFmtId="0" fontId="1" fillId="0" borderId="0"/>
    <xf numFmtId="0" fontId="9" fillId="0" borderId="6">
      <alignment horizontal="justify" vertical="center" wrapText="1"/>
      <protection locked="0"/>
    </xf>
    <xf numFmtId="0" fontId="1" fillId="18" borderId="7" applyNumberFormat="0" applyFont="0" applyAlignment="0" applyProtection="0"/>
    <xf numFmtId="0" fontId="21" fillId="0" borderId="8" applyNumberFormat="0" applyFill="0" applyAlignment="0" applyProtection="0"/>
    <xf numFmtId="0" fontId="22" fillId="4" borderId="0" applyNumberFormat="0" applyBorder="0" applyAlignment="0" applyProtection="0"/>
    <xf numFmtId="0" fontId="23" fillId="0" borderId="0" applyNumberFormat="0" applyFill="0" applyBorder="0" applyAlignment="0" applyProtection="0"/>
    <xf numFmtId="0" fontId="24" fillId="7" borderId="9" applyNumberFormat="0" applyAlignment="0" applyProtection="0"/>
    <xf numFmtId="0" fontId="25" fillId="19" borderId="9" applyNumberFormat="0" applyAlignment="0" applyProtection="0"/>
    <xf numFmtId="0" fontId="26" fillId="19" borderId="10" applyNumberFormat="0" applyAlignment="0" applyProtection="0"/>
    <xf numFmtId="0" fontId="27" fillId="0" borderId="0" applyNumberFormat="0" applyFill="0" applyBorder="0" applyAlignment="0" applyProtection="0"/>
    <xf numFmtId="0" fontId="12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23" borderId="0" applyNumberFormat="0" applyBorder="0" applyAlignment="0" applyProtection="0"/>
    <xf numFmtId="0" fontId="10" fillId="0" borderId="0"/>
  </cellStyleXfs>
  <cellXfs count="230">
    <xf numFmtId="0" fontId="0" fillId="0" borderId="0" xfId="0"/>
    <xf numFmtId="0" fontId="0" fillId="0" borderId="0" xfId="0" applyAlignment="1">
      <alignment horizontal="center"/>
    </xf>
    <xf numFmtId="43" fontId="10" fillId="0" borderId="0" xfId="0" applyNumberFormat="1" applyFont="1" applyFill="1" applyBorder="1" applyAlignment="1">
      <alignment horizontal="center"/>
    </xf>
    <xf numFmtId="164" fontId="10" fillId="0" borderId="0" xfId="0" applyNumberFormat="1" applyFont="1" applyFill="1" applyBorder="1"/>
    <xf numFmtId="0" fontId="4" fillId="0" borderId="0" xfId="45" applyFont="1" applyBorder="1"/>
    <xf numFmtId="49" fontId="3" fillId="0" borderId="0" xfId="0" applyNumberFormat="1" applyFont="1" applyBorder="1"/>
    <xf numFmtId="49" fontId="4" fillId="0" borderId="0" xfId="0" applyNumberFormat="1" applyFont="1" applyBorder="1"/>
    <xf numFmtId="0" fontId="8" fillId="0" borderId="25" xfId="0" applyFont="1" applyFill="1" applyBorder="1" applyAlignment="1">
      <alignment vertical="top" wrapText="1"/>
    </xf>
    <xf numFmtId="0" fontId="8" fillId="0" borderId="42" xfId="0" applyFont="1" applyFill="1" applyBorder="1" applyAlignment="1">
      <alignment vertical="top" wrapText="1"/>
    </xf>
    <xf numFmtId="0" fontId="1" fillId="0" borderId="0" xfId="0" applyFont="1"/>
    <xf numFmtId="0" fontId="1" fillId="0" borderId="0" xfId="0" applyFont="1" applyFill="1" applyBorder="1"/>
    <xf numFmtId="0" fontId="1" fillId="0" borderId="11" xfId="0" applyFont="1" applyFill="1" applyBorder="1" applyAlignment="1">
      <alignment horizontal="center"/>
    </xf>
    <xf numFmtId="0" fontId="5" fillId="0" borderId="17" xfId="0" applyFont="1" applyFill="1" applyBorder="1" applyAlignment="1">
      <alignment vertical="top" wrapText="1"/>
    </xf>
    <xf numFmtId="166" fontId="0" fillId="0" borderId="0" xfId="0" applyNumberFormat="1" applyAlignment="1">
      <alignment horizontal="center"/>
    </xf>
    <xf numFmtId="164" fontId="0" fillId="0" borderId="0" xfId="0" applyNumberFormat="1"/>
    <xf numFmtId="49" fontId="1" fillId="0" borderId="0" xfId="0" applyNumberFormat="1" applyFont="1"/>
    <xf numFmtId="0" fontId="0" fillId="0" borderId="0" xfId="0" applyBorder="1" applyAlignment="1">
      <alignment horizontal="center"/>
    </xf>
    <xf numFmtId="49" fontId="0" fillId="0" borderId="0" xfId="0" applyNumberFormat="1" applyBorder="1" applyAlignment="1">
      <alignment horizontal="center"/>
    </xf>
    <xf numFmtId="0" fontId="6" fillId="0" borderId="14" xfId="0" applyNumberFormat="1" applyFont="1" applyFill="1" applyBorder="1" applyAlignment="1">
      <alignment horizontal="center"/>
    </xf>
    <xf numFmtId="0" fontId="5" fillId="0" borderId="13" xfId="0" applyFont="1" applyFill="1" applyBorder="1" applyAlignment="1">
      <alignment wrapText="1"/>
    </xf>
    <xf numFmtId="0" fontId="5" fillId="0" borderId="24" xfId="0" applyFont="1" applyFill="1" applyBorder="1" applyAlignment="1">
      <alignment wrapText="1"/>
    </xf>
    <xf numFmtId="0" fontId="29" fillId="0" borderId="12" xfId="0" applyFont="1" applyFill="1" applyBorder="1"/>
    <xf numFmtId="0" fontId="5" fillId="0" borderId="24" xfId="0" applyFont="1" applyFill="1" applyBorder="1"/>
    <xf numFmtId="0" fontId="8" fillId="0" borderId="0" xfId="0" applyFont="1" applyFill="1"/>
    <xf numFmtId="0" fontId="1" fillId="0" borderId="13" xfId="0" applyFont="1" applyFill="1" applyBorder="1" applyAlignment="1">
      <alignment horizontal="center"/>
    </xf>
    <xf numFmtId="49" fontId="1" fillId="0" borderId="13" xfId="0" applyNumberFormat="1" applyFont="1" applyFill="1" applyBorder="1" applyAlignment="1">
      <alignment horizontal="center"/>
    </xf>
    <xf numFmtId="0" fontId="1" fillId="0" borderId="24" xfId="0" applyFont="1" applyFill="1" applyBorder="1"/>
    <xf numFmtId="0" fontId="1" fillId="0" borderId="24" xfId="0" applyFont="1" applyFill="1" applyBorder="1" applyAlignment="1">
      <alignment horizontal="center"/>
    </xf>
    <xf numFmtId="49" fontId="1" fillId="0" borderId="24" xfId="0" applyNumberFormat="1" applyFont="1" applyFill="1" applyBorder="1" applyAlignment="1">
      <alignment horizontal="center"/>
    </xf>
    <xf numFmtId="0" fontId="1" fillId="0" borderId="27" xfId="0" applyFont="1" applyFill="1" applyBorder="1"/>
    <xf numFmtId="166" fontId="1" fillId="0" borderId="13" xfId="0" applyNumberFormat="1" applyFont="1" applyFill="1" applyBorder="1" applyAlignment="1">
      <alignment horizontal="center"/>
    </xf>
    <xf numFmtId="164" fontId="1" fillId="0" borderId="13" xfId="0" applyNumberFormat="1" applyFont="1" applyFill="1" applyBorder="1" applyAlignment="1">
      <alignment horizontal="center" wrapText="1"/>
    </xf>
    <xf numFmtId="164" fontId="1" fillId="0" borderId="13" xfId="0" applyNumberFormat="1" applyFont="1" applyFill="1" applyBorder="1" applyAlignment="1">
      <alignment horizontal="center"/>
    </xf>
    <xf numFmtId="0" fontId="1" fillId="0" borderId="15" xfId="0" applyFont="1" applyFill="1" applyBorder="1"/>
    <xf numFmtId="0" fontId="1" fillId="0" borderId="14" xfId="0" applyFont="1" applyFill="1" applyBorder="1"/>
    <xf numFmtId="49" fontId="1" fillId="0" borderId="22" xfId="0" applyNumberFormat="1" applyFont="1" applyFill="1" applyBorder="1"/>
    <xf numFmtId="0" fontId="1" fillId="0" borderId="22" xfId="0" applyFont="1" applyFill="1" applyBorder="1"/>
    <xf numFmtId="166" fontId="1" fillId="0" borderId="14" xfId="0" applyNumberFormat="1" applyFont="1" applyFill="1" applyBorder="1" applyAlignment="1">
      <alignment horizontal="center"/>
    </xf>
    <xf numFmtId="164" fontId="1" fillId="0" borderId="14" xfId="0" applyNumberFormat="1" applyFont="1" applyFill="1" applyBorder="1" applyAlignment="1">
      <alignment horizontal="center"/>
    </xf>
    <xf numFmtId="0" fontId="1" fillId="0" borderId="50" xfId="0" applyFont="1" applyFill="1" applyBorder="1" applyAlignment="1">
      <alignment horizontal="center"/>
    </xf>
    <xf numFmtId="49" fontId="1" fillId="0" borderId="50" xfId="0" applyNumberFormat="1" applyFont="1" applyFill="1" applyBorder="1" applyAlignment="1">
      <alignment horizontal="center"/>
    </xf>
    <xf numFmtId="0" fontId="1" fillId="0" borderId="37" xfId="0" applyFont="1" applyFill="1" applyBorder="1" applyAlignment="1">
      <alignment horizontal="center"/>
    </xf>
    <xf numFmtId="1" fontId="1" fillId="0" borderId="37" xfId="0" applyNumberFormat="1" applyFont="1" applyFill="1" applyBorder="1" applyAlignment="1">
      <alignment horizontal="center"/>
    </xf>
    <xf numFmtId="164" fontId="5" fillId="0" borderId="20" xfId="0" applyNumberFormat="1" applyFont="1" applyFill="1" applyBorder="1"/>
    <xf numFmtId="49" fontId="1" fillId="0" borderId="16" xfId="0" applyNumberFormat="1" applyFont="1" applyFill="1" applyBorder="1" applyAlignment="1">
      <alignment horizontal="center"/>
    </xf>
    <xf numFmtId="43" fontId="1" fillId="0" borderId="17" xfId="0" applyNumberFormat="1" applyFont="1" applyFill="1" applyBorder="1"/>
    <xf numFmtId="164" fontId="1" fillId="0" borderId="17" xfId="0" applyNumberFormat="1" applyFont="1" applyFill="1" applyBorder="1"/>
    <xf numFmtId="0" fontId="1" fillId="0" borderId="33" xfId="0" applyFont="1" applyFill="1" applyBorder="1" applyAlignment="1">
      <alignment horizontal="center"/>
    </xf>
    <xf numFmtId="49" fontId="1" fillId="0" borderId="33" xfId="0" applyNumberFormat="1" applyFont="1" applyFill="1" applyBorder="1" applyAlignment="1">
      <alignment horizontal="center"/>
    </xf>
    <xf numFmtId="0" fontId="1" fillId="0" borderId="41" xfId="0" applyFont="1" applyFill="1" applyBorder="1" applyAlignment="1">
      <alignment horizontal="center"/>
    </xf>
    <xf numFmtId="1" fontId="1" fillId="0" borderId="41" xfId="0" applyNumberFormat="1" applyFont="1" applyFill="1" applyBorder="1" applyAlignment="1">
      <alignment horizontal="center"/>
    </xf>
    <xf numFmtId="164" fontId="1" fillId="0" borderId="41" xfId="0" applyNumberFormat="1" applyFont="1" applyFill="1" applyBorder="1"/>
    <xf numFmtId="164" fontId="1" fillId="0" borderId="21" xfId="0" applyNumberFormat="1" applyFont="1" applyFill="1" applyBorder="1"/>
    <xf numFmtId="0" fontId="1" fillId="0" borderId="16" xfId="0" applyFont="1" applyFill="1" applyBorder="1" applyAlignment="1">
      <alignment horizontal="center"/>
    </xf>
    <xf numFmtId="0" fontId="1" fillId="0" borderId="54" xfId="0" applyFont="1" applyFill="1" applyBorder="1" applyAlignment="1">
      <alignment horizontal="center"/>
    </xf>
    <xf numFmtId="49" fontId="1" fillId="0" borderId="43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49" fontId="1" fillId="0" borderId="0" xfId="0" applyNumberFormat="1" applyFont="1" applyFill="1" applyAlignment="1">
      <alignment horizontal="center"/>
    </xf>
    <xf numFmtId="166" fontId="1" fillId="0" borderId="0" xfId="0" applyNumberFormat="1" applyFont="1" applyFill="1" applyAlignment="1">
      <alignment horizontal="center"/>
    </xf>
    <xf numFmtId="164" fontId="1" fillId="0" borderId="0" xfId="0" applyNumberFormat="1" applyFont="1" applyFill="1"/>
    <xf numFmtId="49" fontId="3" fillId="0" borderId="0" xfId="0" applyNumberFormat="1" applyFont="1" applyFill="1" applyBorder="1"/>
    <xf numFmtId="0" fontId="1" fillId="0" borderId="0" xfId="45" applyFont="1" applyFill="1"/>
    <xf numFmtId="0" fontId="1" fillId="0" borderId="0" xfId="45" applyFont="1" applyFill="1" applyAlignment="1">
      <alignment horizontal="center"/>
    </xf>
    <xf numFmtId="164" fontId="1" fillId="0" borderId="0" xfId="45" applyNumberFormat="1" applyFont="1" applyFill="1" applyBorder="1"/>
    <xf numFmtId="164" fontId="1" fillId="0" borderId="0" xfId="45" applyNumberFormat="1" applyFont="1" applyFill="1"/>
    <xf numFmtId="0" fontId="8" fillId="0" borderId="26" xfId="0" applyFont="1" applyFill="1" applyBorder="1" applyAlignment="1">
      <alignment wrapText="1"/>
    </xf>
    <xf numFmtId="0" fontId="8" fillId="0" borderId="35" xfId="0" applyFont="1" applyFill="1" applyBorder="1"/>
    <xf numFmtId="0" fontId="1" fillId="0" borderId="45" xfId="0" applyFont="1" applyFill="1" applyBorder="1" applyAlignment="1">
      <alignment horizontal="center"/>
    </xf>
    <xf numFmtId="1" fontId="1" fillId="0" borderId="45" xfId="0" applyNumberFormat="1" applyFont="1" applyFill="1" applyBorder="1" applyAlignment="1">
      <alignment horizontal="center"/>
    </xf>
    <xf numFmtId="164" fontId="5" fillId="0" borderId="55" xfId="0" applyNumberFormat="1" applyFont="1" applyFill="1" applyBorder="1"/>
    <xf numFmtId="1" fontId="1" fillId="0" borderId="11" xfId="0" applyNumberFormat="1" applyFont="1" applyFill="1" applyBorder="1" applyAlignment="1">
      <alignment horizontal="center"/>
    </xf>
    <xf numFmtId="164" fontId="1" fillId="0" borderId="11" xfId="0" applyNumberFormat="1" applyFont="1" applyFill="1" applyBorder="1"/>
    <xf numFmtId="0" fontId="1" fillId="0" borderId="38" xfId="0" applyFont="1" applyFill="1" applyBorder="1" applyAlignment="1">
      <alignment horizontal="center"/>
    </xf>
    <xf numFmtId="1" fontId="1" fillId="0" borderId="38" xfId="0" applyNumberFormat="1" applyFont="1" applyFill="1" applyBorder="1" applyAlignment="1">
      <alignment horizontal="center"/>
    </xf>
    <xf numFmtId="49" fontId="4" fillId="0" borderId="0" xfId="0" applyNumberFormat="1" applyFont="1" applyFill="1" applyBorder="1"/>
    <xf numFmtId="0" fontId="1" fillId="0" borderId="0" xfId="0" applyFont="1" applyFill="1"/>
    <xf numFmtId="49" fontId="5" fillId="0" borderId="24" xfId="0" applyNumberFormat="1" applyFont="1" applyFill="1" applyBorder="1"/>
    <xf numFmtId="49" fontId="5" fillId="0" borderId="25" xfId="0" applyNumberFormat="1" applyFont="1" applyFill="1" applyBorder="1" applyAlignment="1">
      <alignment vertical="top" wrapText="1"/>
    </xf>
    <xf numFmtId="49" fontId="5" fillId="0" borderId="23" xfId="0" applyNumberFormat="1" applyFont="1" applyFill="1" applyBorder="1" applyAlignment="1">
      <alignment vertical="top" wrapText="1"/>
    </xf>
    <xf numFmtId="49" fontId="1" fillId="0" borderId="23" xfId="0" applyNumberFormat="1" applyFont="1" applyFill="1" applyBorder="1" applyAlignment="1">
      <alignment vertical="top" wrapText="1"/>
    </xf>
    <xf numFmtId="0" fontId="31" fillId="0" borderId="25" xfId="0" applyFont="1" applyFill="1" applyBorder="1" applyAlignment="1">
      <alignment vertical="top" wrapText="1"/>
    </xf>
    <xf numFmtId="0" fontId="29" fillId="0" borderId="11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center"/>
    </xf>
    <xf numFmtId="0" fontId="30" fillId="0" borderId="11" xfId="0" applyFont="1" applyFill="1" applyBorder="1"/>
    <xf numFmtId="0" fontId="31" fillId="0" borderId="23" xfId="0" applyFont="1" applyFill="1" applyBorder="1" applyAlignment="1">
      <alignment vertical="top" wrapText="1"/>
    </xf>
    <xf numFmtId="0" fontId="30" fillId="0" borderId="41" xfId="0" applyFont="1" applyFill="1" applyBorder="1"/>
    <xf numFmtId="0" fontId="8" fillId="0" borderId="42" xfId="0" applyFont="1" applyFill="1" applyBorder="1" applyAlignment="1">
      <alignment wrapText="1"/>
    </xf>
    <xf numFmtId="0" fontId="8" fillId="0" borderId="36" xfId="0" applyFont="1" applyFill="1" applyBorder="1" applyAlignment="1">
      <alignment vertical="top" wrapText="1"/>
    </xf>
    <xf numFmtId="0" fontId="8" fillId="0" borderId="26" xfId="0" applyFont="1" applyFill="1" applyBorder="1" applyAlignment="1">
      <alignment vertical="top" wrapText="1"/>
    </xf>
    <xf numFmtId="0" fontId="8" fillId="0" borderId="32" xfId="0" applyFont="1" applyFill="1" applyBorder="1" applyAlignment="1">
      <alignment vertical="top" wrapText="1"/>
    </xf>
    <xf numFmtId="0" fontId="30" fillId="0" borderId="37" xfId="0" applyFont="1" applyFill="1" applyBorder="1"/>
    <xf numFmtId="0" fontId="5" fillId="0" borderId="29" xfId="0" applyFont="1" applyFill="1" applyBorder="1" applyAlignment="1">
      <alignment vertical="top" wrapText="1"/>
    </xf>
    <xf numFmtId="49" fontId="5" fillId="0" borderId="33" xfId="0" applyNumberFormat="1" applyFont="1" applyFill="1" applyBorder="1"/>
    <xf numFmtId="43" fontId="1" fillId="0" borderId="11" xfId="0" applyNumberFormat="1" applyFont="1" applyFill="1" applyBorder="1"/>
    <xf numFmtId="49" fontId="5" fillId="0" borderId="14" xfId="0" applyNumberFormat="1" applyFont="1" applyFill="1" applyBorder="1"/>
    <xf numFmtId="49" fontId="5" fillId="0" borderId="49" xfId="0" applyNumberFormat="1" applyFont="1" applyFill="1" applyBorder="1"/>
    <xf numFmtId="49" fontId="5" fillId="0" borderId="13" xfId="0" applyNumberFormat="1" applyFont="1" applyFill="1" applyBorder="1"/>
    <xf numFmtId="49" fontId="5" fillId="0" borderId="51" xfId="0" applyNumberFormat="1" applyFont="1" applyFill="1" applyBorder="1" applyAlignment="1">
      <alignment vertical="top" wrapText="1"/>
    </xf>
    <xf numFmtId="49" fontId="5" fillId="0" borderId="0" xfId="0" applyNumberFormat="1" applyFont="1" applyFill="1" applyBorder="1"/>
    <xf numFmtId="49" fontId="5" fillId="0" borderId="0" xfId="0" applyNumberFormat="1" applyFont="1" applyFill="1" applyBorder="1" applyAlignment="1">
      <alignment vertical="top" wrapText="1"/>
    </xf>
    <xf numFmtId="0" fontId="1" fillId="0" borderId="0" xfId="0" applyNumberFormat="1" applyFont="1" applyFill="1" applyAlignment="1">
      <alignment horizontal="center"/>
    </xf>
    <xf numFmtId="0" fontId="5" fillId="0" borderId="0" xfId="0" applyFont="1" applyFill="1" applyBorder="1" applyAlignment="1">
      <alignment wrapText="1"/>
    </xf>
    <xf numFmtId="49" fontId="1" fillId="0" borderId="0" xfId="0" applyNumberFormat="1" applyFont="1" applyFill="1"/>
    <xf numFmtId="49" fontId="1" fillId="0" borderId="13" xfId="0" applyNumberFormat="1" applyFont="1" applyFill="1" applyBorder="1" applyAlignment="1">
      <alignment horizontal="center" vertical="top" wrapText="1"/>
    </xf>
    <xf numFmtId="0" fontId="1" fillId="0" borderId="21" xfId="0" applyFont="1" applyFill="1" applyBorder="1" applyAlignment="1">
      <alignment horizontal="center" vertical="top" wrapText="1"/>
    </xf>
    <xf numFmtId="49" fontId="1" fillId="0" borderId="24" xfId="0" applyNumberFormat="1" applyFont="1" applyFill="1" applyBorder="1" applyAlignment="1">
      <alignment horizontal="center" vertical="top" wrapText="1"/>
    </xf>
    <xf numFmtId="0" fontId="1" fillId="0" borderId="27" xfId="0" applyFont="1" applyFill="1" applyBorder="1" applyAlignment="1">
      <alignment horizontal="center" vertical="top" wrapText="1"/>
    </xf>
    <xf numFmtId="0" fontId="1" fillId="0" borderId="13" xfId="0" applyNumberFormat="1" applyFont="1" applyFill="1" applyBorder="1" applyAlignment="1">
      <alignment horizontal="center"/>
    </xf>
    <xf numFmtId="49" fontId="1" fillId="0" borderId="14" xfId="0" applyNumberFormat="1" applyFont="1" applyFill="1" applyBorder="1" applyAlignment="1">
      <alignment horizontal="center" vertical="top" wrapText="1"/>
    </xf>
    <xf numFmtId="49" fontId="1" fillId="0" borderId="14" xfId="0" applyNumberFormat="1" applyFont="1" applyFill="1" applyBorder="1" applyAlignment="1">
      <alignment horizontal="center"/>
    </xf>
    <xf numFmtId="0" fontId="1" fillId="0" borderId="22" xfId="0" applyFont="1" applyFill="1" applyBorder="1" applyAlignment="1">
      <alignment horizontal="center" vertical="top" wrapText="1"/>
    </xf>
    <xf numFmtId="0" fontId="1" fillId="0" borderId="14" xfId="0" applyFont="1" applyFill="1" applyBorder="1" applyAlignment="1">
      <alignment horizontal="center"/>
    </xf>
    <xf numFmtId="43" fontId="1" fillId="0" borderId="25" xfId="0" applyNumberFormat="1" applyFont="1" applyFill="1" applyBorder="1"/>
    <xf numFmtId="164" fontId="1" fillId="0" borderId="25" xfId="0" applyNumberFormat="1" applyFont="1" applyFill="1" applyBorder="1"/>
    <xf numFmtId="49" fontId="1" fillId="0" borderId="48" xfId="0" applyNumberFormat="1" applyFont="1" applyFill="1" applyBorder="1" applyAlignment="1">
      <alignment horizontal="center"/>
    </xf>
    <xf numFmtId="49" fontId="1" fillId="0" borderId="25" xfId="0" applyNumberFormat="1" applyFont="1" applyFill="1" applyBorder="1" applyAlignment="1">
      <alignment vertical="top" wrapText="1"/>
    </xf>
    <xf numFmtId="43" fontId="1" fillId="0" borderId="25" xfId="0" applyNumberFormat="1" applyFont="1" applyFill="1" applyBorder="1" applyAlignment="1">
      <alignment horizontal="center"/>
    </xf>
    <xf numFmtId="0" fontId="1" fillId="0" borderId="40" xfId="0" applyFont="1" applyFill="1" applyBorder="1" applyAlignment="1">
      <alignment horizontal="center"/>
    </xf>
    <xf numFmtId="164" fontId="1" fillId="0" borderId="37" xfId="0" applyNumberFormat="1" applyFont="1" applyFill="1" applyBorder="1"/>
    <xf numFmtId="164" fontId="5" fillId="0" borderId="34" xfId="0" applyNumberFormat="1" applyFont="1" applyFill="1" applyBorder="1"/>
    <xf numFmtId="0" fontId="1" fillId="0" borderId="11" xfId="0" applyNumberFormat="1" applyFont="1" applyFill="1" applyBorder="1" applyAlignment="1">
      <alignment horizontal="center"/>
    </xf>
    <xf numFmtId="0" fontId="1" fillId="0" borderId="25" xfId="0" applyFont="1" applyFill="1" applyBorder="1" applyAlignment="1">
      <alignment vertical="top" wrapText="1"/>
    </xf>
    <xf numFmtId="0" fontId="1" fillId="0" borderId="11" xfId="0" applyNumberFormat="1" applyFont="1" applyFill="1" applyBorder="1" applyAlignment="1">
      <alignment horizontal="center" vertical="center"/>
    </xf>
    <xf numFmtId="49" fontId="1" fillId="0" borderId="49" xfId="0" applyNumberFormat="1" applyFont="1" applyFill="1" applyBorder="1" applyAlignment="1">
      <alignment horizontal="center"/>
    </xf>
    <xf numFmtId="49" fontId="1" fillId="0" borderId="17" xfId="0" applyNumberFormat="1" applyFont="1" applyFill="1" applyBorder="1" applyAlignment="1">
      <alignment horizontal="center"/>
    </xf>
    <xf numFmtId="43" fontId="1" fillId="0" borderId="51" xfId="0" applyNumberFormat="1" applyFont="1" applyFill="1" applyBorder="1"/>
    <xf numFmtId="164" fontId="1" fillId="0" borderId="51" xfId="0" applyNumberFormat="1" applyFont="1" applyFill="1" applyBorder="1"/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Border="1"/>
    <xf numFmtId="0" fontId="1" fillId="0" borderId="17" xfId="0" applyFont="1" applyFill="1" applyBorder="1" applyAlignment="1">
      <alignment horizontal="center"/>
    </xf>
    <xf numFmtId="164" fontId="1" fillId="24" borderId="25" xfId="0" applyNumberFormat="1" applyFont="1" applyFill="1" applyBorder="1"/>
    <xf numFmtId="164" fontId="1" fillId="24" borderId="11" xfId="0" applyNumberFormat="1" applyFont="1" applyFill="1" applyBorder="1" applyAlignment="1">
      <alignment horizontal="right"/>
    </xf>
    <xf numFmtId="165" fontId="1" fillId="24" borderId="11" xfId="0" applyNumberFormat="1" applyFont="1" applyFill="1" applyBorder="1" applyAlignment="1">
      <alignment horizontal="right"/>
    </xf>
    <xf numFmtId="164" fontId="1" fillId="24" borderId="37" xfId="0" applyNumberFormat="1" applyFont="1" applyFill="1" applyBorder="1" applyAlignment="1">
      <alignment horizontal="right"/>
    </xf>
    <xf numFmtId="164" fontId="1" fillId="24" borderId="11" xfId="0" applyNumberFormat="1" applyFont="1" applyFill="1" applyBorder="1" applyAlignment="1">
      <alignment horizontal="right" vertical="center"/>
    </xf>
    <xf numFmtId="164" fontId="1" fillId="24" borderId="53" xfId="0" applyNumberFormat="1" applyFont="1" applyFill="1" applyBorder="1"/>
    <xf numFmtId="164" fontId="1" fillId="24" borderId="45" xfId="0" applyNumberFormat="1" applyFont="1" applyFill="1" applyBorder="1"/>
    <xf numFmtId="164" fontId="1" fillId="24" borderId="11" xfId="0" applyNumberFormat="1" applyFont="1" applyFill="1" applyBorder="1"/>
    <xf numFmtId="164" fontId="1" fillId="24" borderId="38" xfId="0" applyNumberFormat="1" applyFont="1" applyFill="1" applyBorder="1"/>
    <xf numFmtId="0" fontId="1" fillId="0" borderId="0" xfId="45" applyFont="1"/>
    <xf numFmtId="1" fontId="35" fillId="0" borderId="0" xfId="0" applyNumberFormat="1" applyFont="1" applyAlignment="1">
      <alignment horizontal="left"/>
    </xf>
    <xf numFmtId="0" fontId="5" fillId="0" borderId="13" xfId="45" applyFont="1" applyBorder="1" applyAlignment="1">
      <alignment horizontal="center" vertical="top" wrapText="1"/>
    </xf>
    <xf numFmtId="0" fontId="5" fillId="0" borderId="13" xfId="45" applyFont="1" applyBorder="1" applyAlignment="1">
      <alignment horizontal="center"/>
    </xf>
    <xf numFmtId="0" fontId="5" fillId="0" borderId="24" xfId="45" applyFont="1" applyBorder="1" applyAlignment="1">
      <alignment horizontal="center" vertical="top" wrapText="1"/>
    </xf>
    <xf numFmtId="0" fontId="5" fillId="0" borderId="24" xfId="45" applyFont="1" applyBorder="1" applyAlignment="1">
      <alignment horizontal="center"/>
    </xf>
    <xf numFmtId="0" fontId="5" fillId="0" borderId="13" xfId="0" applyFont="1" applyBorder="1" applyAlignment="1">
      <alignment horizontal="left" wrapText="1"/>
    </xf>
    <xf numFmtId="0" fontId="0" fillId="0" borderId="44" xfId="0" applyBorder="1" applyAlignment="1">
      <alignment horizontal="left" wrapText="1"/>
    </xf>
    <xf numFmtId="164" fontId="1" fillId="0" borderId="46" xfId="45" applyNumberFormat="1" applyFont="1" applyBorder="1"/>
    <xf numFmtId="0" fontId="5" fillId="0" borderId="28" xfId="0" applyFont="1" applyBorder="1" applyAlignment="1">
      <alignment horizontal="left" wrapText="1"/>
    </xf>
    <xf numFmtId="0" fontId="5" fillId="0" borderId="32" xfId="0" applyFont="1" applyBorder="1" applyAlignment="1">
      <alignment horizontal="left" wrapText="1"/>
    </xf>
    <xf numFmtId="164" fontId="1" fillId="0" borderId="34" xfId="45" applyNumberFormat="1" applyFont="1" applyBorder="1"/>
    <xf numFmtId="0" fontId="5" fillId="0" borderId="26" xfId="0" applyFont="1" applyBorder="1" applyAlignment="1">
      <alignment horizontal="left" wrapText="1"/>
    </xf>
    <xf numFmtId="0" fontId="5" fillId="0" borderId="24" xfId="0" applyFont="1" applyBorder="1"/>
    <xf numFmtId="0" fontId="1" fillId="0" borderId="39" xfId="29" applyFont="1" applyBorder="1" applyAlignment="1">
      <alignment wrapText="1"/>
    </xf>
    <xf numFmtId="164" fontId="1" fillId="0" borderId="30" xfId="45" applyNumberFormat="1" applyFont="1" applyBorder="1"/>
    <xf numFmtId="0" fontId="36" fillId="25" borderId="31" xfId="45" applyFont="1" applyFill="1" applyBorder="1" applyAlignment="1">
      <alignment vertical="top" wrapText="1"/>
    </xf>
    <xf numFmtId="164" fontId="37" fillId="25" borderId="20" xfId="45" applyNumberFormat="1" applyFont="1" applyFill="1" applyBorder="1"/>
    <xf numFmtId="0" fontId="29" fillId="0" borderId="13" xfId="29" applyFont="1" applyBorder="1"/>
    <xf numFmtId="0" fontId="29" fillId="0" borderId="24" xfId="29" applyFont="1" applyBorder="1"/>
    <xf numFmtId="0" fontId="38" fillId="0" borderId="32" xfId="29" applyNumberFormat="1" applyFont="1" applyBorder="1" applyAlignment="1">
      <alignment horizontal="left" wrapText="1"/>
    </xf>
    <xf numFmtId="0" fontId="5" fillId="0" borderId="24" xfId="45" applyFont="1" applyBorder="1"/>
    <xf numFmtId="0" fontId="1" fillId="0" borderId="35" xfId="45" applyFont="1" applyBorder="1" applyAlignment="1">
      <alignment wrapText="1"/>
    </xf>
    <xf numFmtId="42" fontId="1" fillId="0" borderId="30" xfId="45" applyNumberFormat="1" applyFont="1" applyBorder="1"/>
    <xf numFmtId="0" fontId="1" fillId="0" borderId="14" xfId="45" applyFont="1" applyBorder="1"/>
    <xf numFmtId="0" fontId="1" fillId="0" borderId="15" xfId="45" applyFont="1" applyBorder="1"/>
    <xf numFmtId="0" fontId="36" fillId="0" borderId="18" xfId="45" applyFont="1" applyBorder="1" applyAlignment="1">
      <alignment vertical="top" wrapText="1"/>
    </xf>
    <xf numFmtId="164" fontId="37" fillId="0" borderId="22" xfId="45" applyNumberFormat="1" applyFont="1" applyBorder="1"/>
    <xf numFmtId="0" fontId="2" fillId="26" borderId="31" xfId="45" applyFont="1" applyFill="1" applyBorder="1"/>
    <xf numFmtId="0" fontId="1" fillId="26" borderId="17" xfId="45" applyFont="1" applyFill="1" applyBorder="1"/>
    <xf numFmtId="164" fontId="39" fillId="26" borderId="20" xfId="45" applyNumberFormat="1" applyFont="1" applyFill="1" applyBorder="1"/>
    <xf numFmtId="0" fontId="40" fillId="0" borderId="0" xfId="45" applyFont="1" applyFill="1" applyBorder="1"/>
    <xf numFmtId="0" fontId="1" fillId="0" borderId="0" xfId="45" applyFont="1" applyFill="1" applyBorder="1"/>
    <xf numFmtId="164" fontId="39" fillId="0" borderId="0" xfId="45" applyNumberFormat="1" applyFont="1" applyFill="1" applyBorder="1"/>
    <xf numFmtId="0" fontId="41" fillId="0" borderId="0" xfId="45" applyNumberFormat="1" applyFont="1" applyFill="1" applyBorder="1" applyAlignment="1">
      <alignment horizontal="left"/>
    </xf>
    <xf numFmtId="0" fontId="42" fillId="0" borderId="0" xfId="45" applyNumberFormat="1" applyFont="1" applyBorder="1" applyAlignment="1">
      <alignment horizontal="left"/>
    </xf>
    <xf numFmtId="0" fontId="42" fillId="0" borderId="0" xfId="45" applyFont="1" applyBorder="1" applyAlignment="1">
      <alignment vertical="top" wrapText="1"/>
    </xf>
    <xf numFmtId="164" fontId="1" fillId="0" borderId="0" xfId="45" applyNumberFormat="1" applyFont="1" applyBorder="1"/>
    <xf numFmtId="9" fontId="1" fillId="26" borderId="17" xfId="45" applyNumberFormat="1" applyFont="1" applyFill="1" applyBorder="1"/>
    <xf numFmtId="0" fontId="2" fillId="26" borderId="15" xfId="45" applyFont="1" applyFill="1" applyBorder="1"/>
    <xf numFmtId="0" fontId="1" fillId="26" borderId="18" xfId="45" applyFont="1" applyFill="1" applyBorder="1"/>
    <xf numFmtId="164" fontId="39" fillId="26" borderId="22" xfId="45" applyNumberFormat="1" applyFont="1" applyFill="1" applyBorder="1"/>
    <xf numFmtId="49" fontId="43" fillId="0" borderId="0" xfId="0" applyNumberFormat="1" applyFont="1"/>
    <xf numFmtId="49" fontId="43" fillId="0" borderId="0" xfId="0" applyNumberFormat="1" applyFont="1" applyBorder="1"/>
    <xf numFmtId="0" fontId="5" fillId="28" borderId="29" xfId="0" applyFont="1" applyFill="1" applyBorder="1" applyAlignment="1">
      <alignment vertical="top" wrapText="1"/>
    </xf>
    <xf numFmtId="0" fontId="1" fillId="28" borderId="17" xfId="0" applyFont="1" applyFill="1" applyBorder="1" applyAlignment="1">
      <alignment horizontal="center"/>
    </xf>
    <xf numFmtId="43" fontId="1" fillId="28" borderId="17" xfId="0" applyNumberFormat="1" applyFont="1" applyFill="1" applyBorder="1"/>
    <xf numFmtId="164" fontId="1" fillId="28" borderId="17" xfId="0" applyNumberFormat="1" applyFont="1" applyFill="1" applyBorder="1"/>
    <xf numFmtId="0" fontId="5" fillId="28" borderId="47" xfId="0" applyFont="1" applyFill="1" applyBorder="1" applyAlignment="1">
      <alignment vertical="top" wrapText="1"/>
    </xf>
    <xf numFmtId="0" fontId="5" fillId="29" borderId="47" xfId="0" applyFont="1" applyFill="1" applyBorder="1" applyAlignment="1">
      <alignment vertical="top" wrapText="1"/>
    </xf>
    <xf numFmtId="0" fontId="1" fillId="29" borderId="17" xfId="0" applyFont="1" applyFill="1" applyBorder="1" applyAlignment="1">
      <alignment horizontal="center"/>
    </xf>
    <xf numFmtId="43" fontId="1" fillId="29" borderId="17" xfId="0" applyNumberFormat="1" applyFont="1" applyFill="1" applyBorder="1"/>
    <xf numFmtId="164" fontId="1" fillId="29" borderId="17" xfId="0" applyNumberFormat="1" applyFont="1" applyFill="1" applyBorder="1"/>
    <xf numFmtId="49" fontId="2" fillId="27" borderId="18" xfId="0" applyNumberFormat="1" applyFont="1" applyFill="1" applyBorder="1"/>
    <xf numFmtId="0" fontId="1" fillId="27" borderId="18" xfId="0" applyFont="1" applyFill="1" applyBorder="1"/>
    <xf numFmtId="0" fontId="10" fillId="27" borderId="18" xfId="0" applyFont="1" applyFill="1" applyBorder="1"/>
    <xf numFmtId="164" fontId="34" fillId="27" borderId="18" xfId="0" applyNumberFormat="1" applyFont="1" applyFill="1" applyBorder="1"/>
    <xf numFmtId="0" fontId="8" fillId="27" borderId="18" xfId="0" applyFont="1" applyFill="1" applyBorder="1"/>
    <xf numFmtId="0" fontId="10" fillId="27" borderId="18" xfId="0" applyFont="1" applyFill="1" applyBorder="1" applyAlignment="1">
      <alignment horizontal="center"/>
    </xf>
    <xf numFmtId="164" fontId="10" fillId="27" borderId="18" xfId="0" applyNumberFormat="1" applyFont="1" applyFill="1" applyBorder="1"/>
    <xf numFmtId="0" fontId="29" fillId="28" borderId="47" xfId="0" applyFont="1" applyFill="1" applyBorder="1" applyAlignment="1">
      <alignment vertical="top" wrapText="1"/>
    </xf>
    <xf numFmtId="1" fontId="1" fillId="28" borderId="17" xfId="0" applyNumberFormat="1" applyFont="1" applyFill="1" applyBorder="1" applyAlignment="1">
      <alignment horizontal="center"/>
    </xf>
    <xf numFmtId="164" fontId="44" fillId="28" borderId="20" xfId="0" applyNumberFormat="1" applyFont="1" applyFill="1" applyBorder="1"/>
    <xf numFmtId="164" fontId="45" fillId="27" borderId="18" xfId="0" applyNumberFormat="1" applyFont="1" applyFill="1" applyBorder="1"/>
    <xf numFmtId="0" fontId="41" fillId="0" borderId="0" xfId="45" applyNumberFormat="1" applyFont="1" applyBorder="1" applyAlignment="1">
      <alignment horizontal="left"/>
    </xf>
    <xf numFmtId="164" fontId="0" fillId="0" borderId="20" xfId="0" applyNumberFormat="1" applyFont="1" applyFill="1" applyBorder="1"/>
    <xf numFmtId="164" fontId="0" fillId="0" borderId="55" xfId="0" applyNumberFormat="1" applyFont="1" applyFill="1" applyBorder="1"/>
    <xf numFmtId="164" fontId="0" fillId="0" borderId="56" xfId="0" applyNumberFormat="1" applyFont="1" applyFill="1" applyBorder="1"/>
    <xf numFmtId="164" fontId="0" fillId="0" borderId="19" xfId="0" applyNumberFormat="1" applyFont="1" applyFill="1" applyBorder="1"/>
    <xf numFmtId="164" fontId="0" fillId="0" borderId="30" xfId="0" applyNumberFormat="1" applyFont="1" applyFill="1" applyBorder="1"/>
    <xf numFmtId="164" fontId="5" fillId="0" borderId="57" xfId="0" applyNumberFormat="1" applyFont="1" applyFill="1" applyBorder="1"/>
    <xf numFmtId="164" fontId="1" fillId="0" borderId="56" xfId="0" applyNumberFormat="1" applyFont="1" applyFill="1" applyBorder="1"/>
    <xf numFmtId="164" fontId="1" fillId="0" borderId="57" xfId="0" applyNumberFormat="1" applyFont="1" applyFill="1" applyBorder="1"/>
    <xf numFmtId="164" fontId="44" fillId="0" borderId="20" xfId="0" applyNumberFormat="1" applyFont="1" applyFill="1" applyBorder="1"/>
    <xf numFmtId="42" fontId="1" fillId="0" borderId="19" xfId="0" applyNumberFormat="1" applyFont="1" applyFill="1" applyBorder="1"/>
    <xf numFmtId="164" fontId="5" fillId="0" borderId="27" xfId="0" applyNumberFormat="1" applyFont="1" applyFill="1" applyBorder="1"/>
    <xf numFmtId="164" fontId="44" fillId="29" borderId="20" xfId="0" applyNumberFormat="1" applyFont="1" applyFill="1" applyBorder="1"/>
    <xf numFmtId="49" fontId="5" fillId="0" borderId="31" xfId="0" applyNumberFormat="1" applyFont="1" applyFill="1" applyBorder="1"/>
    <xf numFmtId="0" fontId="1" fillId="0" borderId="17" xfId="0" applyFont="1" applyFill="1" applyBorder="1" applyAlignment="1">
      <alignment horizontal="center"/>
    </xf>
    <xf numFmtId="164" fontId="1" fillId="0" borderId="11" xfId="0" applyNumberFormat="1" applyFont="1" applyFill="1" applyBorder="1" applyAlignment="1">
      <alignment horizontal="right"/>
    </xf>
    <xf numFmtId="49" fontId="1" fillId="0" borderId="23" xfId="0" applyNumberFormat="1" applyFont="1" applyFill="1" applyBorder="1" applyAlignment="1">
      <alignment horizontal="left" vertical="top" wrapText="1"/>
    </xf>
    <xf numFmtId="0" fontId="8" fillId="0" borderId="52" xfId="0" applyFont="1" applyFill="1" applyBorder="1" applyAlignment="1">
      <alignment wrapText="1"/>
    </xf>
    <xf numFmtId="0" fontId="1" fillId="0" borderId="31" xfId="0" applyNumberFormat="1" applyFont="1" applyFill="1" applyBorder="1" applyAlignment="1">
      <alignment horizontal="center"/>
    </xf>
    <xf numFmtId="0" fontId="1" fillId="0" borderId="17" xfId="0" applyNumberFormat="1" applyFont="1" applyFill="1" applyBorder="1" applyAlignment="1">
      <alignment horizontal="center"/>
    </xf>
    <xf numFmtId="0" fontId="1" fillId="0" borderId="20" xfId="0" applyNumberFormat="1" applyFont="1" applyFill="1" applyBorder="1" applyAlignment="1">
      <alignment horizontal="center"/>
    </xf>
    <xf numFmtId="0" fontId="1" fillId="0" borderId="31" xfId="0" applyFont="1" applyFill="1" applyBorder="1" applyAlignment="1">
      <alignment horizontal="center"/>
    </xf>
    <xf numFmtId="0" fontId="1" fillId="0" borderId="17" xfId="0" applyFont="1" applyFill="1" applyBorder="1" applyAlignment="1">
      <alignment horizontal="center"/>
    </xf>
    <xf numFmtId="0" fontId="1" fillId="0" borderId="20" xfId="0" applyFont="1" applyFill="1" applyBorder="1" applyAlignment="1">
      <alignment horizontal="center"/>
    </xf>
    <xf numFmtId="0" fontId="5" fillId="0" borderId="48" xfId="0" applyFont="1" applyFill="1" applyBorder="1" applyAlignment="1">
      <alignment vertical="top" wrapText="1"/>
    </xf>
    <xf numFmtId="0" fontId="1" fillId="0" borderId="24" xfId="0" applyFont="1" applyFill="1" applyBorder="1" applyAlignment="1">
      <alignment vertical="top" wrapText="1"/>
    </xf>
    <xf numFmtId="0" fontId="8" fillId="0" borderId="44" xfId="0" applyFont="1" applyFill="1" applyBorder="1" applyAlignment="1">
      <alignment wrapText="1"/>
    </xf>
  </cellXfs>
  <cellStyles count="46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blokcen" xfId="19"/>
    <cellStyle name="Celkem" xfId="20" builtinId="25" customBuiltin="1"/>
    <cellStyle name="Kontrolní buňka" xfId="22" builtinId="23" customBuiltin="1"/>
    <cellStyle name="Nadpis 1" xfId="23" builtinId="16" customBuiltin="1"/>
    <cellStyle name="Nadpis 2" xfId="24" builtinId="17" customBuiltin="1"/>
    <cellStyle name="Nadpis 3" xfId="25" builtinId="18" customBuiltin="1"/>
    <cellStyle name="Nadpis 4" xfId="26" builtinId="19" customBuiltin="1"/>
    <cellStyle name="Název" xfId="27" builtinId="15" customBuiltin="1"/>
    <cellStyle name="Neutrální" xfId="28" builtinId="28" customBuiltin="1"/>
    <cellStyle name="Normální" xfId="0" builtinId="0"/>
    <cellStyle name="normální_VD Vranov DSP - rozpočet" xfId="29"/>
    <cellStyle name="normální_VDDB_jez_18.10.2007 - rozpočet" xfId="45"/>
    <cellStyle name="popis polozky" xfId="30"/>
    <cellStyle name="Poznámka" xfId="31" builtinId="10" customBuiltin="1"/>
    <cellStyle name="Propojená buňka" xfId="32" builtinId="24" customBuiltin="1"/>
    <cellStyle name="Správně" xfId="33" builtinId="26" customBuiltin="1"/>
    <cellStyle name="Špatně" xfId="21" builtinId="27" customBuiltin="1"/>
    <cellStyle name="Text upozornění" xfId="34" builtinId="11" customBuiltin="1"/>
    <cellStyle name="Vstup" xfId="35" builtinId="20" customBuiltin="1"/>
    <cellStyle name="Výpočet" xfId="36" builtinId="22" customBuiltin="1"/>
    <cellStyle name="Výstup" xfId="37" builtinId="21" customBuiltin="1"/>
    <cellStyle name="Vysvětlující text" xfId="38" builtinId="53" customBuiltin="1"/>
    <cellStyle name="Zvýraznění 1" xfId="39" builtinId="29" customBuiltin="1"/>
    <cellStyle name="Zvýraznění 2" xfId="40" builtinId="33" customBuiltin="1"/>
    <cellStyle name="Zvýraznění 3" xfId="41" builtinId="37" customBuiltin="1"/>
    <cellStyle name="Zvýraznění 4" xfId="42" builtinId="41" customBuiltin="1"/>
    <cellStyle name="Zvýraznění 5" xfId="43" builtinId="45" customBuiltin="1"/>
    <cellStyle name="Zvýraznění 6" xfId="44" builtinId="49" customBuiltin="1"/>
  </cellStyles>
  <dxfs count="0"/>
  <tableStyles count="0" defaultTableStyle="TableStyleMedium9" defaultPivotStyle="PivotStyleLight16"/>
  <colors>
    <mruColors>
      <color rgb="FF0000FF"/>
      <color rgb="FFFFFFCC"/>
      <color rgb="FFFF00FF"/>
      <color rgb="FF00FFFF"/>
      <color rgb="FF66FF33"/>
      <color rgb="FF0033CC"/>
      <color rgb="FFCCFF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B8"/>
  <sheetViews>
    <sheetView view="pageBreakPreview" zoomScaleNormal="100" zoomScaleSheetLayoutView="100" workbookViewId="0">
      <selection activeCell="B53" sqref="B53"/>
    </sheetView>
  </sheetViews>
  <sheetFormatPr defaultRowHeight="12.75" x14ac:dyDescent="0.2"/>
  <cols>
    <col min="1" max="1" width="15.7109375" customWidth="1"/>
    <col min="2" max="2" width="75.7109375" customWidth="1"/>
    <col min="3" max="3" width="16.140625" bestFit="1" customWidth="1"/>
  </cols>
  <sheetData>
    <row r="5" spans="1:2" ht="15.75" x14ac:dyDescent="0.25">
      <c r="A5" s="4" t="s">
        <v>220</v>
      </c>
      <c r="B5" s="139"/>
    </row>
    <row r="6" spans="1:2" x14ac:dyDescent="0.2">
      <c r="A6" s="139"/>
      <c r="B6" s="139"/>
    </row>
    <row r="7" spans="1:2" ht="26.25" x14ac:dyDescent="0.4">
      <c r="A7" s="4" t="s">
        <v>207</v>
      </c>
      <c r="B7" s="5" t="s">
        <v>88</v>
      </c>
    </row>
    <row r="8" spans="1:2" ht="15.75" x14ac:dyDescent="0.25">
      <c r="A8" s="4" t="s">
        <v>208</v>
      </c>
      <c r="B8" s="140">
        <v>149150004</v>
      </c>
    </row>
  </sheetData>
  <pageMargins left="0.59055118110236227" right="0.59055118110236227" top="0.98425196850393704" bottom="0.98425196850393704" header="0.51181102362204722" footer="0.51181102362204722"/>
  <pageSetup paperSize="9"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7"/>
  <sheetViews>
    <sheetView showZeros="0" view="pageBreakPreview" zoomScaleNormal="75" zoomScaleSheetLayoutView="75" workbookViewId="0">
      <selection activeCell="B24" sqref="B24"/>
    </sheetView>
  </sheetViews>
  <sheetFormatPr defaultColWidth="8.85546875" defaultRowHeight="12.75" x14ac:dyDescent="0.2"/>
  <cols>
    <col min="1" max="1" width="50.7109375" style="61" customWidth="1"/>
    <col min="2" max="2" width="65.7109375" style="61" customWidth="1"/>
    <col min="3" max="3" width="17.7109375" style="62" customWidth="1"/>
    <col min="4" max="4" width="17.7109375" style="61" customWidth="1"/>
    <col min="5" max="5" width="17.28515625" style="61" customWidth="1"/>
    <col min="6" max="256" width="8.85546875" style="61"/>
    <col min="257" max="257" width="30.28515625" style="61" customWidth="1"/>
    <col min="258" max="258" width="48.7109375" style="61" customWidth="1"/>
    <col min="259" max="259" width="8.42578125" style="61" customWidth="1"/>
    <col min="260" max="260" width="17.7109375" style="61" customWidth="1"/>
    <col min="261" max="261" width="17.28515625" style="61" customWidth="1"/>
    <col min="262" max="512" width="8.85546875" style="61"/>
    <col min="513" max="513" width="30.28515625" style="61" customWidth="1"/>
    <col min="514" max="514" width="48.7109375" style="61" customWidth="1"/>
    <col min="515" max="515" width="8.42578125" style="61" customWidth="1"/>
    <col min="516" max="516" width="17.7109375" style="61" customWidth="1"/>
    <col min="517" max="517" width="17.28515625" style="61" customWidth="1"/>
    <col min="518" max="768" width="8.85546875" style="61"/>
    <col min="769" max="769" width="30.28515625" style="61" customWidth="1"/>
    <col min="770" max="770" width="48.7109375" style="61" customWidth="1"/>
    <col min="771" max="771" width="8.42578125" style="61" customWidth="1"/>
    <col min="772" max="772" width="17.7109375" style="61" customWidth="1"/>
    <col min="773" max="773" width="17.28515625" style="61" customWidth="1"/>
    <col min="774" max="1024" width="8.85546875" style="61"/>
    <col min="1025" max="1025" width="30.28515625" style="61" customWidth="1"/>
    <col min="1026" max="1026" width="48.7109375" style="61" customWidth="1"/>
    <col min="1027" max="1027" width="8.42578125" style="61" customWidth="1"/>
    <col min="1028" max="1028" width="17.7109375" style="61" customWidth="1"/>
    <col min="1029" max="1029" width="17.28515625" style="61" customWidth="1"/>
    <col min="1030" max="1280" width="8.85546875" style="61"/>
    <col min="1281" max="1281" width="30.28515625" style="61" customWidth="1"/>
    <col min="1282" max="1282" width="48.7109375" style="61" customWidth="1"/>
    <col min="1283" max="1283" width="8.42578125" style="61" customWidth="1"/>
    <col min="1284" max="1284" width="17.7109375" style="61" customWidth="1"/>
    <col min="1285" max="1285" width="17.28515625" style="61" customWidth="1"/>
    <col min="1286" max="1536" width="8.85546875" style="61"/>
    <col min="1537" max="1537" width="30.28515625" style="61" customWidth="1"/>
    <col min="1538" max="1538" width="48.7109375" style="61" customWidth="1"/>
    <col min="1539" max="1539" width="8.42578125" style="61" customWidth="1"/>
    <col min="1540" max="1540" width="17.7109375" style="61" customWidth="1"/>
    <col min="1541" max="1541" width="17.28515625" style="61" customWidth="1"/>
    <col min="1542" max="1792" width="8.85546875" style="61"/>
    <col min="1793" max="1793" width="30.28515625" style="61" customWidth="1"/>
    <col min="1794" max="1794" width="48.7109375" style="61" customWidth="1"/>
    <col min="1795" max="1795" width="8.42578125" style="61" customWidth="1"/>
    <col min="1796" max="1796" width="17.7109375" style="61" customWidth="1"/>
    <col min="1797" max="1797" width="17.28515625" style="61" customWidth="1"/>
    <col min="1798" max="2048" width="8.85546875" style="61"/>
    <col min="2049" max="2049" width="30.28515625" style="61" customWidth="1"/>
    <col min="2050" max="2050" width="48.7109375" style="61" customWidth="1"/>
    <col min="2051" max="2051" width="8.42578125" style="61" customWidth="1"/>
    <col min="2052" max="2052" width="17.7109375" style="61" customWidth="1"/>
    <col min="2053" max="2053" width="17.28515625" style="61" customWidth="1"/>
    <col min="2054" max="2304" width="8.85546875" style="61"/>
    <col min="2305" max="2305" width="30.28515625" style="61" customWidth="1"/>
    <col min="2306" max="2306" width="48.7109375" style="61" customWidth="1"/>
    <col min="2307" max="2307" width="8.42578125" style="61" customWidth="1"/>
    <col min="2308" max="2308" width="17.7109375" style="61" customWidth="1"/>
    <col min="2309" max="2309" width="17.28515625" style="61" customWidth="1"/>
    <col min="2310" max="2560" width="8.85546875" style="61"/>
    <col min="2561" max="2561" width="30.28515625" style="61" customWidth="1"/>
    <col min="2562" max="2562" width="48.7109375" style="61" customWidth="1"/>
    <col min="2563" max="2563" width="8.42578125" style="61" customWidth="1"/>
    <col min="2564" max="2564" width="17.7109375" style="61" customWidth="1"/>
    <col min="2565" max="2565" width="17.28515625" style="61" customWidth="1"/>
    <col min="2566" max="2816" width="8.85546875" style="61"/>
    <col min="2817" max="2817" width="30.28515625" style="61" customWidth="1"/>
    <col min="2818" max="2818" width="48.7109375" style="61" customWidth="1"/>
    <col min="2819" max="2819" width="8.42578125" style="61" customWidth="1"/>
    <col min="2820" max="2820" width="17.7109375" style="61" customWidth="1"/>
    <col min="2821" max="2821" width="17.28515625" style="61" customWidth="1"/>
    <col min="2822" max="3072" width="8.85546875" style="61"/>
    <col min="3073" max="3073" width="30.28515625" style="61" customWidth="1"/>
    <col min="3074" max="3074" width="48.7109375" style="61" customWidth="1"/>
    <col min="3075" max="3075" width="8.42578125" style="61" customWidth="1"/>
    <col min="3076" max="3076" width="17.7109375" style="61" customWidth="1"/>
    <col min="3077" max="3077" width="17.28515625" style="61" customWidth="1"/>
    <col min="3078" max="3328" width="8.85546875" style="61"/>
    <col min="3329" max="3329" width="30.28515625" style="61" customWidth="1"/>
    <col min="3330" max="3330" width="48.7109375" style="61" customWidth="1"/>
    <col min="3331" max="3331" width="8.42578125" style="61" customWidth="1"/>
    <col min="3332" max="3332" width="17.7109375" style="61" customWidth="1"/>
    <col min="3333" max="3333" width="17.28515625" style="61" customWidth="1"/>
    <col min="3334" max="3584" width="8.85546875" style="61"/>
    <col min="3585" max="3585" width="30.28515625" style="61" customWidth="1"/>
    <col min="3586" max="3586" width="48.7109375" style="61" customWidth="1"/>
    <col min="3587" max="3587" width="8.42578125" style="61" customWidth="1"/>
    <col min="3588" max="3588" width="17.7109375" style="61" customWidth="1"/>
    <col min="3589" max="3589" width="17.28515625" style="61" customWidth="1"/>
    <col min="3590" max="3840" width="8.85546875" style="61"/>
    <col min="3841" max="3841" width="30.28515625" style="61" customWidth="1"/>
    <col min="3842" max="3842" width="48.7109375" style="61" customWidth="1"/>
    <col min="3843" max="3843" width="8.42578125" style="61" customWidth="1"/>
    <col min="3844" max="3844" width="17.7109375" style="61" customWidth="1"/>
    <col min="3845" max="3845" width="17.28515625" style="61" customWidth="1"/>
    <col min="3846" max="4096" width="8.85546875" style="61"/>
    <col min="4097" max="4097" width="30.28515625" style="61" customWidth="1"/>
    <col min="4098" max="4098" width="48.7109375" style="61" customWidth="1"/>
    <col min="4099" max="4099" width="8.42578125" style="61" customWidth="1"/>
    <col min="4100" max="4100" width="17.7109375" style="61" customWidth="1"/>
    <col min="4101" max="4101" width="17.28515625" style="61" customWidth="1"/>
    <col min="4102" max="4352" width="8.85546875" style="61"/>
    <col min="4353" max="4353" width="30.28515625" style="61" customWidth="1"/>
    <col min="4354" max="4354" width="48.7109375" style="61" customWidth="1"/>
    <col min="4355" max="4355" width="8.42578125" style="61" customWidth="1"/>
    <col min="4356" max="4356" width="17.7109375" style="61" customWidth="1"/>
    <col min="4357" max="4357" width="17.28515625" style="61" customWidth="1"/>
    <col min="4358" max="4608" width="8.85546875" style="61"/>
    <col min="4609" max="4609" width="30.28515625" style="61" customWidth="1"/>
    <col min="4610" max="4610" width="48.7109375" style="61" customWidth="1"/>
    <col min="4611" max="4611" width="8.42578125" style="61" customWidth="1"/>
    <col min="4612" max="4612" width="17.7109375" style="61" customWidth="1"/>
    <col min="4613" max="4613" width="17.28515625" style="61" customWidth="1"/>
    <col min="4614" max="4864" width="8.85546875" style="61"/>
    <col min="4865" max="4865" width="30.28515625" style="61" customWidth="1"/>
    <col min="4866" max="4866" width="48.7109375" style="61" customWidth="1"/>
    <col min="4867" max="4867" width="8.42578125" style="61" customWidth="1"/>
    <col min="4868" max="4868" width="17.7109375" style="61" customWidth="1"/>
    <col min="4869" max="4869" width="17.28515625" style="61" customWidth="1"/>
    <col min="4870" max="5120" width="8.85546875" style="61"/>
    <col min="5121" max="5121" width="30.28515625" style="61" customWidth="1"/>
    <col min="5122" max="5122" width="48.7109375" style="61" customWidth="1"/>
    <col min="5123" max="5123" width="8.42578125" style="61" customWidth="1"/>
    <col min="5124" max="5124" width="17.7109375" style="61" customWidth="1"/>
    <col min="5125" max="5125" width="17.28515625" style="61" customWidth="1"/>
    <col min="5126" max="5376" width="8.85546875" style="61"/>
    <col min="5377" max="5377" width="30.28515625" style="61" customWidth="1"/>
    <col min="5378" max="5378" width="48.7109375" style="61" customWidth="1"/>
    <col min="5379" max="5379" width="8.42578125" style="61" customWidth="1"/>
    <col min="5380" max="5380" width="17.7109375" style="61" customWidth="1"/>
    <col min="5381" max="5381" width="17.28515625" style="61" customWidth="1"/>
    <col min="5382" max="5632" width="8.85546875" style="61"/>
    <col min="5633" max="5633" width="30.28515625" style="61" customWidth="1"/>
    <col min="5634" max="5634" width="48.7109375" style="61" customWidth="1"/>
    <col min="5635" max="5635" width="8.42578125" style="61" customWidth="1"/>
    <col min="5636" max="5636" width="17.7109375" style="61" customWidth="1"/>
    <col min="5637" max="5637" width="17.28515625" style="61" customWidth="1"/>
    <col min="5638" max="5888" width="8.85546875" style="61"/>
    <col min="5889" max="5889" width="30.28515625" style="61" customWidth="1"/>
    <col min="5890" max="5890" width="48.7109375" style="61" customWidth="1"/>
    <col min="5891" max="5891" width="8.42578125" style="61" customWidth="1"/>
    <col min="5892" max="5892" width="17.7109375" style="61" customWidth="1"/>
    <col min="5893" max="5893" width="17.28515625" style="61" customWidth="1"/>
    <col min="5894" max="6144" width="8.85546875" style="61"/>
    <col min="6145" max="6145" width="30.28515625" style="61" customWidth="1"/>
    <col min="6146" max="6146" width="48.7109375" style="61" customWidth="1"/>
    <col min="6147" max="6147" width="8.42578125" style="61" customWidth="1"/>
    <col min="6148" max="6148" width="17.7109375" style="61" customWidth="1"/>
    <col min="6149" max="6149" width="17.28515625" style="61" customWidth="1"/>
    <col min="6150" max="6400" width="8.85546875" style="61"/>
    <col min="6401" max="6401" width="30.28515625" style="61" customWidth="1"/>
    <col min="6402" max="6402" width="48.7109375" style="61" customWidth="1"/>
    <col min="6403" max="6403" width="8.42578125" style="61" customWidth="1"/>
    <col min="6404" max="6404" width="17.7109375" style="61" customWidth="1"/>
    <col min="6405" max="6405" width="17.28515625" style="61" customWidth="1"/>
    <col min="6406" max="6656" width="8.85546875" style="61"/>
    <col min="6657" max="6657" width="30.28515625" style="61" customWidth="1"/>
    <col min="6658" max="6658" width="48.7109375" style="61" customWidth="1"/>
    <col min="6659" max="6659" width="8.42578125" style="61" customWidth="1"/>
    <col min="6660" max="6660" width="17.7109375" style="61" customWidth="1"/>
    <col min="6661" max="6661" width="17.28515625" style="61" customWidth="1"/>
    <col min="6662" max="6912" width="8.85546875" style="61"/>
    <col min="6913" max="6913" width="30.28515625" style="61" customWidth="1"/>
    <col min="6914" max="6914" width="48.7109375" style="61" customWidth="1"/>
    <col min="6915" max="6915" width="8.42578125" style="61" customWidth="1"/>
    <col min="6916" max="6916" width="17.7109375" style="61" customWidth="1"/>
    <col min="6917" max="6917" width="17.28515625" style="61" customWidth="1"/>
    <col min="6918" max="7168" width="8.85546875" style="61"/>
    <col min="7169" max="7169" width="30.28515625" style="61" customWidth="1"/>
    <col min="7170" max="7170" width="48.7109375" style="61" customWidth="1"/>
    <col min="7171" max="7171" width="8.42578125" style="61" customWidth="1"/>
    <col min="7172" max="7172" width="17.7109375" style="61" customWidth="1"/>
    <col min="7173" max="7173" width="17.28515625" style="61" customWidth="1"/>
    <col min="7174" max="7424" width="8.85546875" style="61"/>
    <col min="7425" max="7425" width="30.28515625" style="61" customWidth="1"/>
    <col min="7426" max="7426" width="48.7109375" style="61" customWidth="1"/>
    <col min="7427" max="7427" width="8.42578125" style="61" customWidth="1"/>
    <col min="7428" max="7428" width="17.7109375" style="61" customWidth="1"/>
    <col min="7429" max="7429" width="17.28515625" style="61" customWidth="1"/>
    <col min="7430" max="7680" width="8.85546875" style="61"/>
    <col min="7681" max="7681" width="30.28515625" style="61" customWidth="1"/>
    <col min="7682" max="7682" width="48.7109375" style="61" customWidth="1"/>
    <col min="7683" max="7683" width="8.42578125" style="61" customWidth="1"/>
    <col min="7684" max="7684" width="17.7109375" style="61" customWidth="1"/>
    <col min="7685" max="7685" width="17.28515625" style="61" customWidth="1"/>
    <col min="7686" max="7936" width="8.85546875" style="61"/>
    <col min="7937" max="7937" width="30.28515625" style="61" customWidth="1"/>
    <col min="7938" max="7938" width="48.7109375" style="61" customWidth="1"/>
    <col min="7939" max="7939" width="8.42578125" style="61" customWidth="1"/>
    <col min="7940" max="7940" width="17.7109375" style="61" customWidth="1"/>
    <col min="7941" max="7941" width="17.28515625" style="61" customWidth="1"/>
    <col min="7942" max="8192" width="8.85546875" style="61"/>
    <col min="8193" max="8193" width="30.28515625" style="61" customWidth="1"/>
    <col min="8194" max="8194" width="48.7109375" style="61" customWidth="1"/>
    <col min="8195" max="8195" width="8.42578125" style="61" customWidth="1"/>
    <col min="8196" max="8196" width="17.7109375" style="61" customWidth="1"/>
    <col min="8197" max="8197" width="17.28515625" style="61" customWidth="1"/>
    <col min="8198" max="8448" width="8.85546875" style="61"/>
    <col min="8449" max="8449" width="30.28515625" style="61" customWidth="1"/>
    <col min="8450" max="8450" width="48.7109375" style="61" customWidth="1"/>
    <col min="8451" max="8451" width="8.42578125" style="61" customWidth="1"/>
    <col min="8452" max="8452" width="17.7109375" style="61" customWidth="1"/>
    <col min="8453" max="8453" width="17.28515625" style="61" customWidth="1"/>
    <col min="8454" max="8704" width="8.85546875" style="61"/>
    <col min="8705" max="8705" width="30.28515625" style="61" customWidth="1"/>
    <col min="8706" max="8706" width="48.7109375" style="61" customWidth="1"/>
    <col min="8707" max="8707" width="8.42578125" style="61" customWidth="1"/>
    <col min="8708" max="8708" width="17.7109375" style="61" customWidth="1"/>
    <col min="8709" max="8709" width="17.28515625" style="61" customWidth="1"/>
    <col min="8710" max="8960" width="8.85546875" style="61"/>
    <col min="8961" max="8961" width="30.28515625" style="61" customWidth="1"/>
    <col min="8962" max="8962" width="48.7109375" style="61" customWidth="1"/>
    <col min="8963" max="8963" width="8.42578125" style="61" customWidth="1"/>
    <col min="8964" max="8964" width="17.7109375" style="61" customWidth="1"/>
    <col min="8965" max="8965" width="17.28515625" style="61" customWidth="1"/>
    <col min="8966" max="9216" width="8.85546875" style="61"/>
    <col min="9217" max="9217" width="30.28515625" style="61" customWidth="1"/>
    <col min="9218" max="9218" width="48.7109375" style="61" customWidth="1"/>
    <col min="9219" max="9219" width="8.42578125" style="61" customWidth="1"/>
    <col min="9220" max="9220" width="17.7109375" style="61" customWidth="1"/>
    <col min="9221" max="9221" width="17.28515625" style="61" customWidth="1"/>
    <col min="9222" max="9472" width="8.85546875" style="61"/>
    <col min="9473" max="9473" width="30.28515625" style="61" customWidth="1"/>
    <col min="9474" max="9474" width="48.7109375" style="61" customWidth="1"/>
    <col min="9475" max="9475" width="8.42578125" style="61" customWidth="1"/>
    <col min="9476" max="9476" width="17.7109375" style="61" customWidth="1"/>
    <col min="9477" max="9477" width="17.28515625" style="61" customWidth="1"/>
    <col min="9478" max="9728" width="8.85546875" style="61"/>
    <col min="9729" max="9729" width="30.28515625" style="61" customWidth="1"/>
    <col min="9730" max="9730" width="48.7109375" style="61" customWidth="1"/>
    <col min="9731" max="9731" width="8.42578125" style="61" customWidth="1"/>
    <col min="9732" max="9732" width="17.7109375" style="61" customWidth="1"/>
    <col min="9733" max="9733" width="17.28515625" style="61" customWidth="1"/>
    <col min="9734" max="9984" width="8.85546875" style="61"/>
    <col min="9985" max="9985" width="30.28515625" style="61" customWidth="1"/>
    <col min="9986" max="9986" width="48.7109375" style="61" customWidth="1"/>
    <col min="9987" max="9987" width="8.42578125" style="61" customWidth="1"/>
    <col min="9988" max="9988" width="17.7109375" style="61" customWidth="1"/>
    <col min="9989" max="9989" width="17.28515625" style="61" customWidth="1"/>
    <col min="9990" max="10240" width="8.85546875" style="61"/>
    <col min="10241" max="10241" width="30.28515625" style="61" customWidth="1"/>
    <col min="10242" max="10242" width="48.7109375" style="61" customWidth="1"/>
    <col min="10243" max="10243" width="8.42578125" style="61" customWidth="1"/>
    <col min="10244" max="10244" width="17.7109375" style="61" customWidth="1"/>
    <col min="10245" max="10245" width="17.28515625" style="61" customWidth="1"/>
    <col min="10246" max="10496" width="8.85546875" style="61"/>
    <col min="10497" max="10497" width="30.28515625" style="61" customWidth="1"/>
    <col min="10498" max="10498" width="48.7109375" style="61" customWidth="1"/>
    <col min="10499" max="10499" width="8.42578125" style="61" customWidth="1"/>
    <col min="10500" max="10500" width="17.7109375" style="61" customWidth="1"/>
    <col min="10501" max="10501" width="17.28515625" style="61" customWidth="1"/>
    <col min="10502" max="10752" width="8.85546875" style="61"/>
    <col min="10753" max="10753" width="30.28515625" style="61" customWidth="1"/>
    <col min="10754" max="10754" width="48.7109375" style="61" customWidth="1"/>
    <col min="10755" max="10755" width="8.42578125" style="61" customWidth="1"/>
    <col min="10756" max="10756" width="17.7109375" style="61" customWidth="1"/>
    <col min="10757" max="10757" width="17.28515625" style="61" customWidth="1"/>
    <col min="10758" max="11008" width="8.85546875" style="61"/>
    <col min="11009" max="11009" width="30.28515625" style="61" customWidth="1"/>
    <col min="11010" max="11010" width="48.7109375" style="61" customWidth="1"/>
    <col min="11011" max="11011" width="8.42578125" style="61" customWidth="1"/>
    <col min="11012" max="11012" width="17.7109375" style="61" customWidth="1"/>
    <col min="11013" max="11013" width="17.28515625" style="61" customWidth="1"/>
    <col min="11014" max="11264" width="8.85546875" style="61"/>
    <col min="11265" max="11265" width="30.28515625" style="61" customWidth="1"/>
    <col min="11266" max="11266" width="48.7109375" style="61" customWidth="1"/>
    <col min="11267" max="11267" width="8.42578125" style="61" customWidth="1"/>
    <col min="11268" max="11268" width="17.7109375" style="61" customWidth="1"/>
    <col min="11269" max="11269" width="17.28515625" style="61" customWidth="1"/>
    <col min="11270" max="11520" width="8.85546875" style="61"/>
    <col min="11521" max="11521" width="30.28515625" style="61" customWidth="1"/>
    <col min="11522" max="11522" width="48.7109375" style="61" customWidth="1"/>
    <col min="11523" max="11523" width="8.42578125" style="61" customWidth="1"/>
    <col min="11524" max="11524" width="17.7109375" style="61" customWidth="1"/>
    <col min="11525" max="11525" width="17.28515625" style="61" customWidth="1"/>
    <col min="11526" max="11776" width="8.85546875" style="61"/>
    <col min="11777" max="11777" width="30.28515625" style="61" customWidth="1"/>
    <col min="11778" max="11778" width="48.7109375" style="61" customWidth="1"/>
    <col min="11779" max="11779" width="8.42578125" style="61" customWidth="1"/>
    <col min="11780" max="11780" width="17.7109375" style="61" customWidth="1"/>
    <col min="11781" max="11781" width="17.28515625" style="61" customWidth="1"/>
    <col min="11782" max="12032" width="8.85546875" style="61"/>
    <col min="12033" max="12033" width="30.28515625" style="61" customWidth="1"/>
    <col min="12034" max="12034" width="48.7109375" style="61" customWidth="1"/>
    <col min="12035" max="12035" width="8.42578125" style="61" customWidth="1"/>
    <col min="12036" max="12036" width="17.7109375" style="61" customWidth="1"/>
    <col min="12037" max="12037" width="17.28515625" style="61" customWidth="1"/>
    <col min="12038" max="12288" width="8.85546875" style="61"/>
    <col min="12289" max="12289" width="30.28515625" style="61" customWidth="1"/>
    <col min="12290" max="12290" width="48.7109375" style="61" customWidth="1"/>
    <col min="12291" max="12291" width="8.42578125" style="61" customWidth="1"/>
    <col min="12292" max="12292" width="17.7109375" style="61" customWidth="1"/>
    <col min="12293" max="12293" width="17.28515625" style="61" customWidth="1"/>
    <col min="12294" max="12544" width="8.85546875" style="61"/>
    <col min="12545" max="12545" width="30.28515625" style="61" customWidth="1"/>
    <col min="12546" max="12546" width="48.7109375" style="61" customWidth="1"/>
    <col min="12547" max="12547" width="8.42578125" style="61" customWidth="1"/>
    <col min="12548" max="12548" width="17.7109375" style="61" customWidth="1"/>
    <col min="12549" max="12549" width="17.28515625" style="61" customWidth="1"/>
    <col min="12550" max="12800" width="8.85546875" style="61"/>
    <col min="12801" max="12801" width="30.28515625" style="61" customWidth="1"/>
    <col min="12802" max="12802" width="48.7109375" style="61" customWidth="1"/>
    <col min="12803" max="12803" width="8.42578125" style="61" customWidth="1"/>
    <col min="12804" max="12804" width="17.7109375" style="61" customWidth="1"/>
    <col min="12805" max="12805" width="17.28515625" style="61" customWidth="1"/>
    <col min="12806" max="13056" width="8.85546875" style="61"/>
    <col min="13057" max="13057" width="30.28515625" style="61" customWidth="1"/>
    <col min="13058" max="13058" width="48.7109375" style="61" customWidth="1"/>
    <col min="13059" max="13059" width="8.42578125" style="61" customWidth="1"/>
    <col min="13060" max="13060" width="17.7109375" style="61" customWidth="1"/>
    <col min="13061" max="13061" width="17.28515625" style="61" customWidth="1"/>
    <col min="13062" max="13312" width="8.85546875" style="61"/>
    <col min="13313" max="13313" width="30.28515625" style="61" customWidth="1"/>
    <col min="13314" max="13314" width="48.7109375" style="61" customWidth="1"/>
    <col min="13315" max="13315" width="8.42578125" style="61" customWidth="1"/>
    <col min="13316" max="13316" width="17.7109375" style="61" customWidth="1"/>
    <col min="13317" max="13317" width="17.28515625" style="61" customWidth="1"/>
    <col min="13318" max="13568" width="8.85546875" style="61"/>
    <col min="13569" max="13569" width="30.28515625" style="61" customWidth="1"/>
    <col min="13570" max="13570" width="48.7109375" style="61" customWidth="1"/>
    <col min="13571" max="13571" width="8.42578125" style="61" customWidth="1"/>
    <col min="13572" max="13572" width="17.7109375" style="61" customWidth="1"/>
    <col min="13573" max="13573" width="17.28515625" style="61" customWidth="1"/>
    <col min="13574" max="13824" width="8.85546875" style="61"/>
    <col min="13825" max="13825" width="30.28515625" style="61" customWidth="1"/>
    <col min="13826" max="13826" width="48.7109375" style="61" customWidth="1"/>
    <col min="13827" max="13827" width="8.42578125" style="61" customWidth="1"/>
    <col min="13828" max="13828" width="17.7109375" style="61" customWidth="1"/>
    <col min="13829" max="13829" width="17.28515625" style="61" customWidth="1"/>
    <col min="13830" max="14080" width="8.85546875" style="61"/>
    <col min="14081" max="14081" width="30.28515625" style="61" customWidth="1"/>
    <col min="14082" max="14082" width="48.7109375" style="61" customWidth="1"/>
    <col min="14083" max="14083" width="8.42578125" style="61" customWidth="1"/>
    <col min="14084" max="14084" width="17.7109375" style="61" customWidth="1"/>
    <col min="14085" max="14085" width="17.28515625" style="61" customWidth="1"/>
    <col min="14086" max="14336" width="8.85546875" style="61"/>
    <col min="14337" max="14337" width="30.28515625" style="61" customWidth="1"/>
    <col min="14338" max="14338" width="48.7109375" style="61" customWidth="1"/>
    <col min="14339" max="14339" width="8.42578125" style="61" customWidth="1"/>
    <col min="14340" max="14340" width="17.7109375" style="61" customWidth="1"/>
    <col min="14341" max="14341" width="17.28515625" style="61" customWidth="1"/>
    <col min="14342" max="14592" width="8.85546875" style="61"/>
    <col min="14593" max="14593" width="30.28515625" style="61" customWidth="1"/>
    <col min="14594" max="14594" width="48.7109375" style="61" customWidth="1"/>
    <col min="14595" max="14595" width="8.42578125" style="61" customWidth="1"/>
    <col min="14596" max="14596" width="17.7109375" style="61" customWidth="1"/>
    <col min="14597" max="14597" width="17.28515625" style="61" customWidth="1"/>
    <col min="14598" max="14848" width="8.85546875" style="61"/>
    <col min="14849" max="14849" width="30.28515625" style="61" customWidth="1"/>
    <col min="14850" max="14850" width="48.7109375" style="61" customWidth="1"/>
    <col min="14851" max="14851" width="8.42578125" style="61" customWidth="1"/>
    <col min="14852" max="14852" width="17.7109375" style="61" customWidth="1"/>
    <col min="14853" max="14853" width="17.28515625" style="61" customWidth="1"/>
    <col min="14854" max="15104" width="8.85546875" style="61"/>
    <col min="15105" max="15105" width="30.28515625" style="61" customWidth="1"/>
    <col min="15106" max="15106" width="48.7109375" style="61" customWidth="1"/>
    <col min="15107" max="15107" width="8.42578125" style="61" customWidth="1"/>
    <col min="15108" max="15108" width="17.7109375" style="61" customWidth="1"/>
    <col min="15109" max="15109" width="17.28515625" style="61" customWidth="1"/>
    <col min="15110" max="15360" width="8.85546875" style="61"/>
    <col min="15361" max="15361" width="30.28515625" style="61" customWidth="1"/>
    <col min="15362" max="15362" width="48.7109375" style="61" customWidth="1"/>
    <col min="15363" max="15363" width="8.42578125" style="61" customWidth="1"/>
    <col min="15364" max="15364" width="17.7109375" style="61" customWidth="1"/>
    <col min="15365" max="15365" width="17.28515625" style="61" customWidth="1"/>
    <col min="15366" max="15616" width="8.85546875" style="61"/>
    <col min="15617" max="15617" width="30.28515625" style="61" customWidth="1"/>
    <col min="15618" max="15618" width="48.7109375" style="61" customWidth="1"/>
    <col min="15619" max="15619" width="8.42578125" style="61" customWidth="1"/>
    <col min="15620" max="15620" width="17.7109375" style="61" customWidth="1"/>
    <col min="15621" max="15621" width="17.28515625" style="61" customWidth="1"/>
    <col min="15622" max="15872" width="8.85546875" style="61"/>
    <col min="15873" max="15873" width="30.28515625" style="61" customWidth="1"/>
    <col min="15874" max="15874" width="48.7109375" style="61" customWidth="1"/>
    <col min="15875" max="15875" width="8.42578125" style="61" customWidth="1"/>
    <col min="15876" max="15876" width="17.7109375" style="61" customWidth="1"/>
    <col min="15877" max="15877" width="17.28515625" style="61" customWidth="1"/>
    <col min="15878" max="16128" width="8.85546875" style="61"/>
    <col min="16129" max="16129" width="30.28515625" style="61" customWidth="1"/>
    <col min="16130" max="16130" width="48.7109375" style="61" customWidth="1"/>
    <col min="16131" max="16131" width="8.42578125" style="61" customWidth="1"/>
    <col min="16132" max="16132" width="17.7109375" style="61" customWidth="1"/>
    <col min="16133" max="16133" width="17.28515625" style="61" customWidth="1"/>
    <col min="16134" max="16384" width="8.85546875" style="61"/>
  </cols>
  <sheetData>
    <row r="1" spans="1:5" ht="15.75" x14ac:dyDescent="0.25">
      <c r="A1" s="4" t="s">
        <v>206</v>
      </c>
      <c r="B1" s="139"/>
      <c r="C1" s="139"/>
      <c r="D1" s="63"/>
      <c r="E1" s="63"/>
    </row>
    <row r="2" spans="1:5" x14ac:dyDescent="0.2">
      <c r="A2" s="139"/>
      <c r="B2" s="139"/>
      <c r="C2" s="139"/>
      <c r="D2" s="63"/>
      <c r="E2" s="63"/>
    </row>
    <row r="3" spans="1:5" ht="26.25" x14ac:dyDescent="0.4">
      <c r="A3" s="4" t="s">
        <v>207</v>
      </c>
      <c r="B3" s="5" t="s">
        <v>88</v>
      </c>
      <c r="C3" s="139"/>
      <c r="D3" s="63"/>
      <c r="E3" s="63"/>
    </row>
    <row r="4" spans="1:5" ht="15.75" x14ac:dyDescent="0.25">
      <c r="A4" s="4" t="s">
        <v>208</v>
      </c>
      <c r="B4" s="140">
        <v>149150004</v>
      </c>
      <c r="C4" s="139"/>
      <c r="D4" s="63"/>
      <c r="E4" s="63"/>
    </row>
    <row r="5" spans="1:5" ht="13.5" thickBot="1" x14ac:dyDescent="0.25">
      <c r="A5" s="139"/>
      <c r="B5" s="139"/>
      <c r="C5" s="139"/>
    </row>
    <row r="6" spans="1:5" x14ac:dyDescent="0.2">
      <c r="A6" s="141" t="s">
        <v>8</v>
      </c>
      <c r="B6" s="141" t="s">
        <v>209</v>
      </c>
      <c r="C6" s="142" t="s">
        <v>202</v>
      </c>
    </row>
    <row r="7" spans="1:5" ht="13.5" thickBot="1" x14ac:dyDescent="0.25">
      <c r="A7" s="143"/>
      <c r="B7" s="143" t="s">
        <v>210</v>
      </c>
      <c r="C7" s="144" t="s">
        <v>12</v>
      </c>
    </row>
    <row r="8" spans="1:5" ht="25.5" x14ac:dyDescent="0.2">
      <c r="A8" s="145" t="s">
        <v>211</v>
      </c>
      <c r="B8" s="146" t="s">
        <v>212</v>
      </c>
      <c r="C8" s="147"/>
    </row>
    <row r="9" spans="1:5" x14ac:dyDescent="0.2">
      <c r="A9" s="148" t="s">
        <v>213</v>
      </c>
      <c r="B9" s="149" t="s">
        <v>81</v>
      </c>
      <c r="C9" s="150">
        <f>'PS 1.položkový rozpočet'!H86</f>
        <v>0</v>
      </c>
    </row>
    <row r="10" spans="1:5" x14ac:dyDescent="0.2">
      <c r="A10" s="148"/>
      <c r="B10" s="151" t="s">
        <v>89</v>
      </c>
      <c r="C10" s="150">
        <f>'PS 1.položkový rozpočet'!H97</f>
        <v>0</v>
      </c>
    </row>
    <row r="11" spans="1:5" ht="13.5" thickBot="1" x14ac:dyDescent="0.25">
      <c r="A11" s="152"/>
      <c r="B11" s="153"/>
      <c r="C11" s="154"/>
    </row>
    <row r="12" spans="1:5" ht="13.5" thickBot="1" x14ac:dyDescent="0.25">
      <c r="A12" s="152"/>
      <c r="B12" s="155" t="s">
        <v>1</v>
      </c>
      <c r="C12" s="156">
        <f>SUM(C9:C11)</f>
        <v>0</v>
      </c>
    </row>
    <row r="13" spans="1:5" ht="25.5" x14ac:dyDescent="0.2">
      <c r="A13" s="145" t="s">
        <v>214</v>
      </c>
      <c r="B13" s="146" t="s">
        <v>212</v>
      </c>
      <c r="C13" s="147"/>
    </row>
    <row r="14" spans="1:5" x14ac:dyDescent="0.2">
      <c r="A14" s="148" t="s">
        <v>215</v>
      </c>
      <c r="B14" s="149" t="s">
        <v>90</v>
      </c>
      <c r="C14" s="150">
        <f>'PS 1.položkový rozpočet'!H172</f>
        <v>0</v>
      </c>
    </row>
    <row r="15" spans="1:5" x14ac:dyDescent="0.2">
      <c r="A15" s="148"/>
      <c r="B15" s="151" t="s">
        <v>91</v>
      </c>
      <c r="C15" s="150">
        <f>'PS 1.položkový rozpočet'!H181</f>
        <v>0</v>
      </c>
    </row>
    <row r="16" spans="1:5" ht="13.5" thickBot="1" x14ac:dyDescent="0.25">
      <c r="A16" s="152"/>
      <c r="B16" s="153"/>
      <c r="C16" s="154"/>
    </row>
    <row r="17" spans="1:4" ht="13.5" thickBot="1" x14ac:dyDescent="0.25">
      <c r="A17" s="152"/>
      <c r="B17" s="155" t="s">
        <v>1</v>
      </c>
      <c r="C17" s="156">
        <f>SUM(C14:C16)</f>
        <v>0</v>
      </c>
    </row>
    <row r="18" spans="1:4" ht="25.5" x14ac:dyDescent="0.2">
      <c r="A18" s="145" t="s">
        <v>227</v>
      </c>
      <c r="B18" s="146" t="s">
        <v>228</v>
      </c>
      <c r="C18" s="147"/>
    </row>
    <row r="19" spans="1:4" x14ac:dyDescent="0.2">
      <c r="A19" s="148" t="s">
        <v>229</v>
      </c>
      <c r="B19" s="149" t="s">
        <v>230</v>
      </c>
      <c r="C19" s="150">
        <f>'PS 1.položkový rozpočet'!H217</f>
        <v>0</v>
      </c>
    </row>
    <row r="20" spans="1:4" ht="13.5" thickBot="1" x14ac:dyDescent="0.25">
      <c r="A20" s="152"/>
      <c r="B20" s="153"/>
      <c r="C20" s="154"/>
    </row>
    <row r="21" spans="1:4" ht="13.5" thickBot="1" x14ac:dyDescent="0.25">
      <c r="A21" s="152"/>
      <c r="B21" s="155" t="s">
        <v>1</v>
      </c>
      <c r="C21" s="156">
        <f>SUM(C19:C20)</f>
        <v>0</v>
      </c>
    </row>
    <row r="22" spans="1:4" ht="25.5" x14ac:dyDescent="0.2">
      <c r="A22" s="157" t="s">
        <v>226</v>
      </c>
      <c r="B22" s="146" t="s">
        <v>216</v>
      </c>
      <c r="C22" s="147"/>
      <c r="D22" s="64"/>
    </row>
    <row r="23" spans="1:4" ht="12.75" customHeight="1" x14ac:dyDescent="0.2">
      <c r="A23" s="158"/>
      <c r="B23" s="159" t="s">
        <v>251</v>
      </c>
      <c r="C23" s="150">
        <f>'vedlejší a ostatní náklady '!H10</f>
        <v>0</v>
      </c>
      <c r="D23" s="64"/>
    </row>
    <row r="24" spans="1:4" x14ac:dyDescent="0.2">
      <c r="A24" s="158"/>
      <c r="B24" s="159" t="s">
        <v>252</v>
      </c>
      <c r="C24" s="150">
        <f>'vedlejší a ostatní náklady '!H17</f>
        <v>0</v>
      </c>
      <c r="D24" s="64"/>
    </row>
    <row r="25" spans="1:4" ht="13.5" thickBot="1" x14ac:dyDescent="0.25">
      <c r="A25" s="160"/>
      <c r="B25" s="161"/>
      <c r="C25" s="162"/>
      <c r="D25" s="64"/>
    </row>
    <row r="26" spans="1:4" ht="13.5" thickBot="1" x14ac:dyDescent="0.25">
      <c r="A26" s="163"/>
      <c r="B26" s="155" t="s">
        <v>1</v>
      </c>
      <c r="C26" s="156">
        <f>SUM(C23:C25)</f>
        <v>0</v>
      </c>
      <c r="D26" s="64"/>
    </row>
    <row r="27" spans="1:4" ht="13.5" thickBot="1" x14ac:dyDescent="0.25">
      <c r="A27" s="164"/>
      <c r="B27" s="165"/>
      <c r="C27" s="166"/>
      <c r="D27" s="64"/>
    </row>
    <row r="28" spans="1:4" ht="21" thickBot="1" x14ac:dyDescent="0.35">
      <c r="A28" s="167" t="s">
        <v>3</v>
      </c>
      <c r="B28" s="168"/>
      <c r="C28" s="169">
        <f>C12+C17+C26+C21</f>
        <v>0</v>
      </c>
      <c r="D28" s="64"/>
    </row>
    <row r="29" spans="1:4" ht="15" x14ac:dyDescent="0.2">
      <c r="A29" s="170"/>
      <c r="B29" s="171"/>
      <c r="C29" s="172"/>
      <c r="D29" s="64"/>
    </row>
    <row r="30" spans="1:4" ht="15" x14ac:dyDescent="0.2">
      <c r="A30" s="173" t="s">
        <v>217</v>
      </c>
      <c r="B30" s="171"/>
      <c r="C30" s="172"/>
      <c r="D30" s="64"/>
    </row>
    <row r="31" spans="1:4" ht="15" x14ac:dyDescent="0.2">
      <c r="A31" s="170"/>
      <c r="B31" s="171"/>
      <c r="C31" s="172"/>
      <c r="D31" s="64"/>
    </row>
    <row r="32" spans="1:4" ht="13.5" thickBot="1" x14ac:dyDescent="0.25">
      <c r="A32" s="174"/>
      <c r="B32" s="175"/>
      <c r="C32" s="176"/>
      <c r="D32" s="64"/>
    </row>
    <row r="33" spans="1:4" ht="21" thickBot="1" x14ac:dyDescent="0.35">
      <c r="A33" s="167" t="s">
        <v>218</v>
      </c>
      <c r="B33" s="177">
        <v>0.21</v>
      </c>
      <c r="C33" s="169">
        <f>B33*C28</f>
        <v>0</v>
      </c>
      <c r="D33" s="64"/>
    </row>
    <row r="34" spans="1:4" ht="21" thickBot="1" x14ac:dyDescent="0.35">
      <c r="A34" s="178" t="s">
        <v>219</v>
      </c>
      <c r="B34" s="179"/>
      <c r="C34" s="180">
        <f>C28+C33</f>
        <v>0</v>
      </c>
      <c r="D34" s="64"/>
    </row>
    <row r="35" spans="1:4" x14ac:dyDescent="0.2">
      <c r="D35" s="64"/>
    </row>
    <row r="36" spans="1:4" x14ac:dyDescent="0.2">
      <c r="D36" s="64"/>
    </row>
    <row r="37" spans="1:4" x14ac:dyDescent="0.2">
      <c r="D37" s="64"/>
    </row>
    <row r="38" spans="1:4" x14ac:dyDescent="0.2">
      <c r="D38" s="64"/>
    </row>
    <row r="39" spans="1:4" x14ac:dyDescent="0.2">
      <c r="D39" s="64"/>
    </row>
    <row r="40" spans="1:4" x14ac:dyDescent="0.2">
      <c r="D40" s="64"/>
    </row>
    <row r="41" spans="1:4" x14ac:dyDescent="0.2">
      <c r="D41" s="64"/>
    </row>
    <row r="42" spans="1:4" x14ac:dyDescent="0.2">
      <c r="D42" s="64"/>
    </row>
    <row r="43" spans="1:4" x14ac:dyDescent="0.2">
      <c r="D43" s="64"/>
    </row>
    <row r="44" spans="1:4" x14ac:dyDescent="0.2">
      <c r="D44" s="64"/>
    </row>
    <row r="45" spans="1:4" x14ac:dyDescent="0.2">
      <c r="D45" s="64"/>
    </row>
    <row r="46" spans="1:4" x14ac:dyDescent="0.2">
      <c r="D46" s="64"/>
    </row>
    <row r="47" spans="1:4" x14ac:dyDescent="0.2">
      <c r="D47" s="64"/>
    </row>
    <row r="48" spans="1:4" x14ac:dyDescent="0.2">
      <c r="D48" s="64"/>
    </row>
    <row r="49" spans="4:4" x14ac:dyDescent="0.2">
      <c r="D49" s="64"/>
    </row>
    <row r="50" spans="4:4" x14ac:dyDescent="0.2">
      <c r="D50" s="64"/>
    </row>
    <row r="51" spans="4:4" x14ac:dyDescent="0.2">
      <c r="D51" s="64"/>
    </row>
    <row r="52" spans="4:4" x14ac:dyDescent="0.2">
      <c r="D52" s="64"/>
    </row>
    <row r="53" spans="4:4" x14ac:dyDescent="0.2">
      <c r="D53" s="64"/>
    </row>
    <row r="54" spans="4:4" x14ac:dyDescent="0.2">
      <c r="D54" s="64"/>
    </row>
    <row r="55" spans="4:4" x14ac:dyDescent="0.2">
      <c r="D55" s="64"/>
    </row>
    <row r="56" spans="4:4" x14ac:dyDescent="0.2">
      <c r="D56" s="64"/>
    </row>
    <row r="57" spans="4:4" x14ac:dyDescent="0.2">
      <c r="D57" s="64"/>
    </row>
    <row r="58" spans="4:4" x14ac:dyDescent="0.2">
      <c r="D58" s="64"/>
    </row>
    <row r="59" spans="4:4" x14ac:dyDescent="0.2">
      <c r="D59" s="64"/>
    </row>
    <row r="60" spans="4:4" x14ac:dyDescent="0.2">
      <c r="D60" s="64"/>
    </row>
    <row r="61" spans="4:4" x14ac:dyDescent="0.2">
      <c r="D61" s="64"/>
    </row>
    <row r="62" spans="4:4" x14ac:dyDescent="0.2">
      <c r="D62" s="64"/>
    </row>
    <row r="63" spans="4:4" x14ac:dyDescent="0.2">
      <c r="D63" s="64"/>
    </row>
    <row r="64" spans="4:4" x14ac:dyDescent="0.2">
      <c r="D64" s="64"/>
    </row>
    <row r="65" spans="4:4" x14ac:dyDescent="0.2">
      <c r="D65" s="64"/>
    </row>
    <row r="66" spans="4:4" x14ac:dyDescent="0.2">
      <c r="D66" s="64"/>
    </row>
    <row r="67" spans="4:4" x14ac:dyDescent="0.2">
      <c r="D67" s="64"/>
    </row>
    <row r="68" spans="4:4" x14ac:dyDescent="0.2">
      <c r="D68" s="64"/>
    </row>
    <row r="69" spans="4:4" x14ac:dyDescent="0.2">
      <c r="D69" s="64"/>
    </row>
    <row r="70" spans="4:4" x14ac:dyDescent="0.2">
      <c r="D70" s="64"/>
    </row>
    <row r="71" spans="4:4" x14ac:dyDescent="0.2">
      <c r="D71" s="64"/>
    </row>
    <row r="72" spans="4:4" x14ac:dyDescent="0.2">
      <c r="D72" s="64"/>
    </row>
    <row r="73" spans="4:4" ht="12.75" customHeight="1" x14ac:dyDescent="0.2">
      <c r="D73" s="64"/>
    </row>
    <row r="74" spans="4:4" x14ac:dyDescent="0.2">
      <c r="D74" s="64"/>
    </row>
    <row r="75" spans="4:4" x14ac:dyDescent="0.2">
      <c r="D75" s="64"/>
    </row>
    <row r="76" spans="4:4" x14ac:dyDescent="0.2">
      <c r="D76" s="64"/>
    </row>
    <row r="77" spans="4:4" x14ac:dyDescent="0.2">
      <c r="D77" s="64"/>
    </row>
    <row r="78" spans="4:4" x14ac:dyDescent="0.2">
      <c r="D78" s="64"/>
    </row>
    <row r="79" spans="4:4" x14ac:dyDescent="0.2">
      <c r="D79" s="64"/>
    </row>
    <row r="80" spans="4:4" ht="12.75" customHeight="1" x14ac:dyDescent="0.2">
      <c r="D80" s="64"/>
    </row>
    <row r="81" spans="4:4" x14ac:dyDescent="0.2">
      <c r="D81" s="64"/>
    </row>
    <row r="82" spans="4:4" x14ac:dyDescent="0.2">
      <c r="D82" s="64"/>
    </row>
    <row r="83" spans="4:4" x14ac:dyDescent="0.2">
      <c r="D83" s="64"/>
    </row>
    <row r="84" spans="4:4" x14ac:dyDescent="0.2">
      <c r="D84" s="64"/>
    </row>
    <row r="85" spans="4:4" x14ac:dyDescent="0.2">
      <c r="D85" s="64"/>
    </row>
    <row r="86" spans="4:4" x14ac:dyDescent="0.2">
      <c r="D86" s="64"/>
    </row>
    <row r="87" spans="4:4" x14ac:dyDescent="0.2">
      <c r="D87" s="64"/>
    </row>
    <row r="88" spans="4:4" x14ac:dyDescent="0.2">
      <c r="D88" s="64"/>
    </row>
    <row r="89" spans="4:4" x14ac:dyDescent="0.2">
      <c r="D89" s="64"/>
    </row>
    <row r="90" spans="4:4" x14ac:dyDescent="0.2">
      <c r="D90" s="64"/>
    </row>
    <row r="91" spans="4:4" x14ac:dyDescent="0.2">
      <c r="D91" s="64"/>
    </row>
    <row r="92" spans="4:4" x14ac:dyDescent="0.2">
      <c r="D92" s="64"/>
    </row>
    <row r="93" spans="4:4" x14ac:dyDescent="0.2">
      <c r="D93" s="64"/>
    </row>
    <row r="94" spans="4:4" x14ac:dyDescent="0.2">
      <c r="D94" s="64"/>
    </row>
    <row r="95" spans="4:4" x14ac:dyDescent="0.2">
      <c r="D95" s="64"/>
    </row>
    <row r="96" spans="4:4" x14ac:dyDescent="0.2">
      <c r="D96" s="64"/>
    </row>
    <row r="97" spans="4:4" x14ac:dyDescent="0.2">
      <c r="D97" s="64"/>
    </row>
    <row r="98" spans="4:4" x14ac:dyDescent="0.2">
      <c r="D98" s="64"/>
    </row>
    <row r="99" spans="4:4" x14ac:dyDescent="0.2">
      <c r="D99" s="64"/>
    </row>
    <row r="100" spans="4:4" x14ac:dyDescent="0.2">
      <c r="D100" s="64"/>
    </row>
    <row r="101" spans="4:4" x14ac:dyDescent="0.2">
      <c r="D101" s="64"/>
    </row>
    <row r="102" spans="4:4" x14ac:dyDescent="0.2">
      <c r="D102" s="64"/>
    </row>
    <row r="103" spans="4:4" x14ac:dyDescent="0.2">
      <c r="D103" s="64"/>
    </row>
    <row r="104" spans="4:4" x14ac:dyDescent="0.2">
      <c r="D104" s="64"/>
    </row>
    <row r="105" spans="4:4" x14ac:dyDescent="0.2">
      <c r="D105" s="64"/>
    </row>
    <row r="106" spans="4:4" x14ac:dyDescent="0.2">
      <c r="D106" s="64"/>
    </row>
    <row r="107" spans="4:4" x14ac:dyDescent="0.2">
      <c r="D107" s="64"/>
    </row>
    <row r="108" spans="4:4" x14ac:dyDescent="0.2">
      <c r="D108" s="64"/>
    </row>
    <row r="109" spans="4:4" x14ac:dyDescent="0.2">
      <c r="D109" s="64"/>
    </row>
    <row r="110" spans="4:4" ht="12.75" customHeight="1" x14ac:dyDescent="0.2">
      <c r="D110" s="64"/>
    </row>
    <row r="111" spans="4:4" x14ac:dyDescent="0.2">
      <c r="D111" s="64"/>
    </row>
    <row r="112" spans="4:4" x14ac:dyDescent="0.2">
      <c r="D112" s="64"/>
    </row>
    <row r="113" spans="4:4" x14ac:dyDescent="0.2">
      <c r="D113" s="64"/>
    </row>
    <row r="114" spans="4:4" x14ac:dyDescent="0.2">
      <c r="D114" s="64"/>
    </row>
    <row r="115" spans="4:4" x14ac:dyDescent="0.2">
      <c r="D115" s="64"/>
    </row>
    <row r="116" spans="4:4" x14ac:dyDescent="0.2">
      <c r="D116" s="64"/>
    </row>
    <row r="117" spans="4:4" x14ac:dyDescent="0.2">
      <c r="D117" s="64"/>
    </row>
    <row r="118" spans="4:4" x14ac:dyDescent="0.2">
      <c r="D118" s="64"/>
    </row>
    <row r="119" spans="4:4" x14ac:dyDescent="0.2">
      <c r="D119" s="64"/>
    </row>
    <row r="120" spans="4:4" ht="12.75" customHeight="1" x14ac:dyDescent="0.2">
      <c r="D120" s="64"/>
    </row>
    <row r="121" spans="4:4" x14ac:dyDescent="0.2">
      <c r="D121" s="64"/>
    </row>
    <row r="122" spans="4:4" x14ac:dyDescent="0.2">
      <c r="D122" s="64"/>
    </row>
    <row r="123" spans="4:4" x14ac:dyDescent="0.2">
      <c r="D123" s="64"/>
    </row>
    <row r="124" spans="4:4" x14ac:dyDescent="0.2">
      <c r="D124" s="64"/>
    </row>
    <row r="125" spans="4:4" x14ac:dyDescent="0.2">
      <c r="D125" s="64"/>
    </row>
    <row r="126" spans="4:4" x14ac:dyDescent="0.2">
      <c r="D126" s="64"/>
    </row>
    <row r="127" spans="4:4" x14ac:dyDescent="0.2">
      <c r="D127" s="64"/>
    </row>
    <row r="128" spans="4:4" x14ac:dyDescent="0.2">
      <c r="D128" s="64"/>
    </row>
    <row r="129" spans="4:4" x14ac:dyDescent="0.2">
      <c r="D129" s="64"/>
    </row>
    <row r="130" spans="4:4" ht="15" customHeight="1" x14ac:dyDescent="0.2">
      <c r="D130" s="64"/>
    </row>
    <row r="131" spans="4:4" ht="15" customHeight="1" x14ac:dyDescent="0.2">
      <c r="D131" s="64"/>
    </row>
    <row r="132" spans="4:4" x14ac:dyDescent="0.2">
      <c r="D132" s="64"/>
    </row>
    <row r="133" spans="4:4" x14ac:dyDescent="0.2">
      <c r="D133" s="64"/>
    </row>
    <row r="134" spans="4:4" x14ac:dyDescent="0.2">
      <c r="D134" s="64"/>
    </row>
    <row r="135" spans="4:4" x14ac:dyDescent="0.2">
      <c r="D135" s="64"/>
    </row>
    <row r="136" spans="4:4" x14ac:dyDescent="0.2">
      <c r="D136" s="64"/>
    </row>
    <row r="137" spans="4:4" x14ac:dyDescent="0.2">
      <c r="D137" s="64"/>
    </row>
    <row r="138" spans="4:4" x14ac:dyDescent="0.2">
      <c r="D138" s="64"/>
    </row>
    <row r="139" spans="4:4" x14ac:dyDescent="0.2">
      <c r="D139" s="64"/>
    </row>
    <row r="140" spans="4:4" x14ac:dyDescent="0.2">
      <c r="D140" s="64"/>
    </row>
    <row r="141" spans="4:4" x14ac:dyDescent="0.2">
      <c r="D141" s="64"/>
    </row>
    <row r="142" spans="4:4" x14ac:dyDescent="0.2">
      <c r="D142" s="64"/>
    </row>
    <row r="143" spans="4:4" x14ac:dyDescent="0.2">
      <c r="D143" s="64"/>
    </row>
    <row r="144" spans="4:4" x14ac:dyDescent="0.2">
      <c r="D144" s="64"/>
    </row>
    <row r="145" spans="4:4" x14ac:dyDescent="0.2">
      <c r="D145" s="64"/>
    </row>
    <row r="146" spans="4:4" x14ac:dyDescent="0.2">
      <c r="D146" s="64"/>
    </row>
    <row r="147" spans="4:4" x14ac:dyDescent="0.2">
      <c r="D147" s="64"/>
    </row>
    <row r="148" spans="4:4" x14ac:dyDescent="0.2">
      <c r="D148" s="64"/>
    </row>
    <row r="149" spans="4:4" x14ac:dyDescent="0.2">
      <c r="D149" s="64"/>
    </row>
    <row r="150" spans="4:4" x14ac:dyDescent="0.2">
      <c r="D150" s="64"/>
    </row>
    <row r="151" spans="4:4" x14ac:dyDescent="0.2">
      <c r="D151" s="64"/>
    </row>
    <row r="152" spans="4:4" x14ac:dyDescent="0.2">
      <c r="D152" s="64"/>
    </row>
    <row r="153" spans="4:4" x14ac:dyDescent="0.2">
      <c r="D153" s="64"/>
    </row>
    <row r="154" spans="4:4" x14ac:dyDescent="0.2">
      <c r="D154" s="64"/>
    </row>
    <row r="155" spans="4:4" x14ac:dyDescent="0.2">
      <c r="D155" s="64"/>
    </row>
    <row r="156" spans="4:4" x14ac:dyDescent="0.2">
      <c r="D156" s="64"/>
    </row>
    <row r="157" spans="4:4" x14ac:dyDescent="0.2">
      <c r="D157" s="64"/>
    </row>
    <row r="158" spans="4:4" x14ac:dyDescent="0.2">
      <c r="D158" s="64"/>
    </row>
    <row r="159" spans="4:4" x14ac:dyDescent="0.2">
      <c r="D159" s="64"/>
    </row>
    <row r="160" spans="4:4" x14ac:dyDescent="0.2">
      <c r="D160" s="64"/>
    </row>
    <row r="161" spans="4:4" x14ac:dyDescent="0.2">
      <c r="D161" s="64"/>
    </row>
    <row r="162" spans="4:4" x14ac:dyDescent="0.2">
      <c r="D162" s="64"/>
    </row>
    <row r="163" spans="4:4" x14ac:dyDescent="0.2">
      <c r="D163" s="64"/>
    </row>
    <row r="164" spans="4:4" x14ac:dyDescent="0.2">
      <c r="D164" s="64"/>
    </row>
    <row r="165" spans="4:4" x14ac:dyDescent="0.2">
      <c r="D165" s="64"/>
    </row>
    <row r="166" spans="4:4" x14ac:dyDescent="0.2">
      <c r="D166" s="64"/>
    </row>
    <row r="167" spans="4:4" x14ac:dyDescent="0.2">
      <c r="D167" s="64"/>
    </row>
    <row r="168" spans="4:4" x14ac:dyDescent="0.2">
      <c r="D168" s="64"/>
    </row>
    <row r="169" spans="4:4" x14ac:dyDescent="0.2">
      <c r="D169" s="64"/>
    </row>
    <row r="170" spans="4:4" x14ac:dyDescent="0.2">
      <c r="D170" s="64"/>
    </row>
    <row r="171" spans="4:4" x14ac:dyDescent="0.2">
      <c r="D171" s="64"/>
    </row>
    <row r="172" spans="4:4" x14ac:dyDescent="0.2">
      <c r="D172" s="64"/>
    </row>
    <row r="173" spans="4:4" x14ac:dyDescent="0.2">
      <c r="D173" s="64"/>
    </row>
    <row r="174" spans="4:4" x14ac:dyDescent="0.2">
      <c r="D174" s="64"/>
    </row>
    <row r="175" spans="4:4" x14ac:dyDescent="0.2">
      <c r="D175" s="64"/>
    </row>
    <row r="176" spans="4:4" x14ac:dyDescent="0.2">
      <c r="D176" s="64"/>
    </row>
    <row r="177" spans="4:4" x14ac:dyDescent="0.2">
      <c r="D177" s="64"/>
    </row>
    <row r="178" spans="4:4" x14ac:dyDescent="0.2">
      <c r="D178" s="64"/>
    </row>
    <row r="179" spans="4:4" x14ac:dyDescent="0.2">
      <c r="D179" s="64"/>
    </row>
    <row r="180" spans="4:4" x14ac:dyDescent="0.2">
      <c r="D180" s="64"/>
    </row>
    <row r="181" spans="4:4" x14ac:dyDescent="0.2">
      <c r="D181" s="64"/>
    </row>
    <row r="182" spans="4:4" x14ac:dyDescent="0.2">
      <c r="D182" s="64"/>
    </row>
    <row r="183" spans="4:4" x14ac:dyDescent="0.2">
      <c r="D183" s="64"/>
    </row>
    <row r="184" spans="4:4" x14ac:dyDescent="0.2">
      <c r="D184" s="64"/>
    </row>
    <row r="185" spans="4:4" x14ac:dyDescent="0.2">
      <c r="D185" s="64"/>
    </row>
    <row r="186" spans="4:4" x14ac:dyDescent="0.2">
      <c r="D186" s="64"/>
    </row>
    <row r="187" spans="4:4" x14ac:dyDescent="0.2">
      <c r="D187" s="64"/>
    </row>
    <row r="188" spans="4:4" x14ac:dyDescent="0.2">
      <c r="D188" s="64"/>
    </row>
    <row r="189" spans="4:4" x14ac:dyDescent="0.2">
      <c r="D189" s="64"/>
    </row>
    <row r="190" spans="4:4" x14ac:dyDescent="0.2">
      <c r="D190" s="64"/>
    </row>
    <row r="191" spans="4:4" x14ac:dyDescent="0.2">
      <c r="D191" s="64"/>
    </row>
    <row r="192" spans="4:4" x14ac:dyDescent="0.2">
      <c r="D192" s="64"/>
    </row>
    <row r="193" spans="4:4" x14ac:dyDescent="0.2">
      <c r="D193" s="64"/>
    </row>
    <row r="194" spans="4:4" x14ac:dyDescent="0.2">
      <c r="D194" s="64"/>
    </row>
    <row r="195" spans="4:4" x14ac:dyDescent="0.2">
      <c r="D195" s="64"/>
    </row>
    <row r="196" spans="4:4" x14ac:dyDescent="0.2">
      <c r="D196" s="64"/>
    </row>
    <row r="197" spans="4:4" x14ac:dyDescent="0.2">
      <c r="D197" s="64"/>
    </row>
  </sheetData>
  <pageMargins left="0.78740157480314965" right="0.39370078740157483" top="0.59055118110236227" bottom="0.59055118110236227" header="0.51181102362204722" footer="0.51181102362204722"/>
  <pageSetup paperSize="9" scale="75" fitToHeight="3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22"/>
  <sheetViews>
    <sheetView showZeros="0" view="pageBreakPreview" zoomScaleNormal="75" zoomScaleSheetLayoutView="100" workbookViewId="0">
      <pane xSplit="1" ySplit="9" topLeftCell="B10" activePane="bottomRight" state="frozen"/>
      <selection pane="topRight" activeCell="B1" sqref="B1"/>
      <selection pane="bottomLeft" activeCell="A7" sqref="A7"/>
      <selection pane="bottomRight" activeCell="G190" sqref="G190"/>
    </sheetView>
  </sheetViews>
  <sheetFormatPr defaultRowHeight="12.75" x14ac:dyDescent="0.2"/>
  <cols>
    <col min="1" max="1" width="21.7109375" style="102" customWidth="1"/>
    <col min="2" max="2" width="7.7109375" style="102" customWidth="1"/>
    <col min="3" max="3" width="14.7109375" style="102" customWidth="1"/>
    <col min="4" max="4" width="60.7109375" style="75" customWidth="1"/>
    <col min="5" max="5" width="7.7109375" style="56" customWidth="1"/>
    <col min="6" max="6" width="15.7109375" style="100" customWidth="1"/>
    <col min="7" max="7" width="12.7109375" style="75" customWidth="1"/>
    <col min="8" max="8" width="17.7109375" style="75" customWidth="1"/>
    <col min="9" max="16384" width="9.140625" style="75"/>
  </cols>
  <sheetData>
    <row r="1" spans="1:8" ht="15.75" x14ac:dyDescent="0.25">
      <c r="A1" s="181" t="s">
        <v>221</v>
      </c>
    </row>
    <row r="3" spans="1:8" ht="26.25" x14ac:dyDescent="0.4">
      <c r="A3" s="60" t="s">
        <v>88</v>
      </c>
      <c r="B3" s="60"/>
      <c r="C3" s="60"/>
      <c r="G3" s="101"/>
    </row>
    <row r="4" spans="1:8" ht="15.75" x14ac:dyDescent="0.25">
      <c r="A4" s="182" t="s">
        <v>222</v>
      </c>
      <c r="B4" s="74"/>
      <c r="C4" s="74"/>
    </row>
    <row r="5" spans="1:8" ht="15.75" x14ac:dyDescent="0.25">
      <c r="A5" s="4" t="s">
        <v>223</v>
      </c>
      <c r="B5" s="74"/>
      <c r="C5" s="74"/>
    </row>
    <row r="6" spans="1:8" ht="13.5" thickBot="1" x14ac:dyDescent="0.25"/>
    <row r="7" spans="1:8" ht="13.5" thickBot="1" x14ac:dyDescent="0.25">
      <c r="A7" s="103" t="s">
        <v>8</v>
      </c>
      <c r="B7" s="25" t="s">
        <v>18</v>
      </c>
      <c r="C7" s="25" t="s">
        <v>20</v>
      </c>
      <c r="D7" s="104" t="s">
        <v>9</v>
      </c>
      <c r="E7" s="221" t="s">
        <v>202</v>
      </c>
      <c r="F7" s="222"/>
      <c r="G7" s="222"/>
      <c r="H7" s="223"/>
    </row>
    <row r="8" spans="1:8" x14ac:dyDescent="0.2">
      <c r="A8" s="105"/>
      <c r="B8" s="28" t="s">
        <v>19</v>
      </c>
      <c r="C8" s="28" t="s">
        <v>21</v>
      </c>
      <c r="D8" s="106"/>
      <c r="E8" s="24" t="s">
        <v>83</v>
      </c>
      <c r="F8" s="107" t="s">
        <v>4</v>
      </c>
      <c r="G8" s="24" t="s">
        <v>2</v>
      </c>
      <c r="H8" s="24" t="s">
        <v>10</v>
      </c>
    </row>
    <row r="9" spans="1:8" ht="13.5" thickBot="1" x14ac:dyDescent="0.25">
      <c r="A9" s="108"/>
      <c r="B9" s="109"/>
      <c r="C9" s="109"/>
      <c r="D9" s="110"/>
      <c r="E9" s="111" t="s">
        <v>84</v>
      </c>
      <c r="F9" s="18"/>
      <c r="G9" s="111" t="s">
        <v>12</v>
      </c>
      <c r="H9" s="111"/>
    </row>
    <row r="10" spans="1:8" x14ac:dyDescent="0.2">
      <c r="A10" s="96" t="s">
        <v>40</v>
      </c>
      <c r="B10" s="40"/>
      <c r="C10" s="40"/>
      <c r="D10" s="97" t="s">
        <v>5</v>
      </c>
      <c r="E10" s="67"/>
      <c r="F10" s="125"/>
      <c r="G10" s="126"/>
      <c r="H10" s="69"/>
    </row>
    <row r="11" spans="1:8" x14ac:dyDescent="0.2">
      <c r="A11" s="76" t="s">
        <v>93</v>
      </c>
      <c r="B11" s="44"/>
      <c r="C11" s="114"/>
      <c r="D11" s="78" t="s">
        <v>6</v>
      </c>
      <c r="E11" s="11"/>
      <c r="F11" s="112"/>
      <c r="G11" s="113"/>
      <c r="H11" s="209"/>
    </row>
    <row r="12" spans="1:8" ht="51" x14ac:dyDescent="0.2">
      <c r="A12" s="76"/>
      <c r="B12" s="44" t="s">
        <v>82</v>
      </c>
      <c r="C12" s="114"/>
      <c r="D12" s="79" t="s">
        <v>255</v>
      </c>
      <c r="E12" s="11" t="s">
        <v>205</v>
      </c>
      <c r="F12" s="11">
        <v>1</v>
      </c>
      <c r="G12" s="130">
        <v>0</v>
      </c>
      <c r="H12" s="210">
        <f>F12*G12</f>
        <v>0</v>
      </c>
    </row>
    <row r="13" spans="1:8" ht="25.5" x14ac:dyDescent="0.2">
      <c r="A13" s="76"/>
      <c r="B13" s="44" t="s">
        <v>22</v>
      </c>
      <c r="C13" s="114"/>
      <c r="D13" s="79" t="s">
        <v>256</v>
      </c>
      <c r="E13" s="11" t="s">
        <v>205</v>
      </c>
      <c r="F13" s="11">
        <v>1</v>
      </c>
      <c r="G13" s="130">
        <v>0</v>
      </c>
      <c r="H13" s="210">
        <f>F13*G13</f>
        <v>0</v>
      </c>
    </row>
    <row r="14" spans="1:8" x14ac:dyDescent="0.2">
      <c r="A14" s="76"/>
      <c r="B14" s="44"/>
      <c r="C14" s="114"/>
      <c r="D14" s="79"/>
      <c r="E14" s="11"/>
      <c r="F14" s="11"/>
      <c r="G14" s="113"/>
      <c r="H14" s="211"/>
    </row>
    <row r="15" spans="1:8" x14ac:dyDescent="0.2">
      <c r="A15" s="76"/>
      <c r="B15" s="44"/>
      <c r="C15" s="114"/>
      <c r="D15" s="78" t="s">
        <v>101</v>
      </c>
      <c r="E15" s="11"/>
      <c r="F15" s="11"/>
      <c r="G15" s="113"/>
      <c r="H15" s="209"/>
    </row>
    <row r="16" spans="1:8" ht="25.5" x14ac:dyDescent="0.2">
      <c r="A16" s="76"/>
      <c r="B16" s="44" t="s">
        <v>23</v>
      </c>
      <c r="C16" s="114"/>
      <c r="D16" s="79" t="s">
        <v>257</v>
      </c>
      <c r="E16" s="11" t="s">
        <v>205</v>
      </c>
      <c r="F16" s="11">
        <v>1</v>
      </c>
      <c r="G16" s="130">
        <v>0</v>
      </c>
      <c r="H16" s="210">
        <f t="shared" ref="H16:H19" si="0">F16*G16</f>
        <v>0</v>
      </c>
    </row>
    <row r="17" spans="1:8" ht="25.5" x14ac:dyDescent="0.2">
      <c r="A17" s="76"/>
      <c r="B17" s="44" t="s">
        <v>24</v>
      </c>
      <c r="C17" s="114"/>
      <c r="D17" s="79" t="s">
        <v>258</v>
      </c>
      <c r="E17" s="11" t="s">
        <v>205</v>
      </c>
      <c r="F17" s="11">
        <v>1</v>
      </c>
      <c r="G17" s="130">
        <v>0</v>
      </c>
      <c r="H17" s="210">
        <f t="shared" si="0"/>
        <v>0</v>
      </c>
    </row>
    <row r="18" spans="1:8" ht="25.5" x14ac:dyDescent="0.2">
      <c r="A18" s="76"/>
      <c r="B18" s="44" t="s">
        <v>46</v>
      </c>
      <c r="C18" s="114"/>
      <c r="D18" s="79" t="s">
        <v>259</v>
      </c>
      <c r="E18" s="11" t="s">
        <v>205</v>
      </c>
      <c r="F18" s="11">
        <v>1</v>
      </c>
      <c r="G18" s="130">
        <v>0</v>
      </c>
      <c r="H18" s="210">
        <f t="shared" si="0"/>
        <v>0</v>
      </c>
    </row>
    <row r="19" spans="1:8" ht="25.5" x14ac:dyDescent="0.2">
      <c r="A19" s="76"/>
      <c r="B19" s="44" t="s">
        <v>47</v>
      </c>
      <c r="C19" s="114"/>
      <c r="D19" s="79" t="s">
        <v>260</v>
      </c>
      <c r="E19" s="11" t="s">
        <v>205</v>
      </c>
      <c r="F19" s="11">
        <v>1</v>
      </c>
      <c r="G19" s="130">
        <v>0</v>
      </c>
      <c r="H19" s="210">
        <f t="shared" si="0"/>
        <v>0</v>
      </c>
    </row>
    <row r="20" spans="1:8" x14ac:dyDescent="0.2">
      <c r="A20" s="76"/>
      <c r="B20" s="44"/>
      <c r="C20" s="114"/>
      <c r="D20" s="79"/>
      <c r="E20" s="11"/>
      <c r="F20" s="11"/>
      <c r="G20" s="113"/>
      <c r="H20" s="211"/>
    </row>
    <row r="21" spans="1:8" x14ac:dyDescent="0.2">
      <c r="A21" s="76"/>
      <c r="B21" s="44"/>
      <c r="C21" s="114"/>
      <c r="D21" s="78" t="s">
        <v>14</v>
      </c>
      <c r="E21" s="11"/>
      <c r="F21" s="11"/>
      <c r="G21" s="113"/>
      <c r="H21" s="209"/>
    </row>
    <row r="22" spans="1:8" ht="38.25" x14ac:dyDescent="0.2">
      <c r="A22" s="76"/>
      <c r="B22" s="44" t="s">
        <v>48</v>
      </c>
      <c r="C22" s="114"/>
      <c r="D22" s="79" t="s">
        <v>261</v>
      </c>
      <c r="E22" s="11" t="s">
        <v>205</v>
      </c>
      <c r="F22" s="11">
        <v>1</v>
      </c>
      <c r="G22" s="130">
        <v>0</v>
      </c>
      <c r="H22" s="210">
        <f t="shared" ref="H22:H24" si="1">F22*G22</f>
        <v>0</v>
      </c>
    </row>
    <row r="23" spans="1:8" ht="25.5" x14ac:dyDescent="0.2">
      <c r="A23" s="76"/>
      <c r="B23" s="44" t="s">
        <v>49</v>
      </c>
      <c r="C23" s="114"/>
      <c r="D23" s="79" t="s">
        <v>262</v>
      </c>
      <c r="E23" s="11" t="s">
        <v>205</v>
      </c>
      <c r="F23" s="11">
        <v>1</v>
      </c>
      <c r="G23" s="130">
        <v>0</v>
      </c>
      <c r="H23" s="210">
        <f t="shared" si="1"/>
        <v>0</v>
      </c>
    </row>
    <row r="24" spans="1:8" ht="26.25" thickBot="1" x14ac:dyDescent="0.25">
      <c r="A24" s="76"/>
      <c r="B24" s="44" t="s">
        <v>50</v>
      </c>
      <c r="C24" s="114"/>
      <c r="D24" s="79" t="s">
        <v>263</v>
      </c>
      <c r="E24" s="11" t="s">
        <v>205</v>
      </c>
      <c r="F24" s="11">
        <v>1</v>
      </c>
      <c r="G24" s="130">
        <v>0</v>
      </c>
      <c r="H24" s="210">
        <f t="shared" si="1"/>
        <v>0</v>
      </c>
    </row>
    <row r="25" spans="1:8" ht="13.5" thickBot="1" x14ac:dyDescent="0.25">
      <c r="A25" s="76"/>
      <c r="B25" s="44"/>
      <c r="C25" s="114"/>
      <c r="D25" s="91" t="s">
        <v>1</v>
      </c>
      <c r="E25" s="129"/>
      <c r="F25" s="45"/>
      <c r="G25" s="46"/>
      <c r="H25" s="212">
        <f>SUM(H12:H24)</f>
        <v>0</v>
      </c>
    </row>
    <row r="26" spans="1:8" x14ac:dyDescent="0.2">
      <c r="A26" s="76"/>
      <c r="B26" s="44"/>
      <c r="C26" s="44"/>
      <c r="D26" s="115"/>
      <c r="E26" s="11"/>
      <c r="F26" s="116"/>
      <c r="G26" s="113"/>
      <c r="H26" s="211"/>
    </row>
    <row r="27" spans="1:8" x14ac:dyDescent="0.2">
      <c r="A27" s="76"/>
      <c r="B27" s="44"/>
      <c r="C27" s="44"/>
      <c r="D27" s="77" t="s">
        <v>7</v>
      </c>
      <c r="E27" s="11"/>
      <c r="F27" s="93"/>
      <c r="G27" s="71"/>
      <c r="H27" s="209"/>
    </row>
    <row r="28" spans="1:8" x14ac:dyDescent="0.2">
      <c r="A28" s="76"/>
      <c r="B28" s="44"/>
      <c r="C28" s="44"/>
      <c r="D28" s="80" t="s">
        <v>200</v>
      </c>
      <c r="E28" s="11"/>
      <c r="F28" s="81"/>
      <c r="G28" s="71"/>
      <c r="H28" s="209"/>
    </row>
    <row r="29" spans="1:8" x14ac:dyDescent="0.2">
      <c r="A29" s="76"/>
      <c r="B29" s="44"/>
      <c r="C29" s="44"/>
      <c r="D29" s="80"/>
      <c r="E29" s="11"/>
      <c r="F29" s="81"/>
      <c r="G29" s="71"/>
      <c r="H29" s="209"/>
    </row>
    <row r="30" spans="1:8" x14ac:dyDescent="0.2">
      <c r="A30" s="76"/>
      <c r="B30" s="44" t="s">
        <v>51</v>
      </c>
      <c r="C30" s="44"/>
      <c r="D30" s="7" t="s">
        <v>104</v>
      </c>
      <c r="E30" s="11" t="s">
        <v>85</v>
      </c>
      <c r="F30" s="82">
        <v>196</v>
      </c>
      <c r="G30" s="131">
        <v>0</v>
      </c>
      <c r="H30" s="210">
        <f t="shared" ref="H30:H48" si="2">F30*G30</f>
        <v>0</v>
      </c>
    </row>
    <row r="31" spans="1:8" x14ac:dyDescent="0.2">
      <c r="A31" s="76"/>
      <c r="B31" s="44" t="s">
        <v>25</v>
      </c>
      <c r="C31" s="44"/>
      <c r="D31" s="7" t="s">
        <v>105</v>
      </c>
      <c r="E31" s="11" t="s">
        <v>85</v>
      </c>
      <c r="F31" s="82">
        <v>191</v>
      </c>
      <c r="G31" s="131">
        <v>0</v>
      </c>
      <c r="H31" s="210">
        <f t="shared" si="2"/>
        <v>0</v>
      </c>
    </row>
    <row r="32" spans="1:8" ht="25.5" x14ac:dyDescent="0.2">
      <c r="A32" s="76"/>
      <c r="B32" s="44" t="s">
        <v>26</v>
      </c>
      <c r="C32" s="44"/>
      <c r="D32" s="7" t="s">
        <v>203</v>
      </c>
      <c r="E32" s="11" t="s">
        <v>85</v>
      </c>
      <c r="F32" s="82">
        <v>36</v>
      </c>
      <c r="G32" s="131">
        <v>0</v>
      </c>
      <c r="H32" s="210">
        <f t="shared" si="2"/>
        <v>0</v>
      </c>
    </row>
    <row r="33" spans="1:8" x14ac:dyDescent="0.2">
      <c r="A33" s="76"/>
      <c r="B33" s="44" t="s">
        <v>27</v>
      </c>
      <c r="C33" s="44"/>
      <c r="D33" s="7" t="s">
        <v>198</v>
      </c>
      <c r="E33" s="11" t="s">
        <v>85</v>
      </c>
      <c r="F33" s="82">
        <v>52</v>
      </c>
      <c r="G33" s="131">
        <v>0</v>
      </c>
      <c r="H33" s="210">
        <f t="shared" si="2"/>
        <v>0</v>
      </c>
    </row>
    <row r="34" spans="1:8" x14ac:dyDescent="0.2">
      <c r="A34" s="76"/>
      <c r="B34" s="44" t="s">
        <v>52</v>
      </c>
      <c r="C34" s="44"/>
      <c r="D34" s="7" t="s">
        <v>199</v>
      </c>
      <c r="E34" s="11" t="s">
        <v>85</v>
      </c>
      <c r="F34" s="82">
        <v>122</v>
      </c>
      <c r="G34" s="131">
        <v>0</v>
      </c>
      <c r="H34" s="210">
        <f t="shared" si="2"/>
        <v>0</v>
      </c>
    </row>
    <row r="35" spans="1:8" x14ac:dyDescent="0.2">
      <c r="A35" s="76"/>
      <c r="B35" s="44" t="s">
        <v>53</v>
      </c>
      <c r="C35" s="44"/>
      <c r="D35" s="7" t="s">
        <v>136</v>
      </c>
      <c r="E35" s="11" t="s">
        <v>85</v>
      </c>
      <c r="F35" s="82">
        <v>47</v>
      </c>
      <c r="G35" s="131">
        <v>0</v>
      </c>
      <c r="H35" s="210">
        <f t="shared" si="2"/>
        <v>0</v>
      </c>
    </row>
    <row r="36" spans="1:8" x14ac:dyDescent="0.2">
      <c r="A36" s="76"/>
      <c r="B36" s="44" t="s">
        <v>54</v>
      </c>
      <c r="C36" s="44"/>
      <c r="D36" s="7" t="s">
        <v>106</v>
      </c>
      <c r="E36" s="11" t="s">
        <v>85</v>
      </c>
      <c r="F36" s="82">
        <v>54</v>
      </c>
      <c r="G36" s="131">
        <v>0</v>
      </c>
      <c r="H36" s="210">
        <f t="shared" si="2"/>
        <v>0</v>
      </c>
    </row>
    <row r="37" spans="1:8" ht="14.25" x14ac:dyDescent="0.2">
      <c r="A37" s="76"/>
      <c r="B37" s="44" t="s">
        <v>55</v>
      </c>
      <c r="C37" s="44"/>
      <c r="D37" s="7" t="s">
        <v>107</v>
      </c>
      <c r="E37" s="11" t="s">
        <v>86</v>
      </c>
      <c r="F37" s="82">
        <v>0.316</v>
      </c>
      <c r="G37" s="131">
        <v>0</v>
      </c>
      <c r="H37" s="210">
        <f t="shared" si="2"/>
        <v>0</v>
      </c>
    </row>
    <row r="38" spans="1:8" x14ac:dyDescent="0.2">
      <c r="A38" s="76"/>
      <c r="B38" s="44" t="s">
        <v>56</v>
      </c>
      <c r="C38" s="114"/>
      <c r="D38" s="7" t="s">
        <v>108</v>
      </c>
      <c r="E38" s="11" t="s">
        <v>204</v>
      </c>
      <c r="F38" s="82">
        <v>14</v>
      </c>
      <c r="G38" s="132">
        <v>0</v>
      </c>
      <c r="H38" s="210">
        <f t="shared" si="2"/>
        <v>0</v>
      </c>
    </row>
    <row r="39" spans="1:8" x14ac:dyDescent="0.2">
      <c r="A39" s="76"/>
      <c r="B39" s="44" t="s">
        <v>57</v>
      </c>
      <c r="C39" s="114"/>
      <c r="D39" s="7" t="s">
        <v>109</v>
      </c>
      <c r="E39" s="11" t="s">
        <v>204</v>
      </c>
      <c r="F39" s="82">
        <v>14</v>
      </c>
      <c r="G39" s="132">
        <v>0</v>
      </c>
      <c r="H39" s="210">
        <f t="shared" si="2"/>
        <v>0</v>
      </c>
    </row>
    <row r="40" spans="1:8" x14ac:dyDescent="0.2">
      <c r="A40" s="76"/>
      <c r="B40" s="44" t="s">
        <v>28</v>
      </c>
      <c r="C40" s="114"/>
      <c r="D40" s="7" t="s">
        <v>110</v>
      </c>
      <c r="E40" s="11" t="s">
        <v>204</v>
      </c>
      <c r="F40" s="82">
        <v>32</v>
      </c>
      <c r="G40" s="132">
        <v>0</v>
      </c>
      <c r="H40" s="210">
        <f t="shared" si="2"/>
        <v>0</v>
      </c>
    </row>
    <row r="41" spans="1:8" x14ac:dyDescent="0.2">
      <c r="A41" s="76"/>
      <c r="B41" s="44" t="s">
        <v>29</v>
      </c>
      <c r="C41" s="114"/>
      <c r="D41" s="7" t="s">
        <v>111</v>
      </c>
      <c r="E41" s="11" t="s">
        <v>204</v>
      </c>
      <c r="F41" s="82">
        <v>32</v>
      </c>
      <c r="G41" s="132">
        <v>0</v>
      </c>
      <c r="H41" s="210">
        <f t="shared" si="2"/>
        <v>0</v>
      </c>
    </row>
    <row r="42" spans="1:8" x14ac:dyDescent="0.2">
      <c r="A42" s="76"/>
      <c r="B42" s="44" t="s">
        <v>30</v>
      </c>
      <c r="C42" s="114"/>
      <c r="D42" s="7" t="s">
        <v>112</v>
      </c>
      <c r="E42" s="11" t="s">
        <v>204</v>
      </c>
      <c r="F42" s="82">
        <v>28</v>
      </c>
      <c r="G42" s="132">
        <v>0</v>
      </c>
      <c r="H42" s="210">
        <f t="shared" si="2"/>
        <v>0</v>
      </c>
    </row>
    <row r="43" spans="1:8" x14ac:dyDescent="0.2">
      <c r="A43" s="76"/>
      <c r="B43" s="44" t="s">
        <v>31</v>
      </c>
      <c r="C43" s="114"/>
      <c r="D43" s="7" t="s">
        <v>113</v>
      </c>
      <c r="E43" s="11" t="s">
        <v>204</v>
      </c>
      <c r="F43" s="82">
        <v>28</v>
      </c>
      <c r="G43" s="132">
        <v>0</v>
      </c>
      <c r="H43" s="210">
        <f t="shared" si="2"/>
        <v>0</v>
      </c>
    </row>
    <row r="44" spans="1:8" x14ac:dyDescent="0.2">
      <c r="A44" s="76"/>
      <c r="B44" s="44" t="s">
        <v>32</v>
      </c>
      <c r="C44" s="114"/>
      <c r="D44" s="7" t="s">
        <v>114</v>
      </c>
      <c r="E44" s="11" t="s">
        <v>204</v>
      </c>
      <c r="F44" s="82">
        <v>28</v>
      </c>
      <c r="G44" s="132">
        <v>0</v>
      </c>
      <c r="H44" s="210">
        <f t="shared" si="2"/>
        <v>0</v>
      </c>
    </row>
    <row r="45" spans="1:8" x14ac:dyDescent="0.2">
      <c r="A45" s="76"/>
      <c r="B45" s="44" t="s">
        <v>58</v>
      </c>
      <c r="C45" s="114"/>
      <c r="D45" s="7" t="s">
        <v>115</v>
      </c>
      <c r="E45" s="11" t="s">
        <v>204</v>
      </c>
      <c r="F45" s="82">
        <v>56</v>
      </c>
      <c r="G45" s="132">
        <v>0</v>
      </c>
      <c r="H45" s="210">
        <f t="shared" si="2"/>
        <v>0</v>
      </c>
    </row>
    <row r="46" spans="1:8" x14ac:dyDescent="0.2">
      <c r="A46" s="76"/>
      <c r="B46" s="44" t="s">
        <v>59</v>
      </c>
      <c r="C46" s="114"/>
      <c r="D46" s="7" t="s">
        <v>116</v>
      </c>
      <c r="E46" s="11" t="s">
        <v>204</v>
      </c>
      <c r="F46" s="82">
        <v>88</v>
      </c>
      <c r="G46" s="132">
        <v>0</v>
      </c>
      <c r="H46" s="210">
        <f t="shared" si="2"/>
        <v>0</v>
      </c>
    </row>
    <row r="47" spans="1:8" x14ac:dyDescent="0.2">
      <c r="A47" s="76"/>
      <c r="B47" s="44" t="s">
        <v>60</v>
      </c>
      <c r="C47" s="114"/>
      <c r="D47" s="7" t="s">
        <v>117</v>
      </c>
      <c r="E47" s="11" t="s">
        <v>204</v>
      </c>
      <c r="F47" s="82">
        <v>116</v>
      </c>
      <c r="G47" s="132">
        <v>0</v>
      </c>
      <c r="H47" s="210">
        <f t="shared" si="2"/>
        <v>0</v>
      </c>
    </row>
    <row r="48" spans="1:8" ht="13.5" thickBot="1" x14ac:dyDescent="0.25">
      <c r="A48" s="76"/>
      <c r="B48" s="44" t="s">
        <v>61</v>
      </c>
      <c r="C48" s="114"/>
      <c r="D48" s="8" t="s">
        <v>118</v>
      </c>
      <c r="E48" s="11" t="s">
        <v>85</v>
      </c>
      <c r="F48" s="82">
        <v>25</v>
      </c>
      <c r="G48" s="131">
        <v>0</v>
      </c>
      <c r="H48" s="210">
        <f t="shared" si="2"/>
        <v>0</v>
      </c>
    </row>
    <row r="49" spans="1:8" ht="13.5" thickBot="1" x14ac:dyDescent="0.25">
      <c r="A49" s="76"/>
      <c r="B49" s="44"/>
      <c r="C49" s="114"/>
      <c r="D49" s="91" t="s">
        <v>1</v>
      </c>
      <c r="E49" s="129"/>
      <c r="F49" s="45"/>
      <c r="G49" s="46"/>
      <c r="H49" s="212">
        <f>SUM(H29:H48)</f>
        <v>0</v>
      </c>
    </row>
    <row r="50" spans="1:8" x14ac:dyDescent="0.2">
      <c r="A50" s="76"/>
      <c r="B50" s="44"/>
      <c r="C50" s="44"/>
      <c r="D50" s="7"/>
      <c r="E50" s="11"/>
      <c r="F50" s="82"/>
      <c r="G50" s="71"/>
      <c r="H50" s="213"/>
    </row>
    <row r="51" spans="1:8" ht="15" x14ac:dyDescent="0.25">
      <c r="A51" s="76"/>
      <c r="B51" s="44"/>
      <c r="C51" s="44"/>
      <c r="D51" s="80" t="s">
        <v>15</v>
      </c>
      <c r="E51" s="11"/>
      <c r="F51" s="83"/>
      <c r="G51" s="71"/>
      <c r="H51" s="209"/>
    </row>
    <row r="52" spans="1:8" ht="15" x14ac:dyDescent="0.25">
      <c r="A52" s="76"/>
      <c r="B52" s="114"/>
      <c r="C52" s="114"/>
      <c r="D52" s="84" t="s">
        <v>39</v>
      </c>
      <c r="E52" s="117"/>
      <c r="F52" s="85"/>
      <c r="G52" s="51"/>
      <c r="H52" s="214"/>
    </row>
    <row r="53" spans="1:8" ht="15" x14ac:dyDescent="0.25">
      <c r="A53" s="76"/>
      <c r="B53" s="28"/>
      <c r="C53" s="28"/>
      <c r="D53" s="8" t="s">
        <v>178</v>
      </c>
      <c r="E53" s="49"/>
      <c r="F53" s="85"/>
      <c r="G53" s="51"/>
      <c r="H53" s="214"/>
    </row>
    <row r="54" spans="1:8" ht="15" x14ac:dyDescent="0.25">
      <c r="A54" s="76"/>
      <c r="B54" s="28"/>
      <c r="C54" s="28"/>
      <c r="D54" s="86" t="s">
        <v>179</v>
      </c>
      <c r="E54" s="49"/>
      <c r="F54" s="85"/>
      <c r="G54" s="51"/>
      <c r="H54" s="214"/>
    </row>
    <row r="55" spans="1:8" ht="15" x14ac:dyDescent="0.25">
      <c r="A55" s="76"/>
      <c r="B55" s="28"/>
      <c r="C55" s="28"/>
      <c r="D55" s="86" t="s">
        <v>74</v>
      </c>
      <c r="E55" s="49"/>
      <c r="F55" s="85"/>
      <c r="G55" s="51"/>
      <c r="H55" s="214"/>
    </row>
    <row r="56" spans="1:8" ht="15" x14ac:dyDescent="0.25">
      <c r="A56" s="76"/>
      <c r="B56" s="28"/>
      <c r="C56" s="28"/>
      <c r="D56" s="8" t="s">
        <v>75</v>
      </c>
      <c r="E56" s="49"/>
      <c r="F56" s="85"/>
      <c r="G56" s="51"/>
      <c r="H56" s="214"/>
    </row>
    <row r="57" spans="1:8" ht="15" x14ac:dyDescent="0.25">
      <c r="A57" s="76"/>
      <c r="B57" s="28"/>
      <c r="C57" s="28"/>
      <c r="D57" s="87" t="s">
        <v>78</v>
      </c>
      <c r="E57" s="49"/>
      <c r="F57" s="85"/>
      <c r="G57" s="51"/>
      <c r="H57" s="214"/>
    </row>
    <row r="58" spans="1:8" ht="15" x14ac:dyDescent="0.25">
      <c r="A58" s="76"/>
      <c r="B58" s="28"/>
      <c r="C58" s="28"/>
      <c r="D58" s="8" t="s">
        <v>37</v>
      </c>
      <c r="E58" s="49"/>
      <c r="F58" s="85"/>
      <c r="G58" s="51"/>
      <c r="H58" s="214"/>
    </row>
    <row r="59" spans="1:8" ht="15" x14ac:dyDescent="0.25">
      <c r="A59" s="76"/>
      <c r="B59" s="28"/>
      <c r="C59" s="28"/>
      <c r="D59" s="8" t="s">
        <v>38</v>
      </c>
      <c r="E59" s="49"/>
      <c r="F59" s="85"/>
      <c r="G59" s="51"/>
      <c r="H59" s="214"/>
    </row>
    <row r="60" spans="1:8" ht="15" x14ac:dyDescent="0.25">
      <c r="A60" s="76"/>
      <c r="B60" s="28"/>
      <c r="C60" s="28"/>
      <c r="D60" s="8" t="s">
        <v>77</v>
      </c>
      <c r="E60" s="49"/>
      <c r="F60" s="85"/>
      <c r="G60" s="118"/>
      <c r="H60" s="119"/>
    </row>
    <row r="61" spans="1:8" x14ac:dyDescent="0.2">
      <c r="A61" s="76"/>
      <c r="B61" s="44"/>
      <c r="C61" s="44"/>
      <c r="D61" s="80" t="s">
        <v>42</v>
      </c>
      <c r="E61" s="11"/>
      <c r="F61" s="82"/>
      <c r="G61" s="118"/>
      <c r="H61" s="213"/>
    </row>
    <row r="62" spans="1:8" ht="14.25" x14ac:dyDescent="0.2">
      <c r="A62" s="76"/>
      <c r="B62" s="44" t="s">
        <v>62</v>
      </c>
      <c r="C62" s="44"/>
      <c r="D62" s="88" t="s">
        <v>72</v>
      </c>
      <c r="E62" s="11" t="s">
        <v>87</v>
      </c>
      <c r="F62" s="82">
        <v>34</v>
      </c>
      <c r="G62" s="131">
        <v>0</v>
      </c>
      <c r="H62" s="210">
        <f t="shared" ref="H62:H63" si="3">F62*G62</f>
        <v>0</v>
      </c>
    </row>
    <row r="63" spans="1:8" ht="14.25" x14ac:dyDescent="0.2">
      <c r="A63" s="76"/>
      <c r="B63" s="44" t="s">
        <v>63</v>
      </c>
      <c r="C63" s="44"/>
      <c r="D63" s="65" t="s">
        <v>73</v>
      </c>
      <c r="E63" s="11" t="s">
        <v>87</v>
      </c>
      <c r="F63" s="82">
        <v>34</v>
      </c>
      <c r="G63" s="131">
        <v>0</v>
      </c>
      <c r="H63" s="210">
        <f t="shared" si="3"/>
        <v>0</v>
      </c>
    </row>
    <row r="64" spans="1:8" ht="15" x14ac:dyDescent="0.25">
      <c r="A64" s="76"/>
      <c r="B64" s="44"/>
      <c r="C64" s="44"/>
      <c r="D64" s="89" t="s">
        <v>79</v>
      </c>
      <c r="E64" s="41"/>
      <c r="F64" s="90"/>
      <c r="G64" s="118"/>
      <c r="H64" s="209"/>
    </row>
    <row r="65" spans="1:8" ht="14.25" x14ac:dyDescent="0.2">
      <c r="A65" s="76"/>
      <c r="B65" s="44" t="s">
        <v>64</v>
      </c>
      <c r="C65" s="44"/>
      <c r="D65" s="89" t="s">
        <v>37</v>
      </c>
      <c r="E65" s="11" t="s">
        <v>87</v>
      </c>
      <c r="F65" s="82">
        <v>34</v>
      </c>
      <c r="G65" s="133">
        <v>0</v>
      </c>
      <c r="H65" s="210">
        <f t="shared" ref="H65:H66" si="4">F65*G65</f>
        <v>0</v>
      </c>
    </row>
    <row r="66" spans="1:8" ht="14.25" x14ac:dyDescent="0.2">
      <c r="A66" s="76"/>
      <c r="B66" s="44" t="s">
        <v>65</v>
      </c>
      <c r="C66" s="44"/>
      <c r="D66" s="8" t="s">
        <v>38</v>
      </c>
      <c r="E66" s="11" t="s">
        <v>87</v>
      </c>
      <c r="F66" s="82">
        <v>34</v>
      </c>
      <c r="G66" s="133">
        <v>0</v>
      </c>
      <c r="H66" s="210">
        <f t="shared" si="4"/>
        <v>0</v>
      </c>
    </row>
    <row r="67" spans="1:8" ht="15" x14ac:dyDescent="0.25">
      <c r="A67" s="76"/>
      <c r="B67" s="114"/>
      <c r="C67" s="114"/>
      <c r="D67" s="84" t="s">
        <v>36</v>
      </c>
      <c r="E67" s="117"/>
      <c r="F67" s="85"/>
      <c r="G67" s="51"/>
      <c r="H67" s="214"/>
    </row>
    <row r="68" spans="1:8" ht="15" x14ac:dyDescent="0.25">
      <c r="A68" s="76"/>
      <c r="B68" s="28"/>
      <c r="C68" s="28"/>
      <c r="D68" s="8" t="s">
        <v>178</v>
      </c>
      <c r="E68" s="49"/>
      <c r="F68" s="85"/>
      <c r="G68" s="51"/>
      <c r="H68" s="214"/>
    </row>
    <row r="69" spans="1:8" ht="15" x14ac:dyDescent="0.25">
      <c r="A69" s="76"/>
      <c r="B69" s="28"/>
      <c r="C69" s="28"/>
      <c r="D69" s="86" t="s">
        <v>179</v>
      </c>
      <c r="E69" s="49"/>
      <c r="F69" s="85"/>
      <c r="G69" s="51"/>
      <c r="H69" s="214"/>
    </row>
    <row r="70" spans="1:8" ht="15" x14ac:dyDescent="0.25">
      <c r="A70" s="76"/>
      <c r="B70" s="28"/>
      <c r="C70" s="28"/>
      <c r="D70" s="86" t="s">
        <v>74</v>
      </c>
      <c r="E70" s="49"/>
      <c r="F70" s="85"/>
      <c r="G70" s="51"/>
      <c r="H70" s="214"/>
    </row>
    <row r="71" spans="1:8" ht="15" x14ac:dyDescent="0.25">
      <c r="A71" s="76"/>
      <c r="B71" s="28"/>
      <c r="C71" s="28"/>
      <c r="D71" s="8" t="s">
        <v>75</v>
      </c>
      <c r="E71" s="49"/>
      <c r="F71" s="85"/>
      <c r="G71" s="51"/>
      <c r="H71" s="214"/>
    </row>
    <row r="72" spans="1:8" ht="15" x14ac:dyDescent="0.25">
      <c r="A72" s="76"/>
      <c r="B72" s="28"/>
      <c r="C72" s="28"/>
      <c r="D72" s="87" t="s">
        <v>180</v>
      </c>
      <c r="E72" s="49"/>
      <c r="F72" s="85"/>
      <c r="G72" s="51"/>
      <c r="H72" s="214"/>
    </row>
    <row r="73" spans="1:8" ht="15" x14ac:dyDescent="0.25">
      <c r="A73" s="76"/>
      <c r="B73" s="28"/>
      <c r="C73" s="28"/>
      <c r="D73" s="8" t="s">
        <v>37</v>
      </c>
      <c r="E73" s="49"/>
      <c r="F73" s="85"/>
      <c r="G73" s="51"/>
      <c r="H73" s="214"/>
    </row>
    <row r="74" spans="1:8" ht="15" x14ac:dyDescent="0.25">
      <c r="A74" s="76"/>
      <c r="B74" s="28"/>
      <c r="C74" s="28"/>
      <c r="D74" s="8" t="s">
        <v>181</v>
      </c>
      <c r="E74" s="49"/>
      <c r="F74" s="85"/>
      <c r="G74" s="51"/>
      <c r="H74" s="214"/>
    </row>
    <row r="75" spans="1:8" ht="15" x14ac:dyDescent="0.25">
      <c r="A75" s="76"/>
      <c r="B75" s="28"/>
      <c r="C75" s="28"/>
      <c r="D75" s="8" t="s">
        <v>38</v>
      </c>
      <c r="E75" s="49"/>
      <c r="F75" s="85"/>
      <c r="G75" s="51"/>
      <c r="H75" s="214"/>
    </row>
    <row r="76" spans="1:8" ht="15" x14ac:dyDescent="0.25">
      <c r="A76" s="76"/>
      <c r="B76" s="28"/>
      <c r="C76" s="28"/>
      <c r="D76" s="8" t="s">
        <v>76</v>
      </c>
      <c r="E76" s="49"/>
      <c r="F76" s="85"/>
      <c r="G76" s="118"/>
      <c r="H76" s="119"/>
    </row>
    <row r="77" spans="1:8" x14ac:dyDescent="0.2">
      <c r="A77" s="76"/>
      <c r="B77" s="44"/>
      <c r="C77" s="44"/>
      <c r="D77" s="80" t="s">
        <v>41</v>
      </c>
      <c r="E77" s="11"/>
      <c r="F77" s="82"/>
      <c r="G77" s="51"/>
      <c r="H77" s="213"/>
    </row>
    <row r="78" spans="1:8" ht="14.25" x14ac:dyDescent="0.2">
      <c r="A78" s="76"/>
      <c r="B78" s="44" t="s">
        <v>66</v>
      </c>
      <c r="C78" s="44"/>
      <c r="D78" s="88" t="s">
        <v>178</v>
      </c>
      <c r="E78" s="11" t="s">
        <v>87</v>
      </c>
      <c r="F78" s="82">
        <v>330</v>
      </c>
      <c r="G78" s="131">
        <v>0</v>
      </c>
      <c r="H78" s="210">
        <f t="shared" ref="H78:H79" si="5">F78*G78</f>
        <v>0</v>
      </c>
    </row>
    <row r="79" spans="1:8" ht="14.25" x14ac:dyDescent="0.2">
      <c r="A79" s="76"/>
      <c r="B79" s="44" t="s">
        <v>33</v>
      </c>
      <c r="C79" s="44"/>
      <c r="D79" s="65" t="s">
        <v>179</v>
      </c>
      <c r="E79" s="11" t="s">
        <v>87</v>
      </c>
      <c r="F79" s="82">
        <v>330</v>
      </c>
      <c r="G79" s="131">
        <v>0</v>
      </c>
      <c r="H79" s="210">
        <f t="shared" si="5"/>
        <v>0</v>
      </c>
    </row>
    <row r="80" spans="1:8" ht="15" x14ac:dyDescent="0.25">
      <c r="A80" s="76"/>
      <c r="B80" s="44"/>
      <c r="C80" s="44"/>
      <c r="D80" s="89" t="s">
        <v>182</v>
      </c>
      <c r="E80" s="41"/>
      <c r="F80" s="90"/>
      <c r="G80" s="118"/>
      <c r="H80" s="209"/>
    </row>
    <row r="81" spans="1:8" ht="14.25" x14ac:dyDescent="0.2">
      <c r="A81" s="76"/>
      <c r="B81" s="44" t="s">
        <v>67</v>
      </c>
      <c r="C81" s="44"/>
      <c r="D81" s="89" t="s">
        <v>37</v>
      </c>
      <c r="E81" s="11" t="s">
        <v>87</v>
      </c>
      <c r="F81" s="82">
        <v>330</v>
      </c>
      <c r="G81" s="133">
        <v>0</v>
      </c>
      <c r="H81" s="210">
        <f t="shared" ref="H81:H83" si="6">F81*G81</f>
        <v>0</v>
      </c>
    </row>
    <row r="82" spans="1:8" ht="14.25" x14ac:dyDescent="0.2">
      <c r="A82" s="76"/>
      <c r="B82" s="44" t="s">
        <v>68</v>
      </c>
      <c r="C82" s="44"/>
      <c r="D82" s="88" t="s">
        <v>181</v>
      </c>
      <c r="E82" s="11" t="s">
        <v>87</v>
      </c>
      <c r="F82" s="82">
        <v>330</v>
      </c>
      <c r="G82" s="133">
        <v>0</v>
      </c>
      <c r="H82" s="210">
        <f t="shared" si="6"/>
        <v>0</v>
      </c>
    </row>
    <row r="83" spans="1:8" ht="15" thickBot="1" x14ac:dyDescent="0.25">
      <c r="A83" s="76"/>
      <c r="B83" s="44" t="s">
        <v>120</v>
      </c>
      <c r="C83" s="44"/>
      <c r="D83" s="88" t="s">
        <v>38</v>
      </c>
      <c r="E83" s="11" t="s">
        <v>87</v>
      </c>
      <c r="F83" s="82">
        <v>330</v>
      </c>
      <c r="G83" s="133">
        <v>0</v>
      </c>
      <c r="H83" s="210">
        <f t="shared" si="6"/>
        <v>0</v>
      </c>
    </row>
    <row r="84" spans="1:8" ht="13.5" thickBot="1" x14ac:dyDescent="0.25">
      <c r="A84" s="76"/>
      <c r="B84" s="44"/>
      <c r="C84" s="114"/>
      <c r="D84" s="91" t="s">
        <v>1</v>
      </c>
      <c r="E84" s="129"/>
      <c r="F84" s="45"/>
      <c r="G84" s="46"/>
      <c r="H84" s="212">
        <f>SUM(H61:H83)</f>
        <v>0</v>
      </c>
    </row>
    <row r="85" spans="1:8" ht="13.5" thickBot="1" x14ac:dyDescent="0.25">
      <c r="A85" s="76"/>
      <c r="B85" s="44"/>
      <c r="C85" s="44"/>
      <c r="D85" s="7"/>
      <c r="E85" s="11"/>
      <c r="F85" s="82"/>
      <c r="G85" s="71"/>
      <c r="H85" s="213"/>
    </row>
    <row r="86" spans="1:8" ht="13.5" thickBot="1" x14ac:dyDescent="0.25">
      <c r="A86" s="76"/>
      <c r="B86" s="44"/>
      <c r="C86" s="114"/>
      <c r="D86" s="183" t="s">
        <v>119</v>
      </c>
      <c r="E86" s="184"/>
      <c r="F86" s="185"/>
      <c r="G86" s="186"/>
      <c r="H86" s="201">
        <f>H84+H49+H25</f>
        <v>0</v>
      </c>
    </row>
    <row r="87" spans="1:8" x14ac:dyDescent="0.2">
      <c r="A87" s="92"/>
      <c r="B87" s="44"/>
      <c r="C87" s="44"/>
      <c r="D87" s="7"/>
      <c r="E87" s="11"/>
      <c r="F87" s="82"/>
      <c r="G87" s="71"/>
      <c r="H87" s="213"/>
    </row>
    <row r="88" spans="1:8" x14ac:dyDescent="0.2">
      <c r="A88" s="76" t="s">
        <v>94</v>
      </c>
      <c r="B88" s="44" t="s">
        <v>121</v>
      </c>
      <c r="C88" s="114"/>
      <c r="D88" s="79" t="s">
        <v>17</v>
      </c>
      <c r="E88" s="11" t="s">
        <v>85</v>
      </c>
      <c r="F88" s="120">
        <v>25</v>
      </c>
      <c r="G88" s="131">
        <v>0</v>
      </c>
      <c r="H88" s="210">
        <f t="shared" ref="H88:H96" si="7">F88*G88</f>
        <v>0</v>
      </c>
    </row>
    <row r="89" spans="1:8" x14ac:dyDescent="0.2">
      <c r="A89" s="76" t="s">
        <v>95</v>
      </c>
      <c r="B89" s="44" t="s">
        <v>122</v>
      </c>
      <c r="C89" s="44"/>
      <c r="D89" s="121" t="s">
        <v>11</v>
      </c>
      <c r="E89" s="11" t="s">
        <v>205</v>
      </c>
      <c r="F89" s="120">
        <v>1</v>
      </c>
      <c r="G89" s="131">
        <v>0</v>
      </c>
      <c r="H89" s="210">
        <f t="shared" si="7"/>
        <v>0</v>
      </c>
    </row>
    <row r="90" spans="1:8" x14ac:dyDescent="0.2">
      <c r="A90" s="76"/>
      <c r="B90" s="44" t="s">
        <v>123</v>
      </c>
      <c r="C90" s="114"/>
      <c r="D90" s="79" t="s">
        <v>102</v>
      </c>
      <c r="E90" s="11" t="s">
        <v>205</v>
      </c>
      <c r="F90" s="120">
        <v>2</v>
      </c>
      <c r="G90" s="131">
        <v>0</v>
      </c>
      <c r="H90" s="210">
        <f t="shared" si="7"/>
        <v>0</v>
      </c>
    </row>
    <row r="91" spans="1:8" x14ac:dyDescent="0.2">
      <c r="A91" s="76"/>
      <c r="B91" s="44" t="s">
        <v>124</v>
      </c>
      <c r="C91" s="114"/>
      <c r="D91" s="79" t="s">
        <v>103</v>
      </c>
      <c r="E91" s="11" t="s">
        <v>205</v>
      </c>
      <c r="F91" s="120">
        <v>1</v>
      </c>
      <c r="G91" s="131">
        <v>0</v>
      </c>
      <c r="H91" s="210">
        <f t="shared" si="7"/>
        <v>0</v>
      </c>
    </row>
    <row r="92" spans="1:8" x14ac:dyDescent="0.2">
      <c r="A92" s="76"/>
      <c r="B92" s="44" t="s">
        <v>125</v>
      </c>
      <c r="C92" s="114"/>
      <c r="D92" s="79" t="s">
        <v>264</v>
      </c>
      <c r="E92" s="11" t="s">
        <v>205</v>
      </c>
      <c r="F92" s="122">
        <v>1</v>
      </c>
      <c r="G92" s="134">
        <v>0</v>
      </c>
      <c r="H92" s="210">
        <f t="shared" si="7"/>
        <v>0</v>
      </c>
    </row>
    <row r="93" spans="1:8" x14ac:dyDescent="0.2">
      <c r="A93" s="76"/>
      <c r="B93" s="44" t="s">
        <v>126</v>
      </c>
      <c r="C93" s="114"/>
      <c r="D93" s="79" t="s">
        <v>70</v>
      </c>
      <c r="E93" s="11" t="s">
        <v>205</v>
      </c>
      <c r="F93" s="120">
        <v>4</v>
      </c>
      <c r="G93" s="131">
        <v>0</v>
      </c>
      <c r="H93" s="210">
        <f t="shared" ref="H93" si="8">F93*G93</f>
        <v>0</v>
      </c>
    </row>
    <row r="94" spans="1:8" x14ac:dyDescent="0.2">
      <c r="A94" s="76"/>
      <c r="B94" s="44" t="s">
        <v>127</v>
      </c>
      <c r="C94" s="114"/>
      <c r="D94" s="79" t="s">
        <v>16</v>
      </c>
      <c r="E94" s="11" t="s">
        <v>205</v>
      </c>
      <c r="F94" s="120">
        <v>1</v>
      </c>
      <c r="G94" s="131">
        <v>0</v>
      </c>
      <c r="H94" s="210">
        <f t="shared" si="7"/>
        <v>0</v>
      </c>
    </row>
    <row r="95" spans="1:8" x14ac:dyDescent="0.2">
      <c r="A95" s="76"/>
      <c r="B95" s="44" t="s">
        <v>128</v>
      </c>
      <c r="C95" s="114"/>
      <c r="D95" s="79" t="s">
        <v>71</v>
      </c>
      <c r="E95" s="11" t="s">
        <v>205</v>
      </c>
      <c r="F95" s="120">
        <v>1</v>
      </c>
      <c r="G95" s="131">
        <v>0</v>
      </c>
      <c r="H95" s="210">
        <f t="shared" si="7"/>
        <v>0</v>
      </c>
    </row>
    <row r="96" spans="1:8" ht="13.5" thickBot="1" x14ac:dyDescent="0.25">
      <c r="A96" s="76"/>
      <c r="B96" s="44" t="s">
        <v>129</v>
      </c>
      <c r="C96" s="44"/>
      <c r="D96" s="79" t="s">
        <v>195</v>
      </c>
      <c r="E96" s="11" t="s">
        <v>205</v>
      </c>
      <c r="F96" s="120">
        <v>1</v>
      </c>
      <c r="G96" s="131">
        <v>0</v>
      </c>
      <c r="H96" s="210">
        <f t="shared" si="7"/>
        <v>0</v>
      </c>
    </row>
    <row r="97" spans="1:8" ht="13.5" thickBot="1" x14ac:dyDescent="0.25">
      <c r="A97" s="94"/>
      <c r="B97" s="55"/>
      <c r="C97" s="109"/>
      <c r="D97" s="187" t="s">
        <v>98</v>
      </c>
      <c r="E97" s="184"/>
      <c r="F97" s="185"/>
      <c r="G97" s="186"/>
      <c r="H97" s="201">
        <f>SUM(H88:H96)</f>
        <v>0</v>
      </c>
    </row>
    <row r="98" spans="1:8" ht="13.5" thickBot="1" x14ac:dyDescent="0.25">
      <c r="A98" s="95"/>
      <c r="B98" s="123"/>
      <c r="C98" s="123"/>
      <c r="D98" s="188" t="s">
        <v>133</v>
      </c>
      <c r="E98" s="189"/>
      <c r="F98" s="190"/>
      <c r="G98" s="191"/>
      <c r="H98" s="215">
        <f>H97+H86</f>
        <v>0</v>
      </c>
    </row>
    <row r="99" spans="1:8" ht="13.5" thickBot="1" x14ac:dyDescent="0.25">
      <c r="A99" s="216"/>
      <c r="B99" s="124"/>
      <c r="C99" s="124"/>
      <c r="D99" s="12"/>
      <c r="E99" s="129"/>
      <c r="F99" s="45"/>
      <c r="G99" s="46"/>
      <c r="H99" s="43"/>
    </row>
    <row r="100" spans="1:8" x14ac:dyDescent="0.2">
      <c r="A100" s="96" t="s">
        <v>92</v>
      </c>
      <c r="B100" s="40"/>
      <c r="C100" s="40"/>
      <c r="D100" s="97" t="s">
        <v>5</v>
      </c>
      <c r="E100" s="67"/>
      <c r="F100" s="125"/>
      <c r="G100" s="126"/>
      <c r="H100" s="69"/>
    </row>
    <row r="101" spans="1:8" x14ac:dyDescent="0.2">
      <c r="A101" s="76" t="s">
        <v>43</v>
      </c>
      <c r="B101" s="44"/>
      <c r="C101" s="114"/>
      <c r="D101" s="78" t="s">
        <v>6</v>
      </c>
      <c r="E101" s="11"/>
      <c r="F101" s="112"/>
      <c r="G101" s="113"/>
      <c r="H101" s="209"/>
    </row>
    <row r="102" spans="1:8" ht="51" x14ac:dyDescent="0.2">
      <c r="A102" s="76"/>
      <c r="B102" s="44" t="s">
        <v>130</v>
      </c>
      <c r="C102" s="114"/>
      <c r="D102" s="79" t="s">
        <v>266</v>
      </c>
      <c r="E102" s="11" t="s">
        <v>205</v>
      </c>
      <c r="F102" s="11">
        <v>1</v>
      </c>
      <c r="G102" s="130">
        <v>0</v>
      </c>
      <c r="H102" s="210">
        <f t="shared" ref="H102:H103" si="9">F102*G102</f>
        <v>0</v>
      </c>
    </row>
    <row r="103" spans="1:8" ht="25.5" x14ac:dyDescent="0.2">
      <c r="A103" s="76"/>
      <c r="B103" s="44" t="s">
        <v>131</v>
      </c>
      <c r="C103" s="114"/>
      <c r="D103" s="79" t="s">
        <v>267</v>
      </c>
      <c r="E103" s="11" t="s">
        <v>205</v>
      </c>
      <c r="F103" s="11">
        <v>1</v>
      </c>
      <c r="G103" s="130">
        <v>0</v>
      </c>
      <c r="H103" s="210">
        <f t="shared" si="9"/>
        <v>0</v>
      </c>
    </row>
    <row r="104" spans="1:8" x14ac:dyDescent="0.2">
      <c r="A104" s="76"/>
      <c r="B104" s="44" t="s">
        <v>132</v>
      </c>
      <c r="C104" s="114"/>
      <c r="D104" s="79"/>
      <c r="E104" s="11"/>
      <c r="F104" s="11"/>
      <c r="G104" s="113"/>
      <c r="H104" s="211"/>
    </row>
    <row r="105" spans="1:8" x14ac:dyDescent="0.2">
      <c r="A105" s="76"/>
      <c r="B105" s="44"/>
      <c r="C105" s="114"/>
      <c r="D105" s="78" t="s">
        <v>101</v>
      </c>
      <c r="E105" s="11"/>
      <c r="F105" s="11"/>
      <c r="G105" s="113"/>
      <c r="H105" s="209"/>
    </row>
    <row r="106" spans="1:8" ht="25.5" x14ac:dyDescent="0.2">
      <c r="A106" s="76"/>
      <c r="B106" s="44" t="s">
        <v>139</v>
      </c>
      <c r="C106" s="114"/>
      <c r="D106" s="79" t="s">
        <v>268</v>
      </c>
      <c r="E106" s="11" t="s">
        <v>205</v>
      </c>
      <c r="F106" s="11">
        <v>1</v>
      </c>
      <c r="G106" s="130">
        <v>0</v>
      </c>
      <c r="H106" s="210">
        <f t="shared" ref="H106:H108" si="10">F106*G106</f>
        <v>0</v>
      </c>
    </row>
    <row r="107" spans="1:8" ht="25.5" x14ac:dyDescent="0.2">
      <c r="A107" s="76"/>
      <c r="B107" s="44" t="s">
        <v>140</v>
      </c>
      <c r="C107" s="114"/>
      <c r="D107" s="79" t="s">
        <v>269</v>
      </c>
      <c r="E107" s="11" t="s">
        <v>205</v>
      </c>
      <c r="F107" s="11">
        <v>1</v>
      </c>
      <c r="G107" s="130">
        <v>0</v>
      </c>
      <c r="H107" s="210">
        <f t="shared" si="10"/>
        <v>0</v>
      </c>
    </row>
    <row r="108" spans="1:8" ht="25.5" x14ac:dyDescent="0.2">
      <c r="A108" s="76"/>
      <c r="B108" s="44" t="s">
        <v>141</v>
      </c>
      <c r="C108" s="114"/>
      <c r="D108" s="79" t="s">
        <v>270</v>
      </c>
      <c r="E108" s="11" t="s">
        <v>205</v>
      </c>
      <c r="F108" s="11">
        <v>1</v>
      </c>
      <c r="G108" s="130">
        <v>0</v>
      </c>
      <c r="H108" s="210">
        <f t="shared" si="10"/>
        <v>0</v>
      </c>
    </row>
    <row r="109" spans="1:8" x14ac:dyDescent="0.2">
      <c r="A109" s="76"/>
      <c r="B109" s="44"/>
      <c r="C109" s="114"/>
      <c r="D109" s="79"/>
      <c r="E109" s="11"/>
      <c r="F109" s="11"/>
      <c r="G109" s="113"/>
      <c r="H109" s="211"/>
    </row>
    <row r="110" spans="1:8" x14ac:dyDescent="0.2">
      <c r="A110" s="76"/>
      <c r="B110" s="44"/>
      <c r="C110" s="114"/>
      <c r="D110" s="78" t="s">
        <v>14</v>
      </c>
      <c r="E110" s="11"/>
      <c r="F110" s="11"/>
      <c r="G110" s="113"/>
      <c r="H110" s="209"/>
    </row>
    <row r="111" spans="1:8" ht="38.25" x14ac:dyDescent="0.2">
      <c r="A111" s="76"/>
      <c r="B111" s="44" t="s">
        <v>142</v>
      </c>
      <c r="C111" s="114"/>
      <c r="D111" s="79" t="s">
        <v>261</v>
      </c>
      <c r="E111" s="11" t="s">
        <v>205</v>
      </c>
      <c r="F111" s="11">
        <v>1</v>
      </c>
      <c r="G111" s="130">
        <v>0</v>
      </c>
      <c r="H111" s="210">
        <f t="shared" ref="H111:H113" si="11">F111*G111</f>
        <v>0</v>
      </c>
    </row>
    <row r="112" spans="1:8" ht="25.5" x14ac:dyDescent="0.2">
      <c r="A112" s="76"/>
      <c r="B112" s="44" t="s">
        <v>143</v>
      </c>
      <c r="C112" s="114"/>
      <c r="D112" s="79" t="s">
        <v>272</v>
      </c>
      <c r="E112" s="11" t="s">
        <v>205</v>
      </c>
      <c r="F112" s="11">
        <v>1</v>
      </c>
      <c r="G112" s="130">
        <v>0</v>
      </c>
      <c r="H112" s="210">
        <f t="shared" si="11"/>
        <v>0</v>
      </c>
    </row>
    <row r="113" spans="1:8" ht="26.25" thickBot="1" x14ac:dyDescent="0.25">
      <c r="A113" s="76"/>
      <c r="B113" s="44" t="s">
        <v>144</v>
      </c>
      <c r="C113" s="114"/>
      <c r="D113" s="79" t="s">
        <v>271</v>
      </c>
      <c r="E113" s="11" t="s">
        <v>205</v>
      </c>
      <c r="F113" s="11">
        <v>1</v>
      </c>
      <c r="G113" s="130">
        <v>0</v>
      </c>
      <c r="H113" s="210">
        <f t="shared" si="11"/>
        <v>0</v>
      </c>
    </row>
    <row r="114" spans="1:8" ht="13.5" thickBot="1" x14ac:dyDescent="0.25">
      <c r="A114" s="76"/>
      <c r="B114" s="44"/>
      <c r="C114" s="114"/>
      <c r="D114" s="91" t="s">
        <v>1</v>
      </c>
      <c r="E114" s="129"/>
      <c r="F114" s="45"/>
      <c r="G114" s="46"/>
      <c r="H114" s="212">
        <f>SUM(H102:H113)</f>
        <v>0</v>
      </c>
    </row>
    <row r="115" spans="1:8" x14ac:dyDescent="0.2">
      <c r="A115" s="76"/>
      <c r="B115" s="44"/>
      <c r="C115" s="44"/>
      <c r="D115" s="115"/>
      <c r="E115" s="11"/>
      <c r="F115" s="116"/>
      <c r="G115" s="113"/>
      <c r="H115" s="211"/>
    </row>
    <row r="116" spans="1:8" x14ac:dyDescent="0.2">
      <c r="A116" s="76"/>
      <c r="B116" s="44"/>
      <c r="C116" s="44"/>
      <c r="D116" s="77" t="s">
        <v>7</v>
      </c>
      <c r="E116" s="11"/>
      <c r="F116" s="93"/>
      <c r="G116" s="71"/>
      <c r="H116" s="209"/>
    </row>
    <row r="117" spans="1:8" x14ac:dyDescent="0.2">
      <c r="A117" s="76"/>
      <c r="B117" s="44"/>
      <c r="C117" s="44"/>
      <c r="D117" s="80" t="s">
        <v>201</v>
      </c>
      <c r="E117" s="11"/>
      <c r="F117" s="81"/>
      <c r="G117" s="71"/>
      <c r="H117" s="209"/>
    </row>
    <row r="118" spans="1:8" x14ac:dyDescent="0.2">
      <c r="A118" s="76"/>
      <c r="B118" s="44" t="s">
        <v>145</v>
      </c>
      <c r="C118" s="44"/>
      <c r="D118" s="7" t="s">
        <v>197</v>
      </c>
      <c r="E118" s="11" t="s">
        <v>85</v>
      </c>
      <c r="F118" s="82">
        <v>54</v>
      </c>
      <c r="G118" s="131">
        <v>0</v>
      </c>
      <c r="H118" s="210">
        <f t="shared" ref="H118:H134" si="12">F118*G118</f>
        <v>0</v>
      </c>
    </row>
    <row r="119" spans="1:8" x14ac:dyDescent="0.2">
      <c r="A119" s="76"/>
      <c r="B119" s="44" t="s">
        <v>146</v>
      </c>
      <c r="C119" s="44"/>
      <c r="D119" s="7" t="s">
        <v>198</v>
      </c>
      <c r="E119" s="11" t="s">
        <v>85</v>
      </c>
      <c r="F119" s="82">
        <v>52</v>
      </c>
      <c r="G119" s="131">
        <v>0</v>
      </c>
      <c r="H119" s="210">
        <f t="shared" si="12"/>
        <v>0</v>
      </c>
    </row>
    <row r="120" spans="1:8" x14ac:dyDescent="0.2">
      <c r="A120" s="76"/>
      <c r="B120" s="44" t="s">
        <v>147</v>
      </c>
      <c r="C120" s="44"/>
      <c r="D120" s="7" t="s">
        <v>199</v>
      </c>
      <c r="E120" s="11" t="s">
        <v>85</v>
      </c>
      <c r="F120" s="82">
        <v>122</v>
      </c>
      <c r="G120" s="131">
        <v>0</v>
      </c>
      <c r="H120" s="210">
        <f t="shared" si="12"/>
        <v>0</v>
      </c>
    </row>
    <row r="121" spans="1:8" x14ac:dyDescent="0.2">
      <c r="A121" s="76"/>
      <c r="B121" s="44" t="s">
        <v>148</v>
      </c>
      <c r="C121" s="44"/>
      <c r="D121" s="7" t="s">
        <v>137</v>
      </c>
      <c r="E121" s="11" t="s">
        <v>85</v>
      </c>
      <c r="F121" s="82">
        <v>69</v>
      </c>
      <c r="G121" s="131">
        <v>0</v>
      </c>
      <c r="H121" s="210">
        <f t="shared" si="12"/>
        <v>0</v>
      </c>
    </row>
    <row r="122" spans="1:8" x14ac:dyDescent="0.2">
      <c r="A122" s="76"/>
      <c r="B122" s="44" t="s">
        <v>149</v>
      </c>
      <c r="C122" s="44"/>
      <c r="D122" s="7" t="s">
        <v>138</v>
      </c>
      <c r="E122" s="11" t="s">
        <v>85</v>
      </c>
      <c r="F122" s="82">
        <v>128</v>
      </c>
      <c r="G122" s="131">
        <v>0</v>
      </c>
      <c r="H122" s="210">
        <f t="shared" si="12"/>
        <v>0</v>
      </c>
    </row>
    <row r="123" spans="1:8" ht="14.25" x14ac:dyDescent="0.2">
      <c r="A123" s="76"/>
      <c r="B123" s="44" t="s">
        <v>150</v>
      </c>
      <c r="C123" s="44"/>
      <c r="D123" s="7" t="s">
        <v>135</v>
      </c>
      <c r="E123" s="11" t="s">
        <v>86</v>
      </c>
      <c r="F123" s="82">
        <v>0.39400000000000002</v>
      </c>
      <c r="G123" s="131">
        <v>0</v>
      </c>
      <c r="H123" s="210">
        <f t="shared" si="12"/>
        <v>0</v>
      </c>
    </row>
    <row r="124" spans="1:8" x14ac:dyDescent="0.2">
      <c r="A124" s="76"/>
      <c r="B124" s="44" t="s">
        <v>151</v>
      </c>
      <c r="C124" s="114"/>
      <c r="D124" s="7" t="s">
        <v>108</v>
      </c>
      <c r="E124" s="11" t="s">
        <v>204</v>
      </c>
      <c r="F124" s="82">
        <v>21</v>
      </c>
      <c r="G124" s="132">
        <v>0</v>
      </c>
      <c r="H124" s="210">
        <f t="shared" si="12"/>
        <v>0</v>
      </c>
    </row>
    <row r="125" spans="1:8" x14ac:dyDescent="0.2">
      <c r="A125" s="76"/>
      <c r="B125" s="44" t="s">
        <v>152</v>
      </c>
      <c r="C125" s="114"/>
      <c r="D125" s="7" t="s">
        <v>109</v>
      </c>
      <c r="E125" s="11" t="s">
        <v>204</v>
      </c>
      <c r="F125" s="82">
        <v>21</v>
      </c>
      <c r="G125" s="132">
        <v>0</v>
      </c>
      <c r="H125" s="210">
        <f t="shared" si="12"/>
        <v>0</v>
      </c>
    </row>
    <row r="126" spans="1:8" x14ac:dyDescent="0.2">
      <c r="A126" s="76"/>
      <c r="B126" s="44" t="s">
        <v>153</v>
      </c>
      <c r="C126" s="114"/>
      <c r="D126" s="7" t="s">
        <v>110</v>
      </c>
      <c r="E126" s="11" t="s">
        <v>204</v>
      </c>
      <c r="F126" s="82">
        <v>32</v>
      </c>
      <c r="G126" s="132">
        <v>0</v>
      </c>
      <c r="H126" s="210">
        <f t="shared" si="12"/>
        <v>0</v>
      </c>
    </row>
    <row r="127" spans="1:8" x14ac:dyDescent="0.2">
      <c r="A127" s="76"/>
      <c r="B127" s="44" t="s">
        <v>154</v>
      </c>
      <c r="C127" s="114"/>
      <c r="D127" s="7" t="s">
        <v>111</v>
      </c>
      <c r="E127" s="11" t="s">
        <v>204</v>
      </c>
      <c r="F127" s="82">
        <v>32</v>
      </c>
      <c r="G127" s="132">
        <v>0</v>
      </c>
      <c r="H127" s="210">
        <f t="shared" si="12"/>
        <v>0</v>
      </c>
    </row>
    <row r="128" spans="1:8" x14ac:dyDescent="0.2">
      <c r="A128" s="76"/>
      <c r="B128" s="44" t="s">
        <v>155</v>
      </c>
      <c r="C128" s="114"/>
      <c r="D128" s="7" t="s">
        <v>112</v>
      </c>
      <c r="E128" s="11" t="s">
        <v>204</v>
      </c>
      <c r="F128" s="82">
        <v>42</v>
      </c>
      <c r="G128" s="132">
        <v>0</v>
      </c>
      <c r="H128" s="210">
        <f t="shared" si="12"/>
        <v>0</v>
      </c>
    </row>
    <row r="129" spans="1:8" x14ac:dyDescent="0.2">
      <c r="A129" s="76"/>
      <c r="B129" s="44" t="s">
        <v>156</v>
      </c>
      <c r="C129" s="114"/>
      <c r="D129" s="7" t="s">
        <v>113</v>
      </c>
      <c r="E129" s="11" t="s">
        <v>204</v>
      </c>
      <c r="F129" s="82">
        <v>42</v>
      </c>
      <c r="G129" s="132">
        <v>0</v>
      </c>
      <c r="H129" s="210">
        <f t="shared" si="12"/>
        <v>0</v>
      </c>
    </row>
    <row r="130" spans="1:8" x14ac:dyDescent="0.2">
      <c r="A130" s="76"/>
      <c r="B130" s="44" t="s">
        <v>157</v>
      </c>
      <c r="C130" s="114"/>
      <c r="D130" s="7" t="s">
        <v>114</v>
      </c>
      <c r="E130" s="11" t="s">
        <v>204</v>
      </c>
      <c r="F130" s="82">
        <v>34</v>
      </c>
      <c r="G130" s="132">
        <v>0</v>
      </c>
      <c r="H130" s="210">
        <f t="shared" si="12"/>
        <v>0</v>
      </c>
    </row>
    <row r="131" spans="1:8" x14ac:dyDescent="0.2">
      <c r="A131" s="76"/>
      <c r="B131" s="44" t="s">
        <v>158</v>
      </c>
      <c r="C131" s="114"/>
      <c r="D131" s="7" t="s">
        <v>115</v>
      </c>
      <c r="E131" s="11" t="s">
        <v>204</v>
      </c>
      <c r="F131" s="82">
        <v>68</v>
      </c>
      <c r="G131" s="132">
        <v>0</v>
      </c>
      <c r="H131" s="210">
        <f t="shared" si="12"/>
        <v>0</v>
      </c>
    </row>
    <row r="132" spans="1:8" x14ac:dyDescent="0.2">
      <c r="A132" s="76"/>
      <c r="B132" s="44" t="s">
        <v>159</v>
      </c>
      <c r="C132" s="114"/>
      <c r="D132" s="7" t="s">
        <v>116</v>
      </c>
      <c r="E132" s="11" t="s">
        <v>204</v>
      </c>
      <c r="F132" s="82">
        <v>116</v>
      </c>
      <c r="G132" s="132">
        <v>0</v>
      </c>
      <c r="H132" s="210">
        <f t="shared" si="12"/>
        <v>0</v>
      </c>
    </row>
    <row r="133" spans="1:8" x14ac:dyDescent="0.2">
      <c r="A133" s="76"/>
      <c r="B133" s="44" t="s">
        <v>160</v>
      </c>
      <c r="C133" s="114"/>
      <c r="D133" s="7" t="s">
        <v>117</v>
      </c>
      <c r="E133" s="11" t="s">
        <v>204</v>
      </c>
      <c r="F133" s="82">
        <v>150</v>
      </c>
      <c r="G133" s="132">
        <v>0</v>
      </c>
      <c r="H133" s="210">
        <f t="shared" si="12"/>
        <v>0</v>
      </c>
    </row>
    <row r="134" spans="1:8" ht="13.5" thickBot="1" x14ac:dyDescent="0.25">
      <c r="A134" s="76"/>
      <c r="B134" s="44" t="s">
        <v>161</v>
      </c>
      <c r="C134" s="114"/>
      <c r="D134" s="8" t="s">
        <v>80</v>
      </c>
      <c r="E134" s="11" t="s">
        <v>85</v>
      </c>
      <c r="F134" s="82">
        <v>25</v>
      </c>
      <c r="G134" s="131">
        <v>0</v>
      </c>
      <c r="H134" s="210">
        <f t="shared" si="12"/>
        <v>0</v>
      </c>
    </row>
    <row r="135" spans="1:8" ht="13.5" thickBot="1" x14ac:dyDescent="0.25">
      <c r="A135" s="76"/>
      <c r="B135" s="44"/>
      <c r="C135" s="114"/>
      <c r="D135" s="91" t="s">
        <v>1</v>
      </c>
      <c r="E135" s="129"/>
      <c r="F135" s="45"/>
      <c r="G135" s="46"/>
      <c r="H135" s="212">
        <f>SUM(H118:H134)</f>
        <v>0</v>
      </c>
    </row>
    <row r="136" spans="1:8" x14ac:dyDescent="0.2">
      <c r="A136" s="76"/>
      <c r="B136" s="44"/>
      <c r="C136" s="44"/>
      <c r="D136" s="7"/>
      <c r="E136" s="11"/>
      <c r="F136" s="82"/>
      <c r="G136" s="71"/>
      <c r="H136" s="213"/>
    </row>
    <row r="137" spans="1:8" ht="15" x14ac:dyDescent="0.25">
      <c r="A137" s="76"/>
      <c r="B137" s="44"/>
      <c r="C137" s="44"/>
      <c r="D137" s="80" t="s">
        <v>15</v>
      </c>
      <c r="E137" s="11"/>
      <c r="F137" s="83"/>
      <c r="G137" s="71"/>
      <c r="H137" s="209"/>
    </row>
    <row r="138" spans="1:8" ht="15" x14ac:dyDescent="0.25">
      <c r="A138" s="76"/>
      <c r="B138" s="114"/>
      <c r="C138" s="114"/>
      <c r="D138" s="84" t="s">
        <v>39</v>
      </c>
      <c r="E138" s="117"/>
      <c r="F138" s="85"/>
      <c r="G138" s="51"/>
      <c r="H138" s="214"/>
    </row>
    <row r="139" spans="1:8" ht="15" x14ac:dyDescent="0.25">
      <c r="A139" s="76"/>
      <c r="B139" s="28"/>
      <c r="C139" s="28"/>
      <c r="D139" s="8" t="s">
        <v>178</v>
      </c>
      <c r="E139" s="49"/>
      <c r="F139" s="85"/>
      <c r="G139" s="51"/>
      <c r="H139" s="214"/>
    </row>
    <row r="140" spans="1:8" ht="15" x14ac:dyDescent="0.25">
      <c r="A140" s="76"/>
      <c r="B140" s="28"/>
      <c r="C140" s="28"/>
      <c r="D140" s="86" t="s">
        <v>179</v>
      </c>
      <c r="E140" s="49"/>
      <c r="F140" s="85"/>
      <c r="G140" s="51"/>
      <c r="H140" s="214"/>
    </row>
    <row r="141" spans="1:8" ht="15" x14ac:dyDescent="0.25">
      <c r="A141" s="76"/>
      <c r="B141" s="28"/>
      <c r="C141" s="28"/>
      <c r="D141" s="86" t="s">
        <v>74</v>
      </c>
      <c r="E141" s="49"/>
      <c r="F141" s="85"/>
      <c r="G141" s="51"/>
      <c r="H141" s="214"/>
    </row>
    <row r="142" spans="1:8" ht="15" x14ac:dyDescent="0.25">
      <c r="A142" s="76"/>
      <c r="B142" s="28"/>
      <c r="C142" s="28"/>
      <c r="D142" s="8" t="s">
        <v>75</v>
      </c>
      <c r="E142" s="49"/>
      <c r="F142" s="85"/>
      <c r="G142" s="51"/>
      <c r="H142" s="214"/>
    </row>
    <row r="143" spans="1:8" ht="15" x14ac:dyDescent="0.25">
      <c r="A143" s="76"/>
      <c r="B143" s="28"/>
      <c r="C143" s="28"/>
      <c r="D143" s="87" t="s">
        <v>78</v>
      </c>
      <c r="E143" s="49"/>
      <c r="F143" s="85"/>
      <c r="G143" s="51"/>
      <c r="H143" s="214"/>
    </row>
    <row r="144" spans="1:8" ht="15" x14ac:dyDescent="0.25">
      <c r="A144" s="76"/>
      <c r="B144" s="28"/>
      <c r="C144" s="28"/>
      <c r="D144" s="8" t="s">
        <v>37</v>
      </c>
      <c r="E144" s="49"/>
      <c r="F144" s="85"/>
      <c r="G144" s="51"/>
      <c r="H144" s="214"/>
    </row>
    <row r="145" spans="1:8" ht="15" x14ac:dyDescent="0.25">
      <c r="A145" s="76"/>
      <c r="B145" s="28"/>
      <c r="C145" s="28"/>
      <c r="D145" s="8" t="s">
        <v>38</v>
      </c>
      <c r="E145" s="49"/>
      <c r="F145" s="85"/>
      <c r="G145" s="51"/>
      <c r="H145" s="214"/>
    </row>
    <row r="146" spans="1:8" ht="15" x14ac:dyDescent="0.25">
      <c r="A146" s="76"/>
      <c r="B146" s="28"/>
      <c r="C146" s="28"/>
      <c r="D146" s="8" t="s">
        <v>77</v>
      </c>
      <c r="E146" s="49"/>
      <c r="F146" s="85"/>
      <c r="G146" s="118"/>
      <c r="H146" s="119"/>
    </row>
    <row r="147" spans="1:8" x14ac:dyDescent="0.2">
      <c r="A147" s="76"/>
      <c r="B147" s="44"/>
      <c r="C147" s="44"/>
      <c r="D147" s="80" t="s">
        <v>42</v>
      </c>
      <c r="E147" s="11"/>
      <c r="F147" s="82"/>
      <c r="G147" s="118"/>
      <c r="H147" s="213"/>
    </row>
    <row r="148" spans="1:8" ht="14.25" x14ac:dyDescent="0.2">
      <c r="A148" s="76"/>
      <c r="B148" s="44" t="s">
        <v>162</v>
      </c>
      <c r="C148" s="44"/>
      <c r="D148" s="88" t="s">
        <v>178</v>
      </c>
      <c r="E148" s="11" t="s">
        <v>87</v>
      </c>
      <c r="F148" s="82">
        <v>34</v>
      </c>
      <c r="G148" s="131">
        <v>0</v>
      </c>
      <c r="H148" s="210">
        <f t="shared" ref="H148:H149" si="13">F148*G148</f>
        <v>0</v>
      </c>
    </row>
    <row r="149" spans="1:8" ht="14.25" x14ac:dyDescent="0.2">
      <c r="A149" s="76"/>
      <c r="B149" s="44" t="s">
        <v>163</v>
      </c>
      <c r="C149" s="44"/>
      <c r="D149" s="65" t="s">
        <v>179</v>
      </c>
      <c r="E149" s="11" t="s">
        <v>87</v>
      </c>
      <c r="F149" s="82">
        <v>34</v>
      </c>
      <c r="G149" s="131">
        <v>0</v>
      </c>
      <c r="H149" s="210">
        <f t="shared" si="13"/>
        <v>0</v>
      </c>
    </row>
    <row r="150" spans="1:8" ht="15" x14ac:dyDescent="0.25">
      <c r="A150" s="76"/>
      <c r="B150" s="44"/>
      <c r="C150" s="44"/>
      <c r="D150" s="89" t="s">
        <v>79</v>
      </c>
      <c r="E150" s="41"/>
      <c r="F150" s="90"/>
      <c r="G150" s="118"/>
      <c r="H150" s="209"/>
    </row>
    <row r="151" spans="1:8" ht="14.25" x14ac:dyDescent="0.2">
      <c r="A151" s="76"/>
      <c r="B151" s="44" t="s">
        <v>164</v>
      </c>
      <c r="C151" s="44"/>
      <c r="D151" s="89" t="s">
        <v>37</v>
      </c>
      <c r="E151" s="11" t="s">
        <v>87</v>
      </c>
      <c r="F151" s="82">
        <v>34</v>
      </c>
      <c r="G151" s="133">
        <v>0</v>
      </c>
      <c r="H151" s="210">
        <f t="shared" ref="H151:H152" si="14">F151*G151</f>
        <v>0</v>
      </c>
    </row>
    <row r="152" spans="1:8" ht="14.25" x14ac:dyDescent="0.2">
      <c r="A152" s="76"/>
      <c r="B152" s="44" t="s">
        <v>165</v>
      </c>
      <c r="C152" s="44"/>
      <c r="D152" s="8" t="s">
        <v>38</v>
      </c>
      <c r="E152" s="11" t="s">
        <v>87</v>
      </c>
      <c r="F152" s="82">
        <v>34</v>
      </c>
      <c r="G152" s="133">
        <v>0</v>
      </c>
      <c r="H152" s="210">
        <f t="shared" si="14"/>
        <v>0</v>
      </c>
    </row>
    <row r="153" spans="1:8" ht="15" x14ac:dyDescent="0.25">
      <c r="A153" s="76"/>
      <c r="B153" s="114"/>
      <c r="C153" s="114"/>
      <c r="D153" s="84" t="s">
        <v>36</v>
      </c>
      <c r="E153" s="117"/>
      <c r="F153" s="85"/>
      <c r="G153" s="51"/>
      <c r="H153" s="214"/>
    </row>
    <row r="154" spans="1:8" ht="15" x14ac:dyDescent="0.25">
      <c r="A154" s="76"/>
      <c r="B154" s="28"/>
      <c r="C154" s="28"/>
      <c r="D154" s="8" t="s">
        <v>178</v>
      </c>
      <c r="E154" s="49"/>
      <c r="F154" s="85"/>
      <c r="G154" s="51"/>
      <c r="H154" s="214"/>
    </row>
    <row r="155" spans="1:8" ht="15" x14ac:dyDescent="0.25">
      <c r="A155" s="76"/>
      <c r="B155" s="28"/>
      <c r="C155" s="28"/>
      <c r="D155" s="86" t="s">
        <v>179</v>
      </c>
      <c r="E155" s="49"/>
      <c r="F155" s="85"/>
      <c r="G155" s="51"/>
      <c r="H155" s="214"/>
    </row>
    <row r="156" spans="1:8" ht="15" x14ac:dyDescent="0.25">
      <c r="A156" s="76"/>
      <c r="B156" s="28"/>
      <c r="C156" s="28"/>
      <c r="D156" s="86" t="s">
        <v>74</v>
      </c>
      <c r="E156" s="49"/>
      <c r="F156" s="85"/>
      <c r="G156" s="51"/>
      <c r="H156" s="214"/>
    </row>
    <row r="157" spans="1:8" ht="15" x14ac:dyDescent="0.25">
      <c r="A157" s="76"/>
      <c r="B157" s="28"/>
      <c r="C157" s="28"/>
      <c r="D157" s="8" t="s">
        <v>75</v>
      </c>
      <c r="E157" s="49"/>
      <c r="F157" s="85"/>
      <c r="G157" s="51"/>
      <c r="H157" s="214"/>
    </row>
    <row r="158" spans="1:8" ht="15" x14ac:dyDescent="0.25">
      <c r="A158" s="76"/>
      <c r="B158" s="28"/>
      <c r="C158" s="28"/>
      <c r="D158" s="87" t="s">
        <v>180</v>
      </c>
      <c r="E158" s="49"/>
      <c r="F158" s="85"/>
      <c r="G158" s="51"/>
      <c r="H158" s="214"/>
    </row>
    <row r="159" spans="1:8" ht="15" x14ac:dyDescent="0.25">
      <c r="A159" s="76"/>
      <c r="B159" s="28"/>
      <c r="C159" s="28"/>
      <c r="D159" s="8" t="s">
        <v>37</v>
      </c>
      <c r="E159" s="49"/>
      <c r="F159" s="85"/>
      <c r="G159" s="51"/>
      <c r="H159" s="214"/>
    </row>
    <row r="160" spans="1:8" ht="15" x14ac:dyDescent="0.25">
      <c r="A160" s="76"/>
      <c r="B160" s="28"/>
      <c r="C160" s="28"/>
      <c r="D160" s="8" t="s">
        <v>181</v>
      </c>
      <c r="E160" s="49"/>
      <c r="F160" s="85"/>
      <c r="G160" s="51"/>
      <c r="H160" s="214"/>
    </row>
    <row r="161" spans="1:8" ht="15" x14ac:dyDescent="0.25">
      <c r="A161" s="76"/>
      <c r="B161" s="28"/>
      <c r="C161" s="28"/>
      <c r="D161" s="8" t="s">
        <v>38</v>
      </c>
      <c r="E161" s="49"/>
      <c r="F161" s="85"/>
      <c r="G161" s="51"/>
      <c r="H161" s="214"/>
    </row>
    <row r="162" spans="1:8" ht="15" x14ac:dyDescent="0.25">
      <c r="A162" s="76"/>
      <c r="B162" s="28"/>
      <c r="C162" s="28"/>
      <c r="D162" s="8" t="s">
        <v>76</v>
      </c>
      <c r="E162" s="49"/>
      <c r="F162" s="85"/>
      <c r="G162" s="118"/>
      <c r="H162" s="119"/>
    </row>
    <row r="163" spans="1:8" x14ac:dyDescent="0.2">
      <c r="A163" s="76"/>
      <c r="B163" s="44"/>
      <c r="C163" s="44"/>
      <c r="D163" s="80" t="s">
        <v>41</v>
      </c>
      <c r="E163" s="11"/>
      <c r="F163" s="82"/>
      <c r="G163" s="51"/>
      <c r="H163" s="213"/>
    </row>
    <row r="164" spans="1:8" ht="14.25" x14ac:dyDescent="0.2">
      <c r="A164" s="76"/>
      <c r="B164" s="44" t="s">
        <v>166</v>
      </c>
      <c r="C164" s="44"/>
      <c r="D164" s="88" t="s">
        <v>178</v>
      </c>
      <c r="E164" s="11" t="s">
        <v>87</v>
      </c>
      <c r="F164" s="82">
        <v>440</v>
      </c>
      <c r="G164" s="131">
        <v>0</v>
      </c>
      <c r="H164" s="210">
        <f t="shared" ref="H164:H165" si="15">F164*G164</f>
        <v>0</v>
      </c>
    </row>
    <row r="165" spans="1:8" ht="14.25" x14ac:dyDescent="0.2">
      <c r="A165" s="76"/>
      <c r="B165" s="44" t="s">
        <v>167</v>
      </c>
      <c r="C165" s="44"/>
      <c r="D165" s="65" t="s">
        <v>179</v>
      </c>
      <c r="E165" s="11" t="s">
        <v>87</v>
      </c>
      <c r="F165" s="82">
        <v>440</v>
      </c>
      <c r="G165" s="131">
        <v>0</v>
      </c>
      <c r="H165" s="210">
        <f t="shared" si="15"/>
        <v>0</v>
      </c>
    </row>
    <row r="166" spans="1:8" ht="15" x14ac:dyDescent="0.25">
      <c r="A166" s="76"/>
      <c r="B166" s="44"/>
      <c r="C166" s="44"/>
      <c r="D166" s="89" t="s">
        <v>182</v>
      </c>
      <c r="E166" s="41"/>
      <c r="F166" s="90"/>
      <c r="G166" s="118"/>
      <c r="H166" s="209"/>
    </row>
    <row r="167" spans="1:8" ht="14.25" x14ac:dyDescent="0.2">
      <c r="A167" s="76"/>
      <c r="B167" s="44" t="s">
        <v>168</v>
      </c>
      <c r="C167" s="44"/>
      <c r="D167" s="89" t="s">
        <v>37</v>
      </c>
      <c r="E167" s="11" t="s">
        <v>87</v>
      </c>
      <c r="F167" s="82">
        <v>440</v>
      </c>
      <c r="G167" s="133">
        <v>0</v>
      </c>
      <c r="H167" s="210">
        <f t="shared" ref="H167:H169" si="16">F167*G167</f>
        <v>0</v>
      </c>
    </row>
    <row r="168" spans="1:8" ht="14.25" x14ac:dyDescent="0.2">
      <c r="A168" s="76"/>
      <c r="B168" s="44" t="s">
        <v>169</v>
      </c>
      <c r="C168" s="44"/>
      <c r="D168" s="88" t="s">
        <v>181</v>
      </c>
      <c r="E168" s="11" t="s">
        <v>87</v>
      </c>
      <c r="F168" s="82">
        <v>440</v>
      </c>
      <c r="G168" s="133">
        <v>0</v>
      </c>
      <c r="H168" s="210">
        <f t="shared" si="16"/>
        <v>0</v>
      </c>
    </row>
    <row r="169" spans="1:8" ht="15" thickBot="1" x14ac:dyDescent="0.25">
      <c r="A169" s="76"/>
      <c r="B169" s="44" t="s">
        <v>170</v>
      </c>
      <c r="C169" s="44"/>
      <c r="D169" s="88" t="s">
        <v>38</v>
      </c>
      <c r="E169" s="11" t="s">
        <v>87</v>
      </c>
      <c r="F169" s="82">
        <v>440</v>
      </c>
      <c r="G169" s="133">
        <v>0</v>
      </c>
      <c r="H169" s="210">
        <f t="shared" si="16"/>
        <v>0</v>
      </c>
    </row>
    <row r="170" spans="1:8" ht="13.5" thickBot="1" x14ac:dyDescent="0.25">
      <c r="A170" s="76"/>
      <c r="B170" s="44"/>
      <c r="C170" s="114"/>
      <c r="D170" s="91" t="s">
        <v>1</v>
      </c>
      <c r="E170" s="129"/>
      <c r="F170" s="45"/>
      <c r="G170" s="46"/>
      <c r="H170" s="212">
        <f>SUM(H147:H169)</f>
        <v>0</v>
      </c>
    </row>
    <row r="171" spans="1:8" ht="13.5" thickBot="1" x14ac:dyDescent="0.25">
      <c r="A171" s="76"/>
      <c r="B171" s="44"/>
      <c r="C171" s="44"/>
      <c r="D171" s="7"/>
      <c r="E171" s="11"/>
      <c r="F171" s="82"/>
      <c r="G171" s="71"/>
      <c r="H171" s="213"/>
    </row>
    <row r="172" spans="1:8" ht="13.5" thickBot="1" x14ac:dyDescent="0.25">
      <c r="A172" s="76"/>
      <c r="B172" s="44"/>
      <c r="C172" s="114"/>
      <c r="D172" s="183" t="s">
        <v>99</v>
      </c>
      <c r="E172" s="184"/>
      <c r="F172" s="185"/>
      <c r="G172" s="186"/>
      <c r="H172" s="201">
        <f>H170+H135+H114</f>
        <v>0</v>
      </c>
    </row>
    <row r="173" spans="1:8" x14ac:dyDescent="0.2">
      <c r="A173" s="92"/>
      <c r="B173" s="44"/>
      <c r="C173" s="44"/>
      <c r="D173" s="7"/>
      <c r="E173" s="11"/>
      <c r="F173" s="82"/>
      <c r="G173" s="71"/>
      <c r="H173" s="213"/>
    </row>
    <row r="174" spans="1:8" x14ac:dyDescent="0.2">
      <c r="A174" s="76" t="s">
        <v>96</v>
      </c>
      <c r="B174" s="44" t="s">
        <v>171</v>
      </c>
      <c r="C174" s="114"/>
      <c r="D174" s="79" t="s">
        <v>17</v>
      </c>
      <c r="E174" s="11" t="s">
        <v>85</v>
      </c>
      <c r="F174" s="120">
        <v>25</v>
      </c>
      <c r="G174" s="131">
        <v>0</v>
      </c>
      <c r="H174" s="210">
        <f t="shared" ref="H174:H180" si="17">F174*G174</f>
        <v>0</v>
      </c>
    </row>
    <row r="175" spans="1:8" x14ac:dyDescent="0.2">
      <c r="A175" s="76" t="s">
        <v>97</v>
      </c>
      <c r="B175" s="44" t="s">
        <v>172</v>
      </c>
      <c r="C175" s="44"/>
      <c r="D175" s="121" t="s">
        <v>11</v>
      </c>
      <c r="E175" s="11" t="s">
        <v>205</v>
      </c>
      <c r="F175" s="120">
        <v>1</v>
      </c>
      <c r="G175" s="131">
        <v>0</v>
      </c>
      <c r="H175" s="210">
        <f t="shared" si="17"/>
        <v>0</v>
      </c>
    </row>
    <row r="176" spans="1:8" x14ac:dyDescent="0.2">
      <c r="A176" s="76"/>
      <c r="B176" s="44" t="s">
        <v>173</v>
      </c>
      <c r="C176" s="114"/>
      <c r="D176" s="79" t="s">
        <v>264</v>
      </c>
      <c r="E176" s="11" t="s">
        <v>205</v>
      </c>
      <c r="F176" s="122">
        <v>1</v>
      </c>
      <c r="G176" s="134">
        <v>0</v>
      </c>
      <c r="H176" s="210">
        <f t="shared" si="17"/>
        <v>0</v>
      </c>
    </row>
    <row r="177" spans="1:8" x14ac:dyDescent="0.2">
      <c r="A177" s="76"/>
      <c r="B177" s="44" t="s">
        <v>174</v>
      </c>
      <c r="C177" s="114"/>
      <c r="D177" s="79" t="s">
        <v>69</v>
      </c>
      <c r="E177" s="11" t="s">
        <v>205</v>
      </c>
      <c r="F177" s="120">
        <v>4</v>
      </c>
      <c r="G177" s="131">
        <v>0</v>
      </c>
      <c r="H177" s="210">
        <f t="shared" ref="H177" si="18">F177*G177</f>
        <v>0</v>
      </c>
    </row>
    <row r="178" spans="1:8" x14ac:dyDescent="0.2">
      <c r="A178" s="76"/>
      <c r="B178" s="44" t="s">
        <v>175</v>
      </c>
      <c r="C178" s="114"/>
      <c r="D178" s="79" t="s">
        <v>16</v>
      </c>
      <c r="E178" s="11" t="s">
        <v>205</v>
      </c>
      <c r="F178" s="120">
        <v>1</v>
      </c>
      <c r="G178" s="131">
        <v>0</v>
      </c>
      <c r="H178" s="210">
        <f t="shared" si="17"/>
        <v>0</v>
      </c>
    </row>
    <row r="179" spans="1:8" x14ac:dyDescent="0.2">
      <c r="A179" s="76"/>
      <c r="B179" s="44" t="s">
        <v>176</v>
      </c>
      <c r="C179" s="114"/>
      <c r="D179" s="79" t="s">
        <v>71</v>
      </c>
      <c r="E179" s="11" t="s">
        <v>205</v>
      </c>
      <c r="F179" s="120">
        <v>1</v>
      </c>
      <c r="G179" s="131">
        <v>0</v>
      </c>
      <c r="H179" s="210">
        <f t="shared" si="17"/>
        <v>0</v>
      </c>
    </row>
    <row r="180" spans="1:8" ht="13.5" thickBot="1" x14ac:dyDescent="0.25">
      <c r="A180" s="76"/>
      <c r="B180" s="44" t="s">
        <v>177</v>
      </c>
      <c r="C180" s="44"/>
      <c r="D180" s="79" t="s">
        <v>196</v>
      </c>
      <c r="E180" s="11" t="s">
        <v>205</v>
      </c>
      <c r="F180" s="120">
        <v>1</v>
      </c>
      <c r="G180" s="131">
        <v>0</v>
      </c>
      <c r="H180" s="210">
        <f t="shared" si="17"/>
        <v>0</v>
      </c>
    </row>
    <row r="181" spans="1:8" ht="13.5" thickBot="1" x14ac:dyDescent="0.25">
      <c r="A181" s="94"/>
      <c r="B181" s="55"/>
      <c r="C181" s="109"/>
      <c r="D181" s="187" t="s">
        <v>100</v>
      </c>
      <c r="E181" s="184"/>
      <c r="F181" s="185"/>
      <c r="G181" s="186"/>
      <c r="H181" s="201">
        <f>SUM(H174:H180)</f>
        <v>0</v>
      </c>
    </row>
    <row r="182" spans="1:8" ht="13.5" thickBot="1" x14ac:dyDescent="0.25">
      <c r="A182" s="95"/>
      <c r="B182" s="123"/>
      <c r="C182" s="123"/>
      <c r="D182" s="188" t="s">
        <v>134</v>
      </c>
      <c r="E182" s="189"/>
      <c r="F182" s="190"/>
      <c r="G182" s="191"/>
      <c r="H182" s="215">
        <f>H181+H172</f>
        <v>0</v>
      </c>
    </row>
    <row r="183" spans="1:8" ht="13.5" thickBot="1" x14ac:dyDescent="0.25">
      <c r="A183" s="216"/>
      <c r="B183" s="124"/>
      <c r="C183" s="124"/>
      <c r="D183" s="12"/>
      <c r="E183" s="217"/>
      <c r="F183" s="45"/>
      <c r="G183" s="46"/>
      <c r="H183" s="43"/>
    </row>
    <row r="184" spans="1:8" x14ac:dyDescent="0.2">
      <c r="A184" s="96" t="s">
        <v>231</v>
      </c>
      <c r="B184" s="40"/>
      <c r="C184" s="40"/>
      <c r="D184" s="97" t="s">
        <v>5</v>
      </c>
      <c r="E184" s="67"/>
      <c r="F184" s="125"/>
      <c r="G184" s="126"/>
      <c r="H184" s="69"/>
    </row>
    <row r="185" spans="1:8" x14ac:dyDescent="0.2">
      <c r="A185" s="76" t="s">
        <v>232</v>
      </c>
      <c r="B185" s="44"/>
      <c r="C185" s="114"/>
      <c r="D185" s="78" t="s">
        <v>6</v>
      </c>
      <c r="E185" s="11"/>
      <c r="F185" s="112"/>
      <c r="G185" s="113"/>
      <c r="H185" s="209"/>
    </row>
    <row r="186" spans="1:8" ht="38.25" x14ac:dyDescent="0.2">
      <c r="A186" s="76" t="s">
        <v>233</v>
      </c>
      <c r="B186" s="44" t="s">
        <v>234</v>
      </c>
      <c r="C186" s="44"/>
      <c r="D186" s="79" t="s">
        <v>273</v>
      </c>
      <c r="E186" s="11" t="s">
        <v>205</v>
      </c>
      <c r="F186" s="11">
        <v>1</v>
      </c>
      <c r="G186" s="130">
        <v>0</v>
      </c>
      <c r="H186" s="210">
        <f t="shared" ref="H186" si="19">F186*G186</f>
        <v>0</v>
      </c>
    </row>
    <row r="187" spans="1:8" x14ac:dyDescent="0.2">
      <c r="A187" s="76"/>
      <c r="B187" s="44"/>
      <c r="C187" s="44"/>
      <c r="D187" s="78" t="s">
        <v>235</v>
      </c>
      <c r="E187" s="11"/>
      <c r="F187" s="82"/>
      <c r="G187" s="218"/>
      <c r="H187" s="210"/>
    </row>
    <row r="188" spans="1:8" ht="38.25" x14ac:dyDescent="0.2">
      <c r="A188" s="76"/>
      <c r="B188" s="44" t="s">
        <v>236</v>
      </c>
      <c r="C188" s="44"/>
      <c r="D188" s="219" t="s">
        <v>274</v>
      </c>
      <c r="E188" s="11" t="s">
        <v>205</v>
      </c>
      <c r="F188" s="11">
        <v>1</v>
      </c>
      <c r="G188" s="130">
        <v>0</v>
      </c>
      <c r="H188" s="210">
        <f t="shared" ref="H188" si="20">F188*G188</f>
        <v>0</v>
      </c>
    </row>
    <row r="189" spans="1:8" x14ac:dyDescent="0.2">
      <c r="A189" s="76"/>
      <c r="B189" s="44"/>
      <c r="C189" s="44"/>
      <c r="D189" s="78" t="s">
        <v>14</v>
      </c>
      <c r="E189" s="11"/>
      <c r="F189" s="112"/>
      <c r="G189" s="113"/>
      <c r="H189" s="209"/>
    </row>
    <row r="190" spans="1:8" ht="39" thickBot="1" x14ac:dyDescent="0.25">
      <c r="A190" s="76"/>
      <c r="B190" s="44" t="s">
        <v>237</v>
      </c>
      <c r="C190" s="44"/>
      <c r="D190" s="79" t="s">
        <v>275</v>
      </c>
      <c r="E190" s="11" t="s">
        <v>205</v>
      </c>
      <c r="F190" s="11">
        <v>1</v>
      </c>
      <c r="G190" s="130">
        <v>0</v>
      </c>
      <c r="H190" s="210">
        <f t="shared" ref="H190" si="21">F190*G190</f>
        <v>0</v>
      </c>
    </row>
    <row r="191" spans="1:8" ht="13.5" thickBot="1" x14ac:dyDescent="0.25">
      <c r="A191" s="76"/>
      <c r="B191" s="44"/>
      <c r="C191" s="114"/>
      <c r="D191" s="91" t="s">
        <v>1</v>
      </c>
      <c r="E191" s="217"/>
      <c r="F191" s="45"/>
      <c r="G191" s="46"/>
      <c r="H191" s="212">
        <f>SUM(H186:H190)</f>
        <v>0</v>
      </c>
    </row>
    <row r="192" spans="1:8" x14ac:dyDescent="0.2">
      <c r="A192" s="76"/>
      <c r="B192" s="44"/>
      <c r="C192" s="44"/>
      <c r="D192" s="115"/>
      <c r="E192" s="11"/>
      <c r="F192" s="116"/>
      <c r="G192" s="113"/>
      <c r="H192" s="211"/>
    </row>
    <row r="193" spans="1:8" x14ac:dyDescent="0.2">
      <c r="A193" s="76"/>
      <c r="B193" s="44"/>
      <c r="C193" s="44"/>
      <c r="D193" s="77" t="s">
        <v>238</v>
      </c>
      <c r="E193" s="11"/>
      <c r="F193" s="93"/>
      <c r="G193" s="71"/>
      <c r="H193" s="209"/>
    </row>
    <row r="194" spans="1:8" ht="38.25" x14ac:dyDescent="0.2">
      <c r="A194" s="76"/>
      <c r="B194" s="44" t="s">
        <v>239</v>
      </c>
      <c r="C194" s="44"/>
      <c r="D194" s="7" t="s">
        <v>240</v>
      </c>
      <c r="E194" s="11" t="s">
        <v>241</v>
      </c>
      <c r="F194" s="82">
        <v>337.5</v>
      </c>
      <c r="G194" s="131">
        <v>0</v>
      </c>
      <c r="H194" s="210">
        <f t="shared" ref="H194:H195" si="22">F194*G194</f>
        <v>0</v>
      </c>
    </row>
    <row r="195" spans="1:8" ht="13.5" thickBot="1" x14ac:dyDescent="0.25">
      <c r="A195" s="76"/>
      <c r="B195" s="44" t="s">
        <v>242</v>
      </c>
      <c r="C195" s="44"/>
      <c r="D195" s="7" t="s">
        <v>243</v>
      </c>
      <c r="E195" s="11" t="s">
        <v>85</v>
      </c>
      <c r="F195" s="82">
        <v>81</v>
      </c>
      <c r="G195" s="131">
        <v>0</v>
      </c>
      <c r="H195" s="210">
        <f t="shared" si="22"/>
        <v>0</v>
      </c>
    </row>
    <row r="196" spans="1:8" ht="13.5" thickBot="1" x14ac:dyDescent="0.25">
      <c r="A196" s="76"/>
      <c r="B196" s="44"/>
      <c r="C196" s="114"/>
      <c r="D196" s="91" t="s">
        <v>1</v>
      </c>
      <c r="E196" s="217"/>
      <c r="F196" s="45"/>
      <c r="G196" s="46"/>
      <c r="H196" s="212">
        <f>SUM(H194:H195)</f>
        <v>0</v>
      </c>
    </row>
    <row r="197" spans="1:8" x14ac:dyDescent="0.2">
      <c r="A197" s="76"/>
      <c r="B197" s="44"/>
      <c r="C197" s="44"/>
      <c r="D197" s="115"/>
      <c r="E197" s="11"/>
      <c r="F197" s="116"/>
      <c r="G197" s="113"/>
      <c r="H197" s="211"/>
    </row>
    <row r="198" spans="1:8" ht="15" x14ac:dyDescent="0.25">
      <c r="A198" s="76"/>
      <c r="B198" s="44"/>
      <c r="C198" s="44"/>
      <c r="D198" s="80" t="s">
        <v>15</v>
      </c>
      <c r="E198" s="11"/>
      <c r="F198" s="83"/>
      <c r="G198" s="71"/>
      <c r="H198" s="209"/>
    </row>
    <row r="199" spans="1:8" ht="15" x14ac:dyDescent="0.25">
      <c r="A199" s="76"/>
      <c r="B199" s="114"/>
      <c r="C199" s="114"/>
      <c r="D199" s="84" t="s">
        <v>39</v>
      </c>
      <c r="E199" s="117"/>
      <c r="F199" s="85"/>
      <c r="G199" s="51"/>
      <c r="H199" s="214"/>
    </row>
    <row r="200" spans="1:8" ht="15" x14ac:dyDescent="0.25">
      <c r="A200" s="76"/>
      <c r="B200" s="28"/>
      <c r="C200" s="28"/>
      <c r="D200" s="8" t="s">
        <v>178</v>
      </c>
      <c r="E200" s="49"/>
      <c r="F200" s="85"/>
      <c r="G200" s="51"/>
      <c r="H200" s="214"/>
    </row>
    <row r="201" spans="1:8" ht="15" x14ac:dyDescent="0.25">
      <c r="A201" s="76"/>
      <c r="B201" s="28"/>
      <c r="C201" s="28"/>
      <c r="D201" s="86" t="s">
        <v>179</v>
      </c>
      <c r="E201" s="49"/>
      <c r="F201" s="85"/>
      <c r="G201" s="51"/>
      <c r="H201" s="214"/>
    </row>
    <row r="202" spans="1:8" ht="15" x14ac:dyDescent="0.25">
      <c r="A202" s="76"/>
      <c r="B202" s="28"/>
      <c r="C202" s="28"/>
      <c r="D202" s="86" t="s">
        <v>74</v>
      </c>
      <c r="E202" s="49"/>
      <c r="F202" s="85"/>
      <c r="G202" s="51"/>
      <c r="H202" s="214"/>
    </row>
    <row r="203" spans="1:8" ht="15" x14ac:dyDescent="0.25">
      <c r="A203" s="76"/>
      <c r="B203" s="28"/>
      <c r="C203" s="28"/>
      <c r="D203" s="8" t="s">
        <v>75</v>
      </c>
      <c r="E203" s="49"/>
      <c r="F203" s="85"/>
      <c r="G203" s="51"/>
      <c r="H203" s="214"/>
    </row>
    <row r="204" spans="1:8" ht="15" x14ac:dyDescent="0.25">
      <c r="A204" s="76"/>
      <c r="B204" s="28"/>
      <c r="C204" s="28"/>
      <c r="D204" s="87" t="s">
        <v>78</v>
      </c>
      <c r="E204" s="49"/>
      <c r="F204" s="85"/>
      <c r="G204" s="51"/>
      <c r="H204" s="214"/>
    </row>
    <row r="205" spans="1:8" ht="15" x14ac:dyDescent="0.25">
      <c r="A205" s="76"/>
      <c r="B205" s="28"/>
      <c r="C205" s="28"/>
      <c r="D205" s="8" t="s">
        <v>37</v>
      </c>
      <c r="E205" s="49"/>
      <c r="F205" s="85"/>
      <c r="G205" s="51"/>
      <c r="H205" s="214"/>
    </row>
    <row r="206" spans="1:8" ht="15" x14ac:dyDescent="0.25">
      <c r="A206" s="76"/>
      <c r="B206" s="28"/>
      <c r="C206" s="28"/>
      <c r="D206" s="8" t="s">
        <v>38</v>
      </c>
      <c r="E206" s="49"/>
      <c r="F206" s="85"/>
      <c r="G206" s="51"/>
      <c r="H206" s="214"/>
    </row>
    <row r="207" spans="1:8" ht="15" x14ac:dyDescent="0.25">
      <c r="A207" s="76"/>
      <c r="B207" s="28"/>
      <c r="C207" s="28"/>
      <c r="D207" s="8" t="s">
        <v>77</v>
      </c>
      <c r="E207" s="49"/>
      <c r="F207" s="85"/>
      <c r="G207" s="118"/>
      <c r="H207" s="119"/>
    </row>
    <row r="208" spans="1:8" ht="27" x14ac:dyDescent="0.2">
      <c r="A208" s="76"/>
      <c r="B208" s="44"/>
      <c r="C208" s="44"/>
      <c r="D208" s="80" t="s">
        <v>244</v>
      </c>
      <c r="E208" s="11"/>
      <c r="F208" s="82"/>
      <c r="G208" s="118"/>
      <c r="H208" s="213"/>
    </row>
    <row r="209" spans="1:8" ht="14.25" x14ac:dyDescent="0.2">
      <c r="A209" s="76"/>
      <c r="B209" s="44" t="s">
        <v>245</v>
      </c>
      <c r="C209" s="44"/>
      <c r="D209" s="88" t="s">
        <v>178</v>
      </c>
      <c r="E209" s="11" t="s">
        <v>87</v>
      </c>
      <c r="F209" s="82">
        <v>621</v>
      </c>
      <c r="G209" s="131">
        <v>0</v>
      </c>
      <c r="H209" s="210">
        <f t="shared" ref="H209:H210" si="23">F209*G209</f>
        <v>0</v>
      </c>
    </row>
    <row r="210" spans="1:8" ht="14.25" x14ac:dyDescent="0.2">
      <c r="A210" s="76"/>
      <c r="B210" s="44" t="s">
        <v>246</v>
      </c>
      <c r="C210" s="44"/>
      <c r="D210" s="65" t="s">
        <v>179</v>
      </c>
      <c r="E210" s="11" t="s">
        <v>87</v>
      </c>
      <c r="F210" s="82">
        <v>621</v>
      </c>
      <c r="G210" s="131">
        <v>0</v>
      </c>
      <c r="H210" s="210">
        <f t="shared" si="23"/>
        <v>0</v>
      </c>
    </row>
    <row r="211" spans="1:8" ht="15" x14ac:dyDescent="0.25">
      <c r="A211" s="76"/>
      <c r="B211" s="44"/>
      <c r="C211" s="44"/>
      <c r="D211" s="89" t="s">
        <v>79</v>
      </c>
      <c r="E211" s="41"/>
      <c r="F211" s="90"/>
      <c r="G211" s="118"/>
      <c r="H211" s="209"/>
    </row>
    <row r="212" spans="1:8" ht="14.25" x14ac:dyDescent="0.2">
      <c r="A212" s="76"/>
      <c r="B212" s="44" t="s">
        <v>247</v>
      </c>
      <c r="C212" s="44"/>
      <c r="D212" s="89" t="s">
        <v>37</v>
      </c>
      <c r="E212" s="11" t="s">
        <v>87</v>
      </c>
      <c r="F212" s="82">
        <v>621</v>
      </c>
      <c r="G212" s="133">
        <v>0</v>
      </c>
      <c r="H212" s="210">
        <f t="shared" ref="H212:H213" si="24">F212*G212</f>
        <v>0</v>
      </c>
    </row>
    <row r="213" spans="1:8" ht="15" thickBot="1" x14ac:dyDescent="0.25">
      <c r="A213" s="76"/>
      <c r="B213" s="44" t="s">
        <v>248</v>
      </c>
      <c r="C213" s="44"/>
      <c r="D213" s="8" t="s">
        <v>38</v>
      </c>
      <c r="E213" s="11" t="s">
        <v>87</v>
      </c>
      <c r="F213" s="82">
        <v>621</v>
      </c>
      <c r="G213" s="133">
        <v>0</v>
      </c>
      <c r="H213" s="210">
        <f t="shared" si="24"/>
        <v>0</v>
      </c>
    </row>
    <row r="214" spans="1:8" ht="13.5" thickBot="1" x14ac:dyDescent="0.25">
      <c r="A214" s="76"/>
      <c r="B214" s="44"/>
      <c r="C214" s="114"/>
      <c r="D214" s="91" t="s">
        <v>1</v>
      </c>
      <c r="E214" s="217"/>
      <c r="F214" s="45"/>
      <c r="G214" s="46"/>
      <c r="H214" s="212">
        <f>SUM(H209:H213)</f>
        <v>0</v>
      </c>
    </row>
    <row r="215" spans="1:8" ht="13.5" thickBot="1" x14ac:dyDescent="0.25">
      <c r="A215" s="76"/>
      <c r="B215" s="44"/>
      <c r="C215" s="44"/>
      <c r="D215" s="7"/>
      <c r="E215" s="11"/>
      <c r="F215" s="82"/>
      <c r="G215" s="71"/>
      <c r="H215" s="213"/>
    </row>
    <row r="216" spans="1:8" ht="13.5" thickBot="1" x14ac:dyDescent="0.25">
      <c r="A216" s="76"/>
      <c r="B216" s="44"/>
      <c r="C216" s="114"/>
      <c r="D216" s="183" t="s">
        <v>249</v>
      </c>
      <c r="E216" s="184"/>
      <c r="F216" s="185"/>
      <c r="G216" s="186"/>
      <c r="H216" s="201">
        <f>H191+H196+H214</f>
        <v>0</v>
      </c>
    </row>
    <row r="217" spans="1:8" ht="13.5" thickBot="1" x14ac:dyDescent="0.25">
      <c r="A217" s="95"/>
      <c r="B217" s="123"/>
      <c r="C217" s="123"/>
      <c r="D217" s="188" t="s">
        <v>250</v>
      </c>
      <c r="E217" s="189"/>
      <c r="F217" s="190"/>
      <c r="G217" s="191"/>
      <c r="H217" s="215">
        <f>H216</f>
        <v>0</v>
      </c>
    </row>
    <row r="218" spans="1:8" x14ac:dyDescent="0.2">
      <c r="A218" s="98"/>
      <c r="B218" s="98"/>
      <c r="C218" s="98"/>
      <c r="D218" s="99"/>
      <c r="E218" s="127"/>
      <c r="F218" s="2"/>
      <c r="G218" s="3"/>
      <c r="H218" s="3"/>
    </row>
    <row r="219" spans="1:8" ht="21" thickBot="1" x14ac:dyDescent="0.35">
      <c r="A219" s="192" t="s">
        <v>3</v>
      </c>
      <c r="B219" s="192"/>
      <c r="C219" s="192"/>
      <c r="D219" s="193"/>
      <c r="E219" s="194"/>
      <c r="F219" s="194"/>
      <c r="G219" s="195"/>
      <c r="H219" s="202">
        <f>H182+H98+H217</f>
        <v>0</v>
      </c>
    </row>
    <row r="220" spans="1:8" x14ac:dyDescent="0.2">
      <c r="A220" s="128" t="s">
        <v>0</v>
      </c>
      <c r="B220" s="128"/>
      <c r="C220" s="128"/>
      <c r="D220" s="99"/>
      <c r="E220" s="127"/>
      <c r="F220" s="2"/>
      <c r="G220" s="3"/>
      <c r="H220" s="3"/>
    </row>
    <row r="221" spans="1:8" x14ac:dyDescent="0.2">
      <c r="A221" s="128" t="s">
        <v>34</v>
      </c>
      <c r="B221" s="102" t="s">
        <v>44</v>
      </c>
      <c r="C221" s="128"/>
      <c r="D221" s="99"/>
      <c r="E221" s="127"/>
      <c r="F221" s="2"/>
      <c r="G221" s="3"/>
      <c r="H221" s="3"/>
    </row>
    <row r="222" spans="1:8" x14ac:dyDescent="0.2">
      <c r="A222" s="128" t="s">
        <v>35</v>
      </c>
      <c r="B222" s="102" t="s">
        <v>45</v>
      </c>
      <c r="C222" s="128"/>
      <c r="D222" s="99"/>
      <c r="E222" s="127"/>
      <c r="F222" s="2"/>
      <c r="G222" s="3"/>
      <c r="H222" s="3"/>
    </row>
  </sheetData>
  <mergeCells count="1">
    <mergeCell ref="E7:H7"/>
  </mergeCells>
  <phoneticPr fontId="0" type="noConversion"/>
  <pageMargins left="0.59055118110236227" right="0.39370078740157483" top="0.59055118110236227" bottom="0.78740157480314965" header="0.51181102362204722" footer="0.51181102362204722"/>
  <pageSetup paperSize="9" scale="86" fitToHeight="20" orientation="landscape" horizontalDpi="300" verticalDpi="300" r:id="rId1"/>
  <headerFooter alignWithMargins="0"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showZeros="0" tabSelected="1" view="pageBreakPreview" zoomScaleNormal="100" zoomScaleSheetLayoutView="100" workbookViewId="0">
      <selection activeCell="D12" sqref="D12"/>
    </sheetView>
  </sheetViews>
  <sheetFormatPr defaultRowHeight="12.75" x14ac:dyDescent="0.2"/>
  <cols>
    <col min="1" max="1" width="21.7109375" customWidth="1"/>
    <col min="2" max="2" width="7.7109375" customWidth="1"/>
    <col min="3" max="3" width="14.7109375" customWidth="1"/>
    <col min="4" max="4" width="60.7109375" customWidth="1"/>
    <col min="5" max="5" width="15.7109375" customWidth="1"/>
    <col min="6" max="6" width="7.7109375" customWidth="1"/>
    <col min="7" max="7" width="12.7109375" customWidth="1"/>
    <col min="8" max="8" width="17.7109375" customWidth="1"/>
  </cols>
  <sheetData>
    <row r="1" spans="1:8" ht="15.75" x14ac:dyDescent="0.25">
      <c r="A1" s="181" t="s">
        <v>224</v>
      </c>
    </row>
    <row r="3" spans="1:8" ht="26.25" x14ac:dyDescent="0.4">
      <c r="A3" s="5" t="s">
        <v>88</v>
      </c>
      <c r="B3" s="5"/>
      <c r="C3" s="5"/>
      <c r="D3" s="9"/>
      <c r="E3" s="1"/>
      <c r="F3" s="13"/>
      <c r="G3" s="14"/>
      <c r="H3" s="14"/>
    </row>
    <row r="4" spans="1:8" ht="15.75" x14ac:dyDescent="0.25">
      <c r="A4" s="6" t="s">
        <v>183</v>
      </c>
      <c r="B4" s="6"/>
      <c r="C4" s="6"/>
      <c r="D4" s="9"/>
      <c r="E4" s="1"/>
      <c r="F4" s="13"/>
      <c r="G4" s="14"/>
      <c r="H4" s="14"/>
    </row>
    <row r="5" spans="1:8" ht="13.5" thickBot="1" x14ac:dyDescent="0.25">
      <c r="A5" s="15"/>
      <c r="B5" s="15"/>
      <c r="C5" s="15"/>
      <c r="D5" s="9"/>
      <c r="E5" s="1"/>
      <c r="F5" s="13"/>
      <c r="G5" s="14"/>
      <c r="H5" s="14"/>
    </row>
    <row r="6" spans="1:8" ht="13.5" thickBot="1" x14ac:dyDescent="0.25">
      <c r="A6" s="24" t="s">
        <v>8</v>
      </c>
      <c r="B6" s="24" t="s">
        <v>18</v>
      </c>
      <c r="C6" s="25" t="s">
        <v>20</v>
      </c>
      <c r="D6" s="24" t="s">
        <v>9</v>
      </c>
      <c r="E6" s="224"/>
      <c r="F6" s="225"/>
      <c r="G6" s="225"/>
      <c r="H6" s="226"/>
    </row>
    <row r="7" spans="1:8" ht="25.5" x14ac:dyDescent="0.2">
      <c r="A7" s="26"/>
      <c r="B7" s="27" t="s">
        <v>19</v>
      </c>
      <c r="C7" s="28" t="s">
        <v>184</v>
      </c>
      <c r="D7" s="29"/>
      <c r="E7" s="24" t="s">
        <v>84</v>
      </c>
      <c r="F7" s="30" t="s">
        <v>13</v>
      </c>
      <c r="G7" s="31" t="s">
        <v>185</v>
      </c>
      <c r="H7" s="32" t="s">
        <v>10</v>
      </c>
    </row>
    <row r="8" spans="1:8" ht="13.5" thickBot="1" x14ac:dyDescent="0.25">
      <c r="A8" s="33"/>
      <c r="B8" s="34"/>
      <c r="C8" s="35"/>
      <c r="D8" s="36"/>
      <c r="E8" s="18"/>
      <c r="F8" s="37"/>
      <c r="G8" s="38" t="s">
        <v>12</v>
      </c>
      <c r="H8" s="38"/>
    </row>
    <row r="9" spans="1:8" ht="26.25" thickBot="1" x14ac:dyDescent="0.25">
      <c r="A9" s="19" t="s">
        <v>251</v>
      </c>
      <c r="B9" s="39">
        <v>1</v>
      </c>
      <c r="C9" s="40" t="s">
        <v>186</v>
      </c>
      <c r="D9" s="220" t="s">
        <v>265</v>
      </c>
      <c r="E9" s="41" t="s">
        <v>187</v>
      </c>
      <c r="F9" s="42">
        <v>1</v>
      </c>
      <c r="G9" s="135">
        <v>0</v>
      </c>
      <c r="H9" s="204">
        <f>G9*F9</f>
        <v>0</v>
      </c>
    </row>
    <row r="10" spans="1:8" ht="13.5" thickBot="1" x14ac:dyDescent="0.25">
      <c r="A10" s="26"/>
      <c r="B10" s="44"/>
      <c r="C10" s="44"/>
      <c r="D10" s="199" t="s">
        <v>253</v>
      </c>
      <c r="E10" s="185"/>
      <c r="F10" s="200"/>
      <c r="G10" s="186"/>
      <c r="H10" s="201">
        <f>SUM(H9)</f>
        <v>0</v>
      </c>
    </row>
    <row r="11" spans="1:8" ht="13.5" thickBot="1" x14ac:dyDescent="0.25">
      <c r="A11" s="20"/>
      <c r="B11" s="47"/>
      <c r="C11" s="48"/>
      <c r="D11" s="21"/>
      <c r="E11" s="49"/>
      <c r="F11" s="50"/>
      <c r="G11" s="51"/>
      <c r="H11" s="52"/>
    </row>
    <row r="12" spans="1:8" ht="76.5" x14ac:dyDescent="0.2">
      <c r="A12" s="227" t="s">
        <v>252</v>
      </c>
      <c r="B12" s="53">
        <v>2</v>
      </c>
      <c r="C12" s="44" t="s">
        <v>188</v>
      </c>
      <c r="D12" s="229" t="s">
        <v>279</v>
      </c>
      <c r="E12" s="67" t="s">
        <v>205</v>
      </c>
      <c r="F12" s="68">
        <v>1</v>
      </c>
      <c r="G12" s="136">
        <v>0</v>
      </c>
      <c r="H12" s="205">
        <f>G12*F12</f>
        <v>0</v>
      </c>
    </row>
    <row r="13" spans="1:8" ht="25.5" x14ac:dyDescent="0.2">
      <c r="A13" s="228"/>
      <c r="B13" s="53">
        <v>3</v>
      </c>
      <c r="C13" s="44" t="s">
        <v>189</v>
      </c>
      <c r="D13" s="65" t="s">
        <v>276</v>
      </c>
      <c r="E13" s="11" t="s">
        <v>205</v>
      </c>
      <c r="F13" s="70">
        <v>1</v>
      </c>
      <c r="G13" s="137">
        <v>0</v>
      </c>
      <c r="H13" s="206">
        <f>F13*G13</f>
        <v>0</v>
      </c>
    </row>
    <row r="14" spans="1:8" ht="25.5" x14ac:dyDescent="0.2">
      <c r="A14" s="22"/>
      <c r="B14" s="53">
        <v>4</v>
      </c>
      <c r="C14" s="44" t="s">
        <v>190</v>
      </c>
      <c r="D14" s="65" t="s">
        <v>277</v>
      </c>
      <c r="E14" s="11" t="s">
        <v>205</v>
      </c>
      <c r="F14" s="70">
        <v>1</v>
      </c>
      <c r="G14" s="137">
        <v>0</v>
      </c>
      <c r="H14" s="206">
        <f>F14*G14</f>
        <v>0</v>
      </c>
    </row>
    <row r="15" spans="1:8" ht="25.5" x14ac:dyDescent="0.2">
      <c r="A15" s="26"/>
      <c r="B15" s="53">
        <v>5</v>
      </c>
      <c r="C15" s="44" t="s">
        <v>191</v>
      </c>
      <c r="D15" s="65" t="s">
        <v>278</v>
      </c>
      <c r="E15" s="11" t="s">
        <v>187</v>
      </c>
      <c r="F15" s="70">
        <v>1</v>
      </c>
      <c r="G15" s="137">
        <v>0</v>
      </c>
      <c r="H15" s="207">
        <f>F15*G15</f>
        <v>0</v>
      </c>
    </row>
    <row r="16" spans="1:8" ht="13.5" thickBot="1" x14ac:dyDescent="0.25">
      <c r="A16" s="26"/>
      <c r="B16" s="54">
        <v>6</v>
      </c>
      <c r="C16" s="44" t="s">
        <v>192</v>
      </c>
      <c r="D16" s="66" t="s">
        <v>193</v>
      </c>
      <c r="E16" s="72" t="s">
        <v>187</v>
      </c>
      <c r="F16" s="73">
        <v>1</v>
      </c>
      <c r="G16" s="138">
        <v>0</v>
      </c>
      <c r="H16" s="208">
        <f>F16*G16</f>
        <v>0</v>
      </c>
    </row>
    <row r="17" spans="1:8" ht="13.5" thickBot="1" x14ac:dyDescent="0.25">
      <c r="A17" s="34"/>
      <c r="B17" s="55"/>
      <c r="C17" s="55"/>
      <c r="D17" s="199" t="s">
        <v>254</v>
      </c>
      <c r="E17" s="185"/>
      <c r="F17" s="200"/>
      <c r="G17" s="186"/>
      <c r="H17" s="201">
        <f>SUM(H12:H16)</f>
        <v>0</v>
      </c>
    </row>
    <row r="18" spans="1:8" x14ac:dyDescent="0.2">
      <c r="A18" s="10"/>
      <c r="B18" s="56"/>
      <c r="C18" s="57"/>
      <c r="D18" s="23"/>
      <c r="E18" s="56"/>
      <c r="F18" s="58"/>
      <c r="G18" s="59"/>
      <c r="H18" s="59"/>
    </row>
    <row r="19" spans="1:8" ht="21" thickBot="1" x14ac:dyDescent="0.35">
      <c r="A19" s="192" t="s">
        <v>3</v>
      </c>
      <c r="B19" s="192"/>
      <c r="C19" s="192"/>
      <c r="D19" s="196"/>
      <c r="E19" s="194"/>
      <c r="F19" s="197"/>
      <c r="G19" s="198"/>
      <c r="H19" s="202">
        <f>H10+H17</f>
        <v>0</v>
      </c>
    </row>
    <row r="20" spans="1:8" x14ac:dyDescent="0.2">
      <c r="B20" s="16"/>
      <c r="C20" s="17"/>
      <c r="E20" s="1"/>
      <c r="F20" s="13"/>
      <c r="G20" s="14"/>
      <c r="H20" s="14"/>
    </row>
    <row r="21" spans="1:8" x14ac:dyDescent="0.2">
      <c r="A21" s="203" t="s">
        <v>225</v>
      </c>
      <c r="G21" s="14"/>
      <c r="H21" s="14"/>
    </row>
    <row r="22" spans="1:8" x14ac:dyDescent="0.2">
      <c r="G22" s="14"/>
      <c r="H22" s="14"/>
    </row>
    <row r="23" spans="1:8" x14ac:dyDescent="0.2">
      <c r="A23" t="s">
        <v>0</v>
      </c>
    </row>
    <row r="24" spans="1:8" x14ac:dyDescent="0.2">
      <c r="A24" t="s">
        <v>194</v>
      </c>
    </row>
  </sheetData>
  <mergeCells count="2">
    <mergeCell ref="E6:H6"/>
    <mergeCell ref="A12:A13"/>
  </mergeCells>
  <pageMargins left="0.59055118110236227" right="0.59055118110236227" top="0.78740157480314965" bottom="0.78740157480314965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</vt:i4>
      </vt:variant>
    </vt:vector>
  </HeadingPairs>
  <TitlesOfParts>
    <vt:vector size="7" baseType="lpstr">
      <vt:lpstr>Info</vt:lpstr>
      <vt:lpstr>VD Lysá n.L. - celkem</vt:lpstr>
      <vt:lpstr>PS 1.položkový rozpočet</vt:lpstr>
      <vt:lpstr>vedlejší a ostatní náklady </vt:lpstr>
      <vt:lpstr>Info!Oblast_tisku</vt:lpstr>
      <vt:lpstr>'PS 1.položkový rozpočet'!Oblast_tisku</vt:lpstr>
      <vt:lpstr>'VD Lysá n.L. - celkem'!Oblast_tisku</vt:lpstr>
    </vt:vector>
  </TitlesOfParts>
  <Company>PS PROFI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Fiala</dc:creator>
  <cp:lastModifiedBy>Uživatel systému Windows</cp:lastModifiedBy>
  <cp:lastPrinted>2015-12-01T16:16:39Z</cp:lastPrinted>
  <dcterms:created xsi:type="dcterms:W3CDTF">2003-06-02T11:27:28Z</dcterms:created>
  <dcterms:modified xsi:type="dcterms:W3CDTF">2019-01-16T10:37:25Z</dcterms:modified>
</cp:coreProperties>
</file>