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TECHNICKÁ SKUPINA\Dokumentační komise\Dokumentační komise 2019\DK 3_2019 květen\AKTUALIZACE TP_VD RCE, Č.Kopisty, Lovosice,  drenáže\"/>
    </mc:Choice>
  </mc:AlternateContent>
  <bookViews>
    <workbookView xWindow="7710" yWindow="480" windowWidth="11625" windowHeight="14940" activeTab="1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soupis'!$A$1:$G$43</definedName>
    <definedName name="_xlnm.Print_Area" localSheetId="1">Rekapitulace!$A$1:$E$19</definedName>
    <definedName name="_xlnm.Print_Area" localSheetId="0">Titul!$A$1:$G$19</definedName>
    <definedName name="_xlnm.Print_Area" localSheetId="3">VON!$A$1:$F$21</definedName>
  </definedNames>
  <calcPr calcId="152511"/>
</workbook>
</file>

<file path=xl/calcChain.xml><?xml version="1.0" encoding="utf-8"?>
<calcChain xmlns="http://schemas.openxmlformats.org/spreadsheetml/2006/main">
  <c r="E14" i="14" l="1"/>
  <c r="G90" i="12" l="1"/>
  <c r="G109" i="12"/>
  <c r="G108" i="12"/>
  <c r="G107" i="12"/>
  <c r="G82" i="12"/>
  <c r="G66" i="12"/>
  <c r="G65" i="12"/>
  <c r="G64" i="12"/>
  <c r="G54" i="12"/>
  <c r="G20" i="12"/>
  <c r="G35" i="12"/>
  <c r="G34" i="12"/>
  <c r="G33" i="12"/>
  <c r="G102" i="12" l="1"/>
  <c r="G104" i="12"/>
  <c r="G77" i="12"/>
  <c r="G101" i="12"/>
  <c r="G92" i="12"/>
  <c r="C97" i="12"/>
  <c r="G97" i="12" s="1"/>
  <c r="G96" i="12"/>
  <c r="G105" i="12"/>
  <c r="G103" i="12"/>
  <c r="G111" i="12"/>
  <c r="G91" i="12"/>
  <c r="G81" i="12"/>
  <c r="G80" i="12"/>
  <c r="G85" i="12"/>
  <c r="G79" i="12"/>
  <c r="G114" i="12"/>
  <c r="G110" i="12"/>
  <c r="G106" i="12"/>
  <c r="G100" i="12"/>
  <c r="G95" i="12"/>
  <c r="G89" i="12"/>
  <c r="G88" i="12"/>
  <c r="G84" i="12"/>
  <c r="G78" i="12"/>
  <c r="G71" i="12"/>
  <c r="G68" i="12"/>
  <c r="G67" i="12"/>
  <c r="G63" i="12"/>
  <c r="G62" i="12"/>
  <c r="G61" i="12"/>
  <c r="G60" i="12"/>
  <c r="G57" i="12"/>
  <c r="G53" i="12"/>
  <c r="G52" i="12"/>
  <c r="G49" i="12"/>
  <c r="G46" i="12"/>
  <c r="G31" i="12"/>
  <c r="G30" i="12"/>
  <c r="G26" i="12"/>
  <c r="G27" i="12"/>
  <c r="G19" i="12"/>
  <c r="G37" i="12"/>
  <c r="G36" i="12"/>
  <c r="G29" i="12"/>
  <c r="G116" i="12" l="1"/>
  <c r="D12" i="14" s="1"/>
  <c r="E12" i="14" s="1"/>
  <c r="G74" i="12"/>
  <c r="D11" i="14" s="1"/>
  <c r="E11" i="14" s="1"/>
  <c r="G32" i="12"/>
  <c r="G15" i="12"/>
  <c r="B5" i="15" l="1"/>
  <c r="A5" i="15"/>
  <c r="G28" i="12"/>
  <c r="B6" i="14"/>
  <c r="B5" i="12" l="1"/>
  <c r="A3" i="14"/>
  <c r="A2" i="12"/>
  <c r="B2" i="12"/>
  <c r="A2" i="15"/>
  <c r="B2" i="15"/>
  <c r="A1" i="14"/>
  <c r="F19" i="15"/>
  <c r="F18" i="15"/>
  <c r="F11" i="15"/>
  <c r="F12" i="15"/>
  <c r="G40" i="12"/>
  <c r="G18" i="12"/>
  <c r="B3" i="14"/>
  <c r="G12" i="12"/>
  <c r="F15" i="15" l="1"/>
  <c r="F13" i="15"/>
  <c r="B4" i="15"/>
  <c r="B5" i="14"/>
  <c r="F21" i="15" l="1"/>
  <c r="D15" i="14" s="1"/>
  <c r="E15" i="14" s="1"/>
  <c r="E17" i="14" s="1"/>
  <c r="B4" i="12" l="1"/>
  <c r="G23" i="12" l="1"/>
  <c r="G43" i="12" s="1"/>
  <c r="D10" i="14" l="1"/>
  <c r="E10" i="14" s="1"/>
  <c r="E18" i="14" s="1"/>
  <c r="E21" i="14" s="1"/>
  <c r="E22" i="14" s="1"/>
</calcChain>
</file>

<file path=xl/sharedStrings.xml><?xml version="1.0" encoding="utf-8"?>
<sst xmlns="http://schemas.openxmlformats.org/spreadsheetml/2006/main" count="249" uniqueCount="105">
  <si>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</si>
  <si>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</si>
  <si>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</si>
  <si>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</si>
  <si>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</si>
  <si>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</si>
  <si>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</si>
  <si>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</si>
  <si>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</si>
  <si>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</si>
  <si>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</si>
  <si>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</si>
  <si>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</si>
  <si>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</si>
  <si>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</si>
  <si>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</si>
  <si>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</si>
  <si>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</si>
  <si>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</si>
  <si>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</si>
  <si>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</si>
  <si>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</si>
  <si>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</si>
  <si>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</si>
  <si>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</si>
  <si>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</si>
  <si>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</si>
  <si>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</si>
  <si>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</si>
  <si>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</si>
  <si>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</si>
  <si>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</si>
  <si>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</si>
  <si>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</si>
  <si>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</si>
  <si>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</si>
  <si>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</si>
  <si>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</si>
  <si>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.-rekonstrukční a úpravné práce</t>
  </si>
  <si>
    <t>t</t>
  </si>
  <si>
    <t>.- přesuny materiálu a techniky mimo staveniště</t>
  </si>
  <si>
    <t>Vedlejší a ostatní náklady (VON)</t>
  </si>
  <si>
    <t>VD:</t>
  </si>
  <si>
    <t>položka</t>
  </si>
  <si>
    <t>Montážní opravné</t>
  </si>
  <si>
    <t>práce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</si>
  <si>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</si>
  <si>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</si>
  <si>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</si>
  <si>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</si>
  <si>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r>
      <t xml:space="preserve">.-odstavení DN300 z hydraulického systému jezu 
  </t>
    </r>
    <r>
      <rPr>
        <i/>
        <sz val="10"/>
        <rFont val="Arial CE"/>
        <family val="2"/>
        <charset val="238"/>
      </rPr>
      <t xml:space="preserve"> - provede provozovatel VD za účasti zhotovitele na místě</t>
    </r>
  </si>
  <si>
    <t>.- spojovací materiál A2/A4</t>
  </si>
  <si>
    <t>.- těsnění do přírubových spojů DN300</t>
  </si>
  <si>
    <t>.- příprava povrchů OK- mechanické očištění St2.0 včetně navazující OK
    v přiměřeném rozsahu</t>
  </si>
  <si>
    <t>E.4. Soupis prací a dodávek</t>
  </si>
  <si>
    <t>E.4.1.</t>
  </si>
  <si>
    <t>E.4.2.</t>
  </si>
  <si>
    <t>E.4.3.</t>
  </si>
  <si>
    <t>VD Roudnice, Č.Kopisty, Lovosice, oprava odlehčovací drenáže</t>
  </si>
  <si>
    <t xml:space="preserve">Roudnice n/L, Č.Kopisty, Lovosice </t>
  </si>
  <si>
    <t>Oprava odlehčovacího potrubí VD Roudnice n/L</t>
  </si>
  <si>
    <t>Oprava odlehčovacího potrubí VD České Kopisty</t>
  </si>
  <si>
    <t>Oprava odlehčovacího potrubí VD Lovosice</t>
  </si>
  <si>
    <t>VD Roudnice nad Labem</t>
  </si>
  <si>
    <t xml:space="preserve">.- ucpávka D 90 mm </t>
  </si>
  <si>
    <t>.- ucpávka D 50 mm</t>
  </si>
  <si>
    <t>.- trojcestný kohout M20 se spojkou</t>
  </si>
  <si>
    <t>.- manometr</t>
  </si>
  <si>
    <t>.- těsnící hmota (např. SIKADUR CF Rapid)</t>
  </si>
  <si>
    <t>.- opravná malta cem. (např. ResiBond FC)</t>
  </si>
  <si>
    <t xml:space="preserve">.- pasivace ocelového povrchu kce trubky (např. )
</t>
  </si>
  <si>
    <t>.-úprava konce potrubí D90, resp. D50 mm</t>
  </si>
  <si>
    <t>.- montáž ucpávky do trubky odlehčovací drenáže</t>
  </si>
  <si>
    <t>.- uzavření zhlaví trubky odlehčovací drenáže</t>
  </si>
  <si>
    <t>.- přípravky, pomocné konstrukce, spotř.mat. nedefinovaný</t>
  </si>
  <si>
    <t>.- odbourání betonového povrchu v chodbě, odhalení paty trubky</t>
  </si>
  <si>
    <t>.- montážní sada na zeď (hadice, konzola, spojovací díly)</t>
  </si>
  <si>
    <t>.- těsnící klín D90 mm (plast)</t>
  </si>
  <si>
    <t>Celkem oprava odlehčovací drenáže VD Roudnice nad Labem</t>
  </si>
  <si>
    <t>VD České Kopisty</t>
  </si>
  <si>
    <t>.-úprava konce potrubí D90 mm</t>
  </si>
  <si>
    <t>VD Lovosice</t>
  </si>
  <si>
    <t>.- demontáž stávajících zátek trubek</t>
  </si>
  <si>
    <t>.-úprava konce potrubí D50 mm</t>
  </si>
  <si>
    <t>.-úprava demontované ucpávky D50 mm</t>
  </si>
  <si>
    <t>.- ucpávka D 90 mm - materiál pro úpravu (těsnění, spoj.mat.)</t>
  </si>
  <si>
    <t>.- demontáž a vyříznutí trubního kusu DN300 (u č. 5)</t>
  </si>
  <si>
    <t>.- odbourání podpěry DN300 u č. 5</t>
  </si>
  <si>
    <t>.- betonová směs (balená)</t>
  </si>
  <si>
    <t>.- přípravky, pomocné konstrukce, bednění, spotř.mat. nedefinovaný</t>
  </si>
  <si>
    <t>.- příruba plochá DN300</t>
  </si>
  <si>
    <t>.- montáž T dílu DN300</t>
  </si>
  <si>
    <t>.- armatura podpěry DN300 (svařovaná)</t>
  </si>
  <si>
    <t>.- zřízení podpěry DN300 (cca 300x300x250 mm včetně bednění)</t>
  </si>
  <si>
    <t>.- spojovací materiál A2/A4 (přírubové spoje)</t>
  </si>
  <si>
    <r>
      <t xml:space="preserve">.- povrchová ochrana OK (EP, C3, H - finální NDFT 240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m, černá)</t>
    </r>
  </si>
  <si>
    <t>Celkem oprava odlehčovací drenáže VD České Kopisty</t>
  </si>
  <si>
    <t>Celkem oprava odlehčovací drenáže VD Lovosice</t>
  </si>
  <si>
    <t>.- Tkus DN300 - svařovaný</t>
  </si>
  <si>
    <t>.- kompenzátor pryžový DN300</t>
  </si>
  <si>
    <t>.- kotevní armatura zátky (nerez)</t>
  </si>
  <si>
    <t>.- kotvy M16          (nerez A2)</t>
  </si>
  <si>
    <t xml:space="preserve">.- chemické kotvy </t>
  </si>
  <si>
    <t>.- osazení a připevnění kotevní armatury</t>
  </si>
  <si>
    <t>.-opravné a úpravné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</si>
</sst>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164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10" fillId="0" borderId="26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/>
    </xf>
    <xf numFmtId="0" fontId="17" fillId="0" borderId="0" xfId="0" applyFont="1" applyBorder="1"/>
    <xf numFmtId="0" fontId="21" fillId="0" borderId="15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43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  <xf numFmtId="164" fontId="10" fillId="0" borderId="1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4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  <xf numFmtId="49" fontId="2" fillId="0" borderId="27" xfId="0" applyNumberFormat="1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right"/>
    </xf>
    <xf numFmtId="42" fontId="2" fillId="0" borderId="29" xfId="0" applyNumberFormat="1" applyFont="1" applyFill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E37" sqref="E37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54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0" t="s">
        <v>8</v>
      </c>
      <c r="B5" s="59" t="s">
        <v>58</v>
      </c>
      <c r="C5" s="4"/>
    </row>
    <row r="6" spans="1:3" x14ac:dyDescent="0.25">
      <c r="A6" s="121" t="s">
        <v>42</v>
      </c>
      <c r="B6" s="122" t="s">
        <v>59</v>
      </c>
    </row>
    <row r="7" spans="1:3" x14ac:dyDescent="0.25">
      <c r="A7" s="5"/>
    </row>
    <row r="8" spans="1:3" s="51" customFormat="1" ht="15.75" x14ac:dyDescent="0.25">
      <c r="A8" s="50" t="s">
        <v>55</v>
      </c>
      <c r="B8" s="50" t="s">
        <v>30</v>
      </c>
    </row>
    <row r="9" spans="1:3" s="51" customFormat="1" ht="15.75" x14ac:dyDescent="0.25">
      <c r="A9" s="50" t="s">
        <v>56</v>
      </c>
      <c r="B9" s="50" t="s">
        <v>31</v>
      </c>
    </row>
    <row r="10" spans="1:3" s="51" customFormat="1" ht="15.75" x14ac:dyDescent="0.25">
      <c r="A10" s="50" t="s">
        <v>57</v>
      </c>
      <c r="B10" s="50" t="s">
        <v>41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25"/>
      <c r="B13" s="124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E18" sqref="E18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56" t="str">
        <f>Titul!A2</f>
        <v>E.4. Soupis prací a dodávek</v>
      </c>
    </row>
    <row r="2" spans="1:5" ht="23.25" x14ac:dyDescent="0.35">
      <c r="A2" s="56"/>
    </row>
    <row r="3" spans="1:5" ht="15.75" x14ac:dyDescent="0.25">
      <c r="A3" s="61" t="str">
        <f>Titul!A8</f>
        <v>E.4.1.</v>
      </c>
      <c r="B3" s="59" t="str">
        <f>Titul!B8</f>
        <v>Rekapitulace soupisu prací</v>
      </c>
    </row>
    <row r="5" spans="1:5" ht="15.75" x14ac:dyDescent="0.25">
      <c r="A5" s="3" t="s">
        <v>8</v>
      </c>
      <c r="B5" s="59" t="str">
        <f>Titul!B5</f>
        <v>VD Roudnice, Č.Kopisty, Lovosice, oprava odlehčovací drenáže</v>
      </c>
    </row>
    <row r="6" spans="1:5" ht="15.75" x14ac:dyDescent="0.25">
      <c r="A6" s="3" t="s">
        <v>42</v>
      </c>
      <c r="B6" s="3" t="str">
        <f>Titul!B6</f>
        <v xml:space="preserve">Roudnice n/L, Č.Kopisty, Lovosice </v>
      </c>
    </row>
    <row r="7" spans="1:5" ht="13.5" thickBot="1" x14ac:dyDescent="0.25"/>
    <row r="8" spans="1:5" ht="13.5" thickBot="1" x14ac:dyDescent="0.25">
      <c r="A8" s="6" t="s">
        <v>43</v>
      </c>
      <c r="B8" s="7" t="s">
        <v>9</v>
      </c>
      <c r="C8" s="8" t="s">
        <v>10</v>
      </c>
      <c r="D8" s="9"/>
      <c r="E8" s="10" t="s">
        <v>3</v>
      </c>
    </row>
    <row r="9" spans="1:5" ht="13.5" thickBot="1" x14ac:dyDescent="0.25">
      <c r="A9" s="11"/>
      <c r="B9" s="12"/>
      <c r="C9" s="13" t="s">
        <v>11</v>
      </c>
      <c r="D9" s="13" t="s">
        <v>5</v>
      </c>
      <c r="E9" s="14"/>
    </row>
    <row r="10" spans="1:5" ht="12.75" customHeight="1" x14ac:dyDescent="0.2">
      <c r="A10" s="123" t="s">
        <v>44</v>
      </c>
      <c r="B10" s="16" t="s">
        <v>60</v>
      </c>
      <c r="C10" s="17">
        <v>1</v>
      </c>
      <c r="D10" s="18">
        <f>'Položkový soupis'!G43</f>
        <v>0</v>
      </c>
      <c r="E10" s="19">
        <f>C10*D10</f>
        <v>0</v>
      </c>
    </row>
    <row r="11" spans="1:5" ht="12.75" customHeight="1" x14ac:dyDescent="0.2">
      <c r="A11" s="126" t="s">
        <v>45</v>
      </c>
      <c r="B11" s="21" t="s">
        <v>61</v>
      </c>
      <c r="C11" s="1">
        <v>1</v>
      </c>
      <c r="D11" s="2">
        <f>'Položkový soupis'!G74</f>
        <v>0</v>
      </c>
      <c r="E11" s="22">
        <f>C11*D11</f>
        <v>0</v>
      </c>
    </row>
    <row r="12" spans="1:5" ht="12.75" customHeight="1" x14ac:dyDescent="0.2">
      <c r="A12" s="126"/>
      <c r="B12" s="21" t="s">
        <v>62</v>
      </c>
      <c r="C12" s="1">
        <v>1</v>
      </c>
      <c r="D12" s="2">
        <f>'Položkový soupis'!G116</f>
        <v>0</v>
      </c>
      <c r="E12" s="22">
        <f>C12*D12</f>
        <v>0</v>
      </c>
    </row>
    <row r="13" spans="1:5" ht="12.75" customHeight="1" thickBot="1" x14ac:dyDescent="0.25">
      <c r="A13" s="126"/>
      <c r="B13" s="129"/>
      <c r="C13" s="130"/>
      <c r="D13" s="131"/>
      <c r="E13" s="132"/>
    </row>
    <row r="14" spans="1:5" ht="13.5" thickBot="1" x14ac:dyDescent="0.25">
      <c r="A14" s="23" t="s">
        <v>0</v>
      </c>
      <c r="B14" s="24" t="s">
        <v>7</v>
      </c>
      <c r="C14" s="25"/>
      <c r="D14" s="26"/>
      <c r="E14" s="27">
        <f>SUM(E10:E12)</f>
        <v>0</v>
      </c>
    </row>
    <row r="15" spans="1:5" x14ac:dyDescent="0.2">
      <c r="A15" s="15" t="s">
        <v>21</v>
      </c>
      <c r="B15" s="43" t="s">
        <v>16</v>
      </c>
      <c r="C15" s="17">
        <v>1</v>
      </c>
      <c r="D15" s="18">
        <f>VON!F21</f>
        <v>0</v>
      </c>
      <c r="E15" s="19">
        <f>C15*D15</f>
        <v>0</v>
      </c>
    </row>
    <row r="16" spans="1:5" ht="13.5" thickBot="1" x14ac:dyDescent="0.25">
      <c r="A16" s="20" t="s">
        <v>0</v>
      </c>
      <c r="B16" s="44" t="s">
        <v>0</v>
      </c>
      <c r="C16" s="1"/>
      <c r="D16" s="2"/>
      <c r="E16" s="22"/>
    </row>
    <row r="17" spans="1:8" ht="13.5" thickBot="1" x14ac:dyDescent="0.25">
      <c r="A17" s="23" t="s">
        <v>0</v>
      </c>
      <c r="B17" s="45" t="s">
        <v>7</v>
      </c>
      <c r="C17" s="46"/>
      <c r="D17" s="47"/>
      <c r="E17" s="48">
        <f>SUM(E15:E16)</f>
        <v>0</v>
      </c>
    </row>
    <row r="18" spans="1:8" ht="15.75" thickBot="1" x14ac:dyDescent="0.25">
      <c r="A18" s="127" t="s">
        <v>12</v>
      </c>
      <c r="B18" s="28"/>
      <c r="C18" s="29"/>
      <c r="D18" s="30"/>
      <c r="E18" s="31">
        <f>+E14+E17</f>
        <v>0</v>
      </c>
      <c r="H18" s="5" t="s">
        <v>0</v>
      </c>
    </row>
    <row r="19" spans="1:8" x14ac:dyDescent="0.2">
      <c r="A19" s="32"/>
      <c r="B19" s="33"/>
      <c r="C19" s="34"/>
      <c r="D19" s="35"/>
      <c r="E19" s="36"/>
    </row>
    <row r="20" spans="1:8" ht="13.5" thickBot="1" x14ac:dyDescent="0.25">
      <c r="A20" s="37"/>
      <c r="B20" s="38"/>
      <c r="C20" s="34"/>
      <c r="D20" s="35"/>
      <c r="E20" s="35"/>
    </row>
    <row r="21" spans="1:8" ht="15.75" thickBot="1" x14ac:dyDescent="0.25">
      <c r="A21" s="57" t="s">
        <v>13</v>
      </c>
      <c r="B21" s="28"/>
      <c r="C21" s="39">
        <v>0.21</v>
      </c>
      <c r="D21" s="26"/>
      <c r="E21" s="40">
        <f>E18*C21</f>
        <v>0</v>
      </c>
    </row>
    <row r="22" spans="1:8" ht="15.75" thickBot="1" x14ac:dyDescent="0.25">
      <c r="A22" s="58" t="s">
        <v>14</v>
      </c>
      <c r="B22" s="41"/>
      <c r="C22" s="29"/>
      <c r="D22" s="30"/>
      <c r="E22" s="31">
        <f>E18+E21</f>
        <v>0</v>
      </c>
    </row>
    <row r="28" spans="1:8" x14ac:dyDescent="0.2">
      <c r="E28" s="5" t="s">
        <v>0</v>
      </c>
    </row>
    <row r="29" spans="1:8" x14ac:dyDescent="0.2">
      <c r="E29" s="5" t="s"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opLeftCell="A97" workbookViewId="0">
      <selection activeCell="B49" sqref="B49"/>
    </sheetView>
  </sheetViews>
  <sheetFormatPr defaultRowHeight="15" x14ac:dyDescent="0.25"/>
  <cols>
    <col min="1" max="1" width="6.7109375" style="62" customWidth="1"/>
    <col min="2" max="2" width="63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2.7109375" style="66" customWidth="1"/>
    <col min="8" max="8" width="9.140625" style="66"/>
    <col min="9" max="10" width="9.42578125" style="66" customWidth="1"/>
    <col min="11" max="218" width="9.140625" style="66"/>
    <col min="219" max="219" width="23.42578125" style="66" customWidth="1"/>
    <col min="220" max="220" width="56.5703125" style="66" customWidth="1"/>
    <col min="221" max="221" width="10" style="66" customWidth="1"/>
    <col min="222" max="222" width="4.42578125" style="66" customWidth="1"/>
    <col min="223" max="223" width="7.42578125" style="66" customWidth="1"/>
    <col min="224" max="224" width="15.7109375" style="66" customWidth="1"/>
    <col min="225" max="225" width="8.42578125" style="66" customWidth="1"/>
    <col min="226" max="226" width="13.7109375" style="66" bestFit="1" customWidth="1"/>
    <col min="227" max="227" width="18.5703125" style="66" bestFit="1" customWidth="1"/>
    <col min="228" max="228" width="10.42578125" style="66" customWidth="1"/>
    <col min="229" max="229" width="17" style="66" customWidth="1"/>
    <col min="230" max="474" width="9.140625" style="66"/>
    <col min="475" max="475" width="23.42578125" style="66" customWidth="1"/>
    <col min="476" max="476" width="56.5703125" style="66" customWidth="1"/>
    <col min="477" max="477" width="10" style="66" customWidth="1"/>
    <col min="478" max="478" width="4.42578125" style="66" customWidth="1"/>
    <col min="479" max="479" width="7.42578125" style="66" customWidth="1"/>
    <col min="480" max="480" width="15.7109375" style="66" customWidth="1"/>
    <col min="481" max="481" width="8.42578125" style="66" customWidth="1"/>
    <col min="482" max="482" width="13.7109375" style="66" bestFit="1" customWidth="1"/>
    <col min="483" max="483" width="18.5703125" style="66" bestFit="1" customWidth="1"/>
    <col min="484" max="484" width="10.42578125" style="66" customWidth="1"/>
    <col min="485" max="485" width="17" style="66" customWidth="1"/>
    <col min="486" max="730" width="9.140625" style="66"/>
    <col min="731" max="731" width="23.42578125" style="66" customWidth="1"/>
    <col min="732" max="732" width="56.5703125" style="66" customWidth="1"/>
    <col min="733" max="733" width="10" style="66" customWidth="1"/>
    <col min="734" max="734" width="4.42578125" style="66" customWidth="1"/>
    <col min="735" max="735" width="7.42578125" style="66" customWidth="1"/>
    <col min="736" max="736" width="15.7109375" style="66" customWidth="1"/>
    <col min="737" max="737" width="8.42578125" style="66" customWidth="1"/>
    <col min="738" max="738" width="13.7109375" style="66" bestFit="1" customWidth="1"/>
    <col min="739" max="739" width="18.5703125" style="66" bestFit="1" customWidth="1"/>
    <col min="740" max="740" width="10.42578125" style="66" customWidth="1"/>
    <col min="741" max="741" width="17" style="66" customWidth="1"/>
    <col min="742" max="986" width="9.140625" style="66"/>
    <col min="987" max="987" width="23.42578125" style="66" customWidth="1"/>
    <col min="988" max="988" width="56.5703125" style="66" customWidth="1"/>
    <col min="989" max="989" width="10" style="66" customWidth="1"/>
    <col min="990" max="990" width="4.42578125" style="66" customWidth="1"/>
    <col min="991" max="991" width="7.42578125" style="66" customWidth="1"/>
    <col min="992" max="992" width="15.7109375" style="66" customWidth="1"/>
    <col min="993" max="993" width="8.42578125" style="66" customWidth="1"/>
    <col min="994" max="994" width="13.7109375" style="66" bestFit="1" customWidth="1"/>
    <col min="995" max="995" width="18.5703125" style="66" bestFit="1" customWidth="1"/>
    <col min="996" max="996" width="10.42578125" style="66" customWidth="1"/>
    <col min="997" max="997" width="17" style="66" customWidth="1"/>
    <col min="998" max="1242" width="9.140625" style="66"/>
    <col min="1243" max="1243" width="23.42578125" style="66" customWidth="1"/>
    <col min="1244" max="1244" width="56.5703125" style="66" customWidth="1"/>
    <col min="1245" max="1245" width="10" style="66" customWidth="1"/>
    <col min="1246" max="1246" width="4.42578125" style="66" customWidth="1"/>
    <col min="1247" max="1247" width="7.42578125" style="66" customWidth="1"/>
    <col min="1248" max="1248" width="15.7109375" style="66" customWidth="1"/>
    <col min="1249" max="1249" width="8.42578125" style="66" customWidth="1"/>
    <col min="1250" max="1250" width="13.7109375" style="66" bestFit="1" customWidth="1"/>
    <col min="1251" max="1251" width="18.5703125" style="66" bestFit="1" customWidth="1"/>
    <col min="1252" max="1252" width="10.42578125" style="66" customWidth="1"/>
    <col min="1253" max="1253" width="17" style="66" customWidth="1"/>
    <col min="1254" max="1498" width="9.140625" style="66"/>
    <col min="1499" max="1499" width="23.42578125" style="66" customWidth="1"/>
    <col min="1500" max="1500" width="56.5703125" style="66" customWidth="1"/>
    <col min="1501" max="1501" width="10" style="66" customWidth="1"/>
    <col min="1502" max="1502" width="4.42578125" style="66" customWidth="1"/>
    <col min="1503" max="1503" width="7.42578125" style="66" customWidth="1"/>
    <col min="1504" max="1504" width="15.7109375" style="66" customWidth="1"/>
    <col min="1505" max="1505" width="8.42578125" style="66" customWidth="1"/>
    <col min="1506" max="1506" width="13.7109375" style="66" bestFit="1" customWidth="1"/>
    <col min="1507" max="1507" width="18.5703125" style="66" bestFit="1" customWidth="1"/>
    <col min="1508" max="1508" width="10.42578125" style="66" customWidth="1"/>
    <col min="1509" max="1509" width="17" style="66" customWidth="1"/>
    <col min="1510" max="1754" width="9.140625" style="66"/>
    <col min="1755" max="1755" width="23.42578125" style="66" customWidth="1"/>
    <col min="1756" max="1756" width="56.5703125" style="66" customWidth="1"/>
    <col min="1757" max="1757" width="10" style="66" customWidth="1"/>
    <col min="1758" max="1758" width="4.42578125" style="66" customWidth="1"/>
    <col min="1759" max="1759" width="7.42578125" style="66" customWidth="1"/>
    <col min="1760" max="1760" width="15.7109375" style="66" customWidth="1"/>
    <col min="1761" max="1761" width="8.42578125" style="66" customWidth="1"/>
    <col min="1762" max="1762" width="13.7109375" style="66" bestFit="1" customWidth="1"/>
    <col min="1763" max="1763" width="18.5703125" style="66" bestFit="1" customWidth="1"/>
    <col min="1764" max="1764" width="10.42578125" style="66" customWidth="1"/>
    <col min="1765" max="1765" width="17" style="66" customWidth="1"/>
    <col min="1766" max="2010" width="9.140625" style="66"/>
    <col min="2011" max="2011" width="23.42578125" style="66" customWidth="1"/>
    <col min="2012" max="2012" width="56.5703125" style="66" customWidth="1"/>
    <col min="2013" max="2013" width="10" style="66" customWidth="1"/>
    <col min="2014" max="2014" width="4.42578125" style="66" customWidth="1"/>
    <col min="2015" max="2015" width="7.42578125" style="66" customWidth="1"/>
    <col min="2016" max="2016" width="15.7109375" style="66" customWidth="1"/>
    <col min="2017" max="2017" width="8.42578125" style="66" customWidth="1"/>
    <col min="2018" max="2018" width="13.7109375" style="66" bestFit="1" customWidth="1"/>
    <col min="2019" max="2019" width="18.5703125" style="66" bestFit="1" customWidth="1"/>
    <col min="2020" max="2020" width="10.42578125" style="66" customWidth="1"/>
    <col min="2021" max="2021" width="17" style="66" customWidth="1"/>
    <col min="2022" max="2266" width="9.140625" style="66"/>
    <col min="2267" max="2267" width="23.42578125" style="66" customWidth="1"/>
    <col min="2268" max="2268" width="56.5703125" style="66" customWidth="1"/>
    <col min="2269" max="2269" width="10" style="66" customWidth="1"/>
    <col min="2270" max="2270" width="4.42578125" style="66" customWidth="1"/>
    <col min="2271" max="2271" width="7.42578125" style="66" customWidth="1"/>
    <col min="2272" max="2272" width="15.7109375" style="66" customWidth="1"/>
    <col min="2273" max="2273" width="8.42578125" style="66" customWidth="1"/>
    <col min="2274" max="2274" width="13.7109375" style="66" bestFit="1" customWidth="1"/>
    <col min="2275" max="2275" width="18.5703125" style="66" bestFit="1" customWidth="1"/>
    <col min="2276" max="2276" width="10.42578125" style="66" customWidth="1"/>
    <col min="2277" max="2277" width="17" style="66" customWidth="1"/>
    <col min="2278" max="2522" width="9.140625" style="66"/>
    <col min="2523" max="2523" width="23.42578125" style="66" customWidth="1"/>
    <col min="2524" max="2524" width="56.5703125" style="66" customWidth="1"/>
    <col min="2525" max="2525" width="10" style="66" customWidth="1"/>
    <col min="2526" max="2526" width="4.42578125" style="66" customWidth="1"/>
    <col min="2527" max="2527" width="7.42578125" style="66" customWidth="1"/>
    <col min="2528" max="2528" width="15.7109375" style="66" customWidth="1"/>
    <col min="2529" max="2529" width="8.42578125" style="66" customWidth="1"/>
    <col min="2530" max="2530" width="13.7109375" style="66" bestFit="1" customWidth="1"/>
    <col min="2531" max="2531" width="18.5703125" style="66" bestFit="1" customWidth="1"/>
    <col min="2532" max="2532" width="10.42578125" style="66" customWidth="1"/>
    <col min="2533" max="2533" width="17" style="66" customWidth="1"/>
    <col min="2534" max="2778" width="9.140625" style="66"/>
    <col min="2779" max="2779" width="23.42578125" style="66" customWidth="1"/>
    <col min="2780" max="2780" width="56.5703125" style="66" customWidth="1"/>
    <col min="2781" max="2781" width="10" style="66" customWidth="1"/>
    <col min="2782" max="2782" width="4.42578125" style="66" customWidth="1"/>
    <col min="2783" max="2783" width="7.42578125" style="66" customWidth="1"/>
    <col min="2784" max="2784" width="15.7109375" style="66" customWidth="1"/>
    <col min="2785" max="2785" width="8.42578125" style="66" customWidth="1"/>
    <col min="2786" max="2786" width="13.7109375" style="66" bestFit="1" customWidth="1"/>
    <col min="2787" max="2787" width="18.5703125" style="66" bestFit="1" customWidth="1"/>
    <col min="2788" max="2788" width="10.42578125" style="66" customWidth="1"/>
    <col min="2789" max="2789" width="17" style="66" customWidth="1"/>
    <col min="2790" max="3034" width="9.140625" style="66"/>
    <col min="3035" max="3035" width="23.42578125" style="66" customWidth="1"/>
    <col min="3036" max="3036" width="56.5703125" style="66" customWidth="1"/>
    <col min="3037" max="3037" width="10" style="66" customWidth="1"/>
    <col min="3038" max="3038" width="4.42578125" style="66" customWidth="1"/>
    <col min="3039" max="3039" width="7.42578125" style="66" customWidth="1"/>
    <col min="3040" max="3040" width="15.7109375" style="66" customWidth="1"/>
    <col min="3041" max="3041" width="8.42578125" style="66" customWidth="1"/>
    <col min="3042" max="3042" width="13.7109375" style="66" bestFit="1" customWidth="1"/>
    <col min="3043" max="3043" width="18.5703125" style="66" bestFit="1" customWidth="1"/>
    <col min="3044" max="3044" width="10.42578125" style="66" customWidth="1"/>
    <col min="3045" max="3045" width="17" style="66" customWidth="1"/>
    <col min="3046" max="3290" width="9.140625" style="66"/>
    <col min="3291" max="3291" width="23.42578125" style="66" customWidth="1"/>
    <col min="3292" max="3292" width="56.5703125" style="66" customWidth="1"/>
    <col min="3293" max="3293" width="10" style="66" customWidth="1"/>
    <col min="3294" max="3294" width="4.42578125" style="66" customWidth="1"/>
    <col min="3295" max="3295" width="7.42578125" style="66" customWidth="1"/>
    <col min="3296" max="3296" width="15.7109375" style="66" customWidth="1"/>
    <col min="3297" max="3297" width="8.42578125" style="66" customWidth="1"/>
    <col min="3298" max="3298" width="13.7109375" style="66" bestFit="1" customWidth="1"/>
    <col min="3299" max="3299" width="18.5703125" style="66" bestFit="1" customWidth="1"/>
    <col min="3300" max="3300" width="10.42578125" style="66" customWidth="1"/>
    <col min="3301" max="3301" width="17" style="66" customWidth="1"/>
    <col min="3302" max="3546" width="9.140625" style="66"/>
    <col min="3547" max="3547" width="23.42578125" style="66" customWidth="1"/>
    <col min="3548" max="3548" width="56.5703125" style="66" customWidth="1"/>
    <col min="3549" max="3549" width="10" style="66" customWidth="1"/>
    <col min="3550" max="3550" width="4.42578125" style="66" customWidth="1"/>
    <col min="3551" max="3551" width="7.42578125" style="66" customWidth="1"/>
    <col min="3552" max="3552" width="15.7109375" style="66" customWidth="1"/>
    <col min="3553" max="3553" width="8.42578125" style="66" customWidth="1"/>
    <col min="3554" max="3554" width="13.7109375" style="66" bestFit="1" customWidth="1"/>
    <col min="3555" max="3555" width="18.5703125" style="66" bestFit="1" customWidth="1"/>
    <col min="3556" max="3556" width="10.42578125" style="66" customWidth="1"/>
    <col min="3557" max="3557" width="17" style="66" customWidth="1"/>
    <col min="3558" max="3802" width="9.140625" style="66"/>
    <col min="3803" max="3803" width="23.42578125" style="66" customWidth="1"/>
    <col min="3804" max="3804" width="56.5703125" style="66" customWidth="1"/>
    <col min="3805" max="3805" width="10" style="66" customWidth="1"/>
    <col min="3806" max="3806" width="4.42578125" style="66" customWidth="1"/>
    <col min="3807" max="3807" width="7.42578125" style="66" customWidth="1"/>
    <col min="3808" max="3808" width="15.7109375" style="66" customWidth="1"/>
    <col min="3809" max="3809" width="8.42578125" style="66" customWidth="1"/>
    <col min="3810" max="3810" width="13.7109375" style="66" bestFit="1" customWidth="1"/>
    <col min="3811" max="3811" width="18.5703125" style="66" bestFit="1" customWidth="1"/>
    <col min="3812" max="3812" width="10.42578125" style="66" customWidth="1"/>
    <col min="3813" max="3813" width="17" style="66" customWidth="1"/>
    <col min="3814" max="4058" width="9.140625" style="66"/>
    <col min="4059" max="4059" width="23.42578125" style="66" customWidth="1"/>
    <col min="4060" max="4060" width="56.5703125" style="66" customWidth="1"/>
    <col min="4061" max="4061" width="10" style="66" customWidth="1"/>
    <col min="4062" max="4062" width="4.42578125" style="66" customWidth="1"/>
    <col min="4063" max="4063" width="7.42578125" style="66" customWidth="1"/>
    <col min="4064" max="4064" width="15.7109375" style="66" customWidth="1"/>
    <col min="4065" max="4065" width="8.42578125" style="66" customWidth="1"/>
    <col min="4066" max="4066" width="13.7109375" style="66" bestFit="1" customWidth="1"/>
    <col min="4067" max="4067" width="18.5703125" style="66" bestFit="1" customWidth="1"/>
    <col min="4068" max="4068" width="10.42578125" style="66" customWidth="1"/>
    <col min="4069" max="4069" width="17" style="66" customWidth="1"/>
    <col min="4070" max="4314" width="9.140625" style="66"/>
    <col min="4315" max="4315" width="23.42578125" style="66" customWidth="1"/>
    <col min="4316" max="4316" width="56.5703125" style="66" customWidth="1"/>
    <col min="4317" max="4317" width="10" style="66" customWidth="1"/>
    <col min="4318" max="4318" width="4.42578125" style="66" customWidth="1"/>
    <col min="4319" max="4319" width="7.42578125" style="66" customWidth="1"/>
    <col min="4320" max="4320" width="15.7109375" style="66" customWidth="1"/>
    <col min="4321" max="4321" width="8.42578125" style="66" customWidth="1"/>
    <col min="4322" max="4322" width="13.7109375" style="66" bestFit="1" customWidth="1"/>
    <col min="4323" max="4323" width="18.5703125" style="66" bestFit="1" customWidth="1"/>
    <col min="4324" max="4324" width="10.42578125" style="66" customWidth="1"/>
    <col min="4325" max="4325" width="17" style="66" customWidth="1"/>
    <col min="4326" max="4570" width="9.140625" style="66"/>
    <col min="4571" max="4571" width="23.42578125" style="66" customWidth="1"/>
    <col min="4572" max="4572" width="56.5703125" style="66" customWidth="1"/>
    <col min="4573" max="4573" width="10" style="66" customWidth="1"/>
    <col min="4574" max="4574" width="4.42578125" style="66" customWidth="1"/>
    <col min="4575" max="4575" width="7.42578125" style="66" customWidth="1"/>
    <col min="4576" max="4576" width="15.7109375" style="66" customWidth="1"/>
    <col min="4577" max="4577" width="8.42578125" style="66" customWidth="1"/>
    <col min="4578" max="4578" width="13.7109375" style="66" bestFit="1" customWidth="1"/>
    <col min="4579" max="4579" width="18.5703125" style="66" bestFit="1" customWidth="1"/>
    <col min="4580" max="4580" width="10.42578125" style="66" customWidth="1"/>
    <col min="4581" max="4581" width="17" style="66" customWidth="1"/>
    <col min="4582" max="4826" width="9.140625" style="66"/>
    <col min="4827" max="4827" width="23.42578125" style="66" customWidth="1"/>
    <col min="4828" max="4828" width="56.5703125" style="66" customWidth="1"/>
    <col min="4829" max="4829" width="10" style="66" customWidth="1"/>
    <col min="4830" max="4830" width="4.42578125" style="66" customWidth="1"/>
    <col min="4831" max="4831" width="7.42578125" style="66" customWidth="1"/>
    <col min="4832" max="4832" width="15.7109375" style="66" customWidth="1"/>
    <col min="4833" max="4833" width="8.42578125" style="66" customWidth="1"/>
    <col min="4834" max="4834" width="13.7109375" style="66" bestFit="1" customWidth="1"/>
    <col min="4835" max="4835" width="18.5703125" style="66" bestFit="1" customWidth="1"/>
    <col min="4836" max="4836" width="10.42578125" style="66" customWidth="1"/>
    <col min="4837" max="4837" width="17" style="66" customWidth="1"/>
    <col min="4838" max="5082" width="9.140625" style="66"/>
    <col min="5083" max="5083" width="23.42578125" style="66" customWidth="1"/>
    <col min="5084" max="5084" width="56.5703125" style="66" customWidth="1"/>
    <col min="5085" max="5085" width="10" style="66" customWidth="1"/>
    <col min="5086" max="5086" width="4.42578125" style="66" customWidth="1"/>
    <col min="5087" max="5087" width="7.42578125" style="66" customWidth="1"/>
    <col min="5088" max="5088" width="15.7109375" style="66" customWidth="1"/>
    <col min="5089" max="5089" width="8.42578125" style="66" customWidth="1"/>
    <col min="5090" max="5090" width="13.7109375" style="66" bestFit="1" customWidth="1"/>
    <col min="5091" max="5091" width="18.5703125" style="66" bestFit="1" customWidth="1"/>
    <col min="5092" max="5092" width="10.42578125" style="66" customWidth="1"/>
    <col min="5093" max="5093" width="17" style="66" customWidth="1"/>
    <col min="5094" max="5338" width="9.140625" style="66"/>
    <col min="5339" max="5339" width="23.42578125" style="66" customWidth="1"/>
    <col min="5340" max="5340" width="56.5703125" style="66" customWidth="1"/>
    <col min="5341" max="5341" width="10" style="66" customWidth="1"/>
    <col min="5342" max="5342" width="4.42578125" style="66" customWidth="1"/>
    <col min="5343" max="5343" width="7.42578125" style="66" customWidth="1"/>
    <col min="5344" max="5344" width="15.7109375" style="66" customWidth="1"/>
    <col min="5345" max="5345" width="8.42578125" style="66" customWidth="1"/>
    <col min="5346" max="5346" width="13.7109375" style="66" bestFit="1" customWidth="1"/>
    <col min="5347" max="5347" width="18.5703125" style="66" bestFit="1" customWidth="1"/>
    <col min="5348" max="5348" width="10.42578125" style="66" customWidth="1"/>
    <col min="5349" max="5349" width="17" style="66" customWidth="1"/>
    <col min="5350" max="5594" width="9.140625" style="66"/>
    <col min="5595" max="5595" width="23.42578125" style="66" customWidth="1"/>
    <col min="5596" max="5596" width="56.5703125" style="66" customWidth="1"/>
    <col min="5597" max="5597" width="10" style="66" customWidth="1"/>
    <col min="5598" max="5598" width="4.42578125" style="66" customWidth="1"/>
    <col min="5599" max="5599" width="7.42578125" style="66" customWidth="1"/>
    <col min="5600" max="5600" width="15.7109375" style="66" customWidth="1"/>
    <col min="5601" max="5601" width="8.42578125" style="66" customWidth="1"/>
    <col min="5602" max="5602" width="13.7109375" style="66" bestFit="1" customWidth="1"/>
    <col min="5603" max="5603" width="18.5703125" style="66" bestFit="1" customWidth="1"/>
    <col min="5604" max="5604" width="10.42578125" style="66" customWidth="1"/>
    <col min="5605" max="5605" width="17" style="66" customWidth="1"/>
    <col min="5606" max="5850" width="9.140625" style="66"/>
    <col min="5851" max="5851" width="23.42578125" style="66" customWidth="1"/>
    <col min="5852" max="5852" width="56.5703125" style="66" customWidth="1"/>
    <col min="5853" max="5853" width="10" style="66" customWidth="1"/>
    <col min="5854" max="5854" width="4.42578125" style="66" customWidth="1"/>
    <col min="5855" max="5855" width="7.42578125" style="66" customWidth="1"/>
    <col min="5856" max="5856" width="15.7109375" style="66" customWidth="1"/>
    <col min="5857" max="5857" width="8.42578125" style="66" customWidth="1"/>
    <col min="5858" max="5858" width="13.7109375" style="66" bestFit="1" customWidth="1"/>
    <col min="5859" max="5859" width="18.5703125" style="66" bestFit="1" customWidth="1"/>
    <col min="5860" max="5860" width="10.42578125" style="66" customWidth="1"/>
    <col min="5861" max="5861" width="17" style="66" customWidth="1"/>
    <col min="5862" max="6106" width="9.140625" style="66"/>
    <col min="6107" max="6107" width="23.42578125" style="66" customWidth="1"/>
    <col min="6108" max="6108" width="56.5703125" style="66" customWidth="1"/>
    <col min="6109" max="6109" width="10" style="66" customWidth="1"/>
    <col min="6110" max="6110" width="4.42578125" style="66" customWidth="1"/>
    <col min="6111" max="6111" width="7.42578125" style="66" customWidth="1"/>
    <col min="6112" max="6112" width="15.7109375" style="66" customWidth="1"/>
    <col min="6113" max="6113" width="8.42578125" style="66" customWidth="1"/>
    <col min="6114" max="6114" width="13.7109375" style="66" bestFit="1" customWidth="1"/>
    <col min="6115" max="6115" width="18.5703125" style="66" bestFit="1" customWidth="1"/>
    <col min="6116" max="6116" width="10.42578125" style="66" customWidth="1"/>
    <col min="6117" max="6117" width="17" style="66" customWidth="1"/>
    <col min="6118" max="6362" width="9.140625" style="66"/>
    <col min="6363" max="6363" width="23.42578125" style="66" customWidth="1"/>
    <col min="6364" max="6364" width="56.5703125" style="66" customWidth="1"/>
    <col min="6365" max="6365" width="10" style="66" customWidth="1"/>
    <col min="6366" max="6366" width="4.42578125" style="66" customWidth="1"/>
    <col min="6367" max="6367" width="7.42578125" style="66" customWidth="1"/>
    <col min="6368" max="6368" width="15.7109375" style="66" customWidth="1"/>
    <col min="6369" max="6369" width="8.42578125" style="66" customWidth="1"/>
    <col min="6370" max="6370" width="13.7109375" style="66" bestFit="1" customWidth="1"/>
    <col min="6371" max="6371" width="18.5703125" style="66" bestFit="1" customWidth="1"/>
    <col min="6372" max="6372" width="10.42578125" style="66" customWidth="1"/>
    <col min="6373" max="6373" width="17" style="66" customWidth="1"/>
    <col min="6374" max="6618" width="9.140625" style="66"/>
    <col min="6619" max="6619" width="23.42578125" style="66" customWidth="1"/>
    <col min="6620" max="6620" width="56.5703125" style="66" customWidth="1"/>
    <col min="6621" max="6621" width="10" style="66" customWidth="1"/>
    <col min="6622" max="6622" width="4.42578125" style="66" customWidth="1"/>
    <col min="6623" max="6623" width="7.42578125" style="66" customWidth="1"/>
    <col min="6624" max="6624" width="15.7109375" style="66" customWidth="1"/>
    <col min="6625" max="6625" width="8.42578125" style="66" customWidth="1"/>
    <col min="6626" max="6626" width="13.7109375" style="66" bestFit="1" customWidth="1"/>
    <col min="6627" max="6627" width="18.5703125" style="66" bestFit="1" customWidth="1"/>
    <col min="6628" max="6628" width="10.42578125" style="66" customWidth="1"/>
    <col min="6629" max="6629" width="17" style="66" customWidth="1"/>
    <col min="6630" max="6874" width="9.140625" style="66"/>
    <col min="6875" max="6875" width="23.42578125" style="66" customWidth="1"/>
    <col min="6876" max="6876" width="56.5703125" style="66" customWidth="1"/>
    <col min="6877" max="6877" width="10" style="66" customWidth="1"/>
    <col min="6878" max="6878" width="4.42578125" style="66" customWidth="1"/>
    <col min="6879" max="6879" width="7.42578125" style="66" customWidth="1"/>
    <col min="6880" max="6880" width="15.7109375" style="66" customWidth="1"/>
    <col min="6881" max="6881" width="8.42578125" style="66" customWidth="1"/>
    <col min="6882" max="6882" width="13.7109375" style="66" bestFit="1" customWidth="1"/>
    <col min="6883" max="6883" width="18.5703125" style="66" bestFit="1" customWidth="1"/>
    <col min="6884" max="6884" width="10.42578125" style="66" customWidth="1"/>
    <col min="6885" max="6885" width="17" style="66" customWidth="1"/>
    <col min="6886" max="7130" width="9.140625" style="66"/>
    <col min="7131" max="7131" width="23.42578125" style="66" customWidth="1"/>
    <col min="7132" max="7132" width="56.5703125" style="66" customWidth="1"/>
    <col min="7133" max="7133" width="10" style="66" customWidth="1"/>
    <col min="7134" max="7134" width="4.42578125" style="66" customWidth="1"/>
    <col min="7135" max="7135" width="7.42578125" style="66" customWidth="1"/>
    <col min="7136" max="7136" width="15.7109375" style="66" customWidth="1"/>
    <col min="7137" max="7137" width="8.42578125" style="66" customWidth="1"/>
    <col min="7138" max="7138" width="13.7109375" style="66" bestFit="1" customWidth="1"/>
    <col min="7139" max="7139" width="18.5703125" style="66" bestFit="1" customWidth="1"/>
    <col min="7140" max="7140" width="10.42578125" style="66" customWidth="1"/>
    <col min="7141" max="7141" width="17" style="66" customWidth="1"/>
    <col min="7142" max="7386" width="9.140625" style="66"/>
    <col min="7387" max="7387" width="23.42578125" style="66" customWidth="1"/>
    <col min="7388" max="7388" width="56.5703125" style="66" customWidth="1"/>
    <col min="7389" max="7389" width="10" style="66" customWidth="1"/>
    <col min="7390" max="7390" width="4.42578125" style="66" customWidth="1"/>
    <col min="7391" max="7391" width="7.42578125" style="66" customWidth="1"/>
    <col min="7392" max="7392" width="15.7109375" style="66" customWidth="1"/>
    <col min="7393" max="7393" width="8.42578125" style="66" customWidth="1"/>
    <col min="7394" max="7394" width="13.7109375" style="66" bestFit="1" customWidth="1"/>
    <col min="7395" max="7395" width="18.5703125" style="66" bestFit="1" customWidth="1"/>
    <col min="7396" max="7396" width="10.42578125" style="66" customWidth="1"/>
    <col min="7397" max="7397" width="17" style="66" customWidth="1"/>
    <col min="7398" max="7642" width="9.140625" style="66"/>
    <col min="7643" max="7643" width="23.42578125" style="66" customWidth="1"/>
    <col min="7644" max="7644" width="56.5703125" style="66" customWidth="1"/>
    <col min="7645" max="7645" width="10" style="66" customWidth="1"/>
    <col min="7646" max="7646" width="4.42578125" style="66" customWidth="1"/>
    <col min="7647" max="7647" width="7.42578125" style="66" customWidth="1"/>
    <col min="7648" max="7648" width="15.7109375" style="66" customWidth="1"/>
    <col min="7649" max="7649" width="8.42578125" style="66" customWidth="1"/>
    <col min="7650" max="7650" width="13.7109375" style="66" bestFit="1" customWidth="1"/>
    <col min="7651" max="7651" width="18.5703125" style="66" bestFit="1" customWidth="1"/>
    <col min="7652" max="7652" width="10.42578125" style="66" customWidth="1"/>
    <col min="7653" max="7653" width="17" style="66" customWidth="1"/>
    <col min="7654" max="7898" width="9.140625" style="66"/>
    <col min="7899" max="7899" width="23.42578125" style="66" customWidth="1"/>
    <col min="7900" max="7900" width="56.5703125" style="66" customWidth="1"/>
    <col min="7901" max="7901" width="10" style="66" customWidth="1"/>
    <col min="7902" max="7902" width="4.42578125" style="66" customWidth="1"/>
    <col min="7903" max="7903" width="7.42578125" style="66" customWidth="1"/>
    <col min="7904" max="7904" width="15.7109375" style="66" customWidth="1"/>
    <col min="7905" max="7905" width="8.42578125" style="66" customWidth="1"/>
    <col min="7906" max="7906" width="13.7109375" style="66" bestFit="1" customWidth="1"/>
    <col min="7907" max="7907" width="18.5703125" style="66" bestFit="1" customWidth="1"/>
    <col min="7908" max="7908" width="10.42578125" style="66" customWidth="1"/>
    <col min="7909" max="7909" width="17" style="66" customWidth="1"/>
    <col min="7910" max="8154" width="9.140625" style="66"/>
    <col min="8155" max="8155" width="23.42578125" style="66" customWidth="1"/>
    <col min="8156" max="8156" width="56.5703125" style="66" customWidth="1"/>
    <col min="8157" max="8157" width="10" style="66" customWidth="1"/>
    <col min="8158" max="8158" width="4.42578125" style="66" customWidth="1"/>
    <col min="8159" max="8159" width="7.42578125" style="66" customWidth="1"/>
    <col min="8160" max="8160" width="15.7109375" style="66" customWidth="1"/>
    <col min="8161" max="8161" width="8.42578125" style="66" customWidth="1"/>
    <col min="8162" max="8162" width="13.7109375" style="66" bestFit="1" customWidth="1"/>
    <col min="8163" max="8163" width="18.5703125" style="66" bestFit="1" customWidth="1"/>
    <col min="8164" max="8164" width="10.42578125" style="66" customWidth="1"/>
    <col min="8165" max="8165" width="17" style="66" customWidth="1"/>
    <col min="8166" max="8410" width="9.140625" style="66"/>
    <col min="8411" max="8411" width="23.42578125" style="66" customWidth="1"/>
    <col min="8412" max="8412" width="56.5703125" style="66" customWidth="1"/>
    <col min="8413" max="8413" width="10" style="66" customWidth="1"/>
    <col min="8414" max="8414" width="4.42578125" style="66" customWidth="1"/>
    <col min="8415" max="8415" width="7.42578125" style="66" customWidth="1"/>
    <col min="8416" max="8416" width="15.7109375" style="66" customWidth="1"/>
    <col min="8417" max="8417" width="8.42578125" style="66" customWidth="1"/>
    <col min="8418" max="8418" width="13.7109375" style="66" bestFit="1" customWidth="1"/>
    <col min="8419" max="8419" width="18.5703125" style="66" bestFit="1" customWidth="1"/>
    <col min="8420" max="8420" width="10.42578125" style="66" customWidth="1"/>
    <col min="8421" max="8421" width="17" style="66" customWidth="1"/>
    <col min="8422" max="8666" width="9.140625" style="66"/>
    <col min="8667" max="8667" width="23.42578125" style="66" customWidth="1"/>
    <col min="8668" max="8668" width="56.5703125" style="66" customWidth="1"/>
    <col min="8669" max="8669" width="10" style="66" customWidth="1"/>
    <col min="8670" max="8670" width="4.42578125" style="66" customWidth="1"/>
    <col min="8671" max="8671" width="7.42578125" style="66" customWidth="1"/>
    <col min="8672" max="8672" width="15.7109375" style="66" customWidth="1"/>
    <col min="8673" max="8673" width="8.42578125" style="66" customWidth="1"/>
    <col min="8674" max="8674" width="13.7109375" style="66" bestFit="1" customWidth="1"/>
    <col min="8675" max="8675" width="18.5703125" style="66" bestFit="1" customWidth="1"/>
    <col min="8676" max="8676" width="10.42578125" style="66" customWidth="1"/>
    <col min="8677" max="8677" width="17" style="66" customWidth="1"/>
    <col min="8678" max="8922" width="9.140625" style="66"/>
    <col min="8923" max="8923" width="23.42578125" style="66" customWidth="1"/>
    <col min="8924" max="8924" width="56.5703125" style="66" customWidth="1"/>
    <col min="8925" max="8925" width="10" style="66" customWidth="1"/>
    <col min="8926" max="8926" width="4.42578125" style="66" customWidth="1"/>
    <col min="8927" max="8927" width="7.42578125" style="66" customWidth="1"/>
    <col min="8928" max="8928" width="15.7109375" style="66" customWidth="1"/>
    <col min="8929" max="8929" width="8.42578125" style="66" customWidth="1"/>
    <col min="8930" max="8930" width="13.7109375" style="66" bestFit="1" customWidth="1"/>
    <col min="8931" max="8931" width="18.5703125" style="66" bestFit="1" customWidth="1"/>
    <col min="8932" max="8932" width="10.42578125" style="66" customWidth="1"/>
    <col min="8933" max="8933" width="17" style="66" customWidth="1"/>
    <col min="8934" max="9178" width="9.140625" style="66"/>
    <col min="9179" max="9179" width="23.42578125" style="66" customWidth="1"/>
    <col min="9180" max="9180" width="56.5703125" style="66" customWidth="1"/>
    <col min="9181" max="9181" width="10" style="66" customWidth="1"/>
    <col min="9182" max="9182" width="4.42578125" style="66" customWidth="1"/>
    <col min="9183" max="9183" width="7.42578125" style="66" customWidth="1"/>
    <col min="9184" max="9184" width="15.7109375" style="66" customWidth="1"/>
    <col min="9185" max="9185" width="8.42578125" style="66" customWidth="1"/>
    <col min="9186" max="9186" width="13.7109375" style="66" bestFit="1" customWidth="1"/>
    <col min="9187" max="9187" width="18.5703125" style="66" bestFit="1" customWidth="1"/>
    <col min="9188" max="9188" width="10.42578125" style="66" customWidth="1"/>
    <col min="9189" max="9189" width="17" style="66" customWidth="1"/>
    <col min="9190" max="9434" width="9.140625" style="66"/>
    <col min="9435" max="9435" width="23.42578125" style="66" customWidth="1"/>
    <col min="9436" max="9436" width="56.5703125" style="66" customWidth="1"/>
    <col min="9437" max="9437" width="10" style="66" customWidth="1"/>
    <col min="9438" max="9438" width="4.42578125" style="66" customWidth="1"/>
    <col min="9439" max="9439" width="7.42578125" style="66" customWidth="1"/>
    <col min="9440" max="9440" width="15.7109375" style="66" customWidth="1"/>
    <col min="9441" max="9441" width="8.42578125" style="66" customWidth="1"/>
    <col min="9442" max="9442" width="13.7109375" style="66" bestFit="1" customWidth="1"/>
    <col min="9443" max="9443" width="18.5703125" style="66" bestFit="1" customWidth="1"/>
    <col min="9444" max="9444" width="10.42578125" style="66" customWidth="1"/>
    <col min="9445" max="9445" width="17" style="66" customWidth="1"/>
    <col min="9446" max="9690" width="9.140625" style="66"/>
    <col min="9691" max="9691" width="23.42578125" style="66" customWidth="1"/>
    <col min="9692" max="9692" width="56.5703125" style="66" customWidth="1"/>
    <col min="9693" max="9693" width="10" style="66" customWidth="1"/>
    <col min="9694" max="9694" width="4.42578125" style="66" customWidth="1"/>
    <col min="9695" max="9695" width="7.42578125" style="66" customWidth="1"/>
    <col min="9696" max="9696" width="15.7109375" style="66" customWidth="1"/>
    <col min="9697" max="9697" width="8.42578125" style="66" customWidth="1"/>
    <col min="9698" max="9698" width="13.7109375" style="66" bestFit="1" customWidth="1"/>
    <col min="9699" max="9699" width="18.5703125" style="66" bestFit="1" customWidth="1"/>
    <col min="9700" max="9700" width="10.42578125" style="66" customWidth="1"/>
    <col min="9701" max="9701" width="17" style="66" customWidth="1"/>
    <col min="9702" max="9946" width="9.140625" style="66"/>
    <col min="9947" max="9947" width="23.42578125" style="66" customWidth="1"/>
    <col min="9948" max="9948" width="56.5703125" style="66" customWidth="1"/>
    <col min="9949" max="9949" width="10" style="66" customWidth="1"/>
    <col min="9950" max="9950" width="4.42578125" style="66" customWidth="1"/>
    <col min="9951" max="9951" width="7.42578125" style="66" customWidth="1"/>
    <col min="9952" max="9952" width="15.7109375" style="66" customWidth="1"/>
    <col min="9953" max="9953" width="8.42578125" style="66" customWidth="1"/>
    <col min="9954" max="9954" width="13.7109375" style="66" bestFit="1" customWidth="1"/>
    <col min="9955" max="9955" width="18.5703125" style="66" bestFit="1" customWidth="1"/>
    <col min="9956" max="9956" width="10.42578125" style="66" customWidth="1"/>
    <col min="9957" max="9957" width="17" style="66" customWidth="1"/>
    <col min="9958" max="10202" width="9.140625" style="66"/>
    <col min="10203" max="10203" width="23.42578125" style="66" customWidth="1"/>
    <col min="10204" max="10204" width="56.5703125" style="66" customWidth="1"/>
    <col min="10205" max="10205" width="10" style="66" customWidth="1"/>
    <col min="10206" max="10206" width="4.42578125" style="66" customWidth="1"/>
    <col min="10207" max="10207" width="7.42578125" style="66" customWidth="1"/>
    <col min="10208" max="10208" width="15.7109375" style="66" customWidth="1"/>
    <col min="10209" max="10209" width="8.42578125" style="66" customWidth="1"/>
    <col min="10210" max="10210" width="13.7109375" style="66" bestFit="1" customWidth="1"/>
    <col min="10211" max="10211" width="18.5703125" style="66" bestFit="1" customWidth="1"/>
    <col min="10212" max="10212" width="10.42578125" style="66" customWidth="1"/>
    <col min="10213" max="10213" width="17" style="66" customWidth="1"/>
    <col min="10214" max="10458" width="9.140625" style="66"/>
    <col min="10459" max="10459" width="23.42578125" style="66" customWidth="1"/>
    <col min="10460" max="10460" width="56.5703125" style="66" customWidth="1"/>
    <col min="10461" max="10461" width="10" style="66" customWidth="1"/>
    <col min="10462" max="10462" width="4.42578125" style="66" customWidth="1"/>
    <col min="10463" max="10463" width="7.42578125" style="66" customWidth="1"/>
    <col min="10464" max="10464" width="15.7109375" style="66" customWidth="1"/>
    <col min="10465" max="10465" width="8.42578125" style="66" customWidth="1"/>
    <col min="10466" max="10466" width="13.7109375" style="66" bestFit="1" customWidth="1"/>
    <col min="10467" max="10467" width="18.5703125" style="66" bestFit="1" customWidth="1"/>
    <col min="10468" max="10468" width="10.42578125" style="66" customWidth="1"/>
    <col min="10469" max="10469" width="17" style="66" customWidth="1"/>
    <col min="10470" max="10714" width="9.140625" style="66"/>
    <col min="10715" max="10715" width="23.42578125" style="66" customWidth="1"/>
    <col min="10716" max="10716" width="56.5703125" style="66" customWidth="1"/>
    <col min="10717" max="10717" width="10" style="66" customWidth="1"/>
    <col min="10718" max="10718" width="4.42578125" style="66" customWidth="1"/>
    <col min="10719" max="10719" width="7.42578125" style="66" customWidth="1"/>
    <col min="10720" max="10720" width="15.7109375" style="66" customWidth="1"/>
    <col min="10721" max="10721" width="8.42578125" style="66" customWidth="1"/>
    <col min="10722" max="10722" width="13.7109375" style="66" bestFit="1" customWidth="1"/>
    <col min="10723" max="10723" width="18.5703125" style="66" bestFit="1" customWidth="1"/>
    <col min="10724" max="10724" width="10.42578125" style="66" customWidth="1"/>
    <col min="10725" max="10725" width="17" style="66" customWidth="1"/>
    <col min="10726" max="10970" width="9.140625" style="66"/>
    <col min="10971" max="10971" width="23.42578125" style="66" customWidth="1"/>
    <col min="10972" max="10972" width="56.5703125" style="66" customWidth="1"/>
    <col min="10973" max="10973" width="10" style="66" customWidth="1"/>
    <col min="10974" max="10974" width="4.42578125" style="66" customWidth="1"/>
    <col min="10975" max="10975" width="7.42578125" style="66" customWidth="1"/>
    <col min="10976" max="10976" width="15.7109375" style="66" customWidth="1"/>
    <col min="10977" max="10977" width="8.42578125" style="66" customWidth="1"/>
    <col min="10978" max="10978" width="13.7109375" style="66" bestFit="1" customWidth="1"/>
    <col min="10979" max="10979" width="18.5703125" style="66" bestFit="1" customWidth="1"/>
    <col min="10980" max="10980" width="10.42578125" style="66" customWidth="1"/>
    <col min="10981" max="10981" width="17" style="66" customWidth="1"/>
    <col min="10982" max="11226" width="9.140625" style="66"/>
    <col min="11227" max="11227" width="23.42578125" style="66" customWidth="1"/>
    <col min="11228" max="11228" width="56.5703125" style="66" customWidth="1"/>
    <col min="11229" max="11229" width="10" style="66" customWidth="1"/>
    <col min="11230" max="11230" width="4.42578125" style="66" customWidth="1"/>
    <col min="11231" max="11231" width="7.42578125" style="66" customWidth="1"/>
    <col min="11232" max="11232" width="15.7109375" style="66" customWidth="1"/>
    <col min="11233" max="11233" width="8.42578125" style="66" customWidth="1"/>
    <col min="11234" max="11234" width="13.7109375" style="66" bestFit="1" customWidth="1"/>
    <col min="11235" max="11235" width="18.5703125" style="66" bestFit="1" customWidth="1"/>
    <col min="11236" max="11236" width="10.42578125" style="66" customWidth="1"/>
    <col min="11237" max="11237" width="17" style="66" customWidth="1"/>
    <col min="11238" max="11482" width="9.140625" style="66"/>
    <col min="11483" max="11483" width="23.42578125" style="66" customWidth="1"/>
    <col min="11484" max="11484" width="56.5703125" style="66" customWidth="1"/>
    <col min="11485" max="11485" width="10" style="66" customWidth="1"/>
    <col min="11486" max="11486" width="4.42578125" style="66" customWidth="1"/>
    <col min="11487" max="11487" width="7.42578125" style="66" customWidth="1"/>
    <col min="11488" max="11488" width="15.7109375" style="66" customWidth="1"/>
    <col min="11489" max="11489" width="8.42578125" style="66" customWidth="1"/>
    <col min="11490" max="11490" width="13.7109375" style="66" bestFit="1" customWidth="1"/>
    <col min="11491" max="11491" width="18.5703125" style="66" bestFit="1" customWidth="1"/>
    <col min="11492" max="11492" width="10.42578125" style="66" customWidth="1"/>
    <col min="11493" max="11493" width="17" style="66" customWidth="1"/>
    <col min="11494" max="11738" width="9.140625" style="66"/>
    <col min="11739" max="11739" width="23.42578125" style="66" customWidth="1"/>
    <col min="11740" max="11740" width="56.5703125" style="66" customWidth="1"/>
    <col min="11741" max="11741" width="10" style="66" customWidth="1"/>
    <col min="11742" max="11742" width="4.42578125" style="66" customWidth="1"/>
    <col min="11743" max="11743" width="7.42578125" style="66" customWidth="1"/>
    <col min="11744" max="11744" width="15.7109375" style="66" customWidth="1"/>
    <col min="11745" max="11745" width="8.42578125" style="66" customWidth="1"/>
    <col min="11746" max="11746" width="13.7109375" style="66" bestFit="1" customWidth="1"/>
    <col min="11747" max="11747" width="18.5703125" style="66" bestFit="1" customWidth="1"/>
    <col min="11748" max="11748" width="10.42578125" style="66" customWidth="1"/>
    <col min="11749" max="11749" width="17" style="66" customWidth="1"/>
    <col min="11750" max="11994" width="9.140625" style="66"/>
    <col min="11995" max="11995" width="23.42578125" style="66" customWidth="1"/>
    <col min="11996" max="11996" width="56.5703125" style="66" customWidth="1"/>
    <col min="11997" max="11997" width="10" style="66" customWidth="1"/>
    <col min="11998" max="11998" width="4.42578125" style="66" customWidth="1"/>
    <col min="11999" max="11999" width="7.42578125" style="66" customWidth="1"/>
    <col min="12000" max="12000" width="15.7109375" style="66" customWidth="1"/>
    <col min="12001" max="12001" width="8.42578125" style="66" customWidth="1"/>
    <col min="12002" max="12002" width="13.7109375" style="66" bestFit="1" customWidth="1"/>
    <col min="12003" max="12003" width="18.5703125" style="66" bestFit="1" customWidth="1"/>
    <col min="12004" max="12004" width="10.42578125" style="66" customWidth="1"/>
    <col min="12005" max="12005" width="17" style="66" customWidth="1"/>
    <col min="12006" max="12250" width="9.140625" style="66"/>
    <col min="12251" max="12251" width="23.42578125" style="66" customWidth="1"/>
    <col min="12252" max="12252" width="56.5703125" style="66" customWidth="1"/>
    <col min="12253" max="12253" width="10" style="66" customWidth="1"/>
    <col min="12254" max="12254" width="4.42578125" style="66" customWidth="1"/>
    <col min="12255" max="12255" width="7.42578125" style="66" customWidth="1"/>
    <col min="12256" max="12256" width="15.7109375" style="66" customWidth="1"/>
    <col min="12257" max="12257" width="8.42578125" style="66" customWidth="1"/>
    <col min="12258" max="12258" width="13.7109375" style="66" bestFit="1" customWidth="1"/>
    <col min="12259" max="12259" width="18.5703125" style="66" bestFit="1" customWidth="1"/>
    <col min="12260" max="12260" width="10.42578125" style="66" customWidth="1"/>
    <col min="12261" max="12261" width="17" style="66" customWidth="1"/>
    <col min="12262" max="12506" width="9.140625" style="66"/>
    <col min="12507" max="12507" width="23.42578125" style="66" customWidth="1"/>
    <col min="12508" max="12508" width="56.5703125" style="66" customWidth="1"/>
    <col min="12509" max="12509" width="10" style="66" customWidth="1"/>
    <col min="12510" max="12510" width="4.42578125" style="66" customWidth="1"/>
    <col min="12511" max="12511" width="7.42578125" style="66" customWidth="1"/>
    <col min="12512" max="12512" width="15.7109375" style="66" customWidth="1"/>
    <col min="12513" max="12513" width="8.42578125" style="66" customWidth="1"/>
    <col min="12514" max="12514" width="13.7109375" style="66" bestFit="1" customWidth="1"/>
    <col min="12515" max="12515" width="18.5703125" style="66" bestFit="1" customWidth="1"/>
    <col min="12516" max="12516" width="10.42578125" style="66" customWidth="1"/>
    <col min="12517" max="12517" width="17" style="66" customWidth="1"/>
    <col min="12518" max="12762" width="9.140625" style="66"/>
    <col min="12763" max="12763" width="23.42578125" style="66" customWidth="1"/>
    <col min="12764" max="12764" width="56.5703125" style="66" customWidth="1"/>
    <col min="12765" max="12765" width="10" style="66" customWidth="1"/>
    <col min="12766" max="12766" width="4.42578125" style="66" customWidth="1"/>
    <col min="12767" max="12767" width="7.42578125" style="66" customWidth="1"/>
    <col min="12768" max="12768" width="15.7109375" style="66" customWidth="1"/>
    <col min="12769" max="12769" width="8.42578125" style="66" customWidth="1"/>
    <col min="12770" max="12770" width="13.7109375" style="66" bestFit="1" customWidth="1"/>
    <col min="12771" max="12771" width="18.5703125" style="66" bestFit="1" customWidth="1"/>
    <col min="12772" max="12772" width="10.42578125" style="66" customWidth="1"/>
    <col min="12773" max="12773" width="17" style="66" customWidth="1"/>
    <col min="12774" max="13018" width="9.140625" style="66"/>
    <col min="13019" max="13019" width="23.42578125" style="66" customWidth="1"/>
    <col min="13020" max="13020" width="56.5703125" style="66" customWidth="1"/>
    <col min="13021" max="13021" width="10" style="66" customWidth="1"/>
    <col min="13022" max="13022" width="4.42578125" style="66" customWidth="1"/>
    <col min="13023" max="13023" width="7.42578125" style="66" customWidth="1"/>
    <col min="13024" max="13024" width="15.7109375" style="66" customWidth="1"/>
    <col min="13025" max="13025" width="8.42578125" style="66" customWidth="1"/>
    <col min="13026" max="13026" width="13.7109375" style="66" bestFit="1" customWidth="1"/>
    <col min="13027" max="13027" width="18.5703125" style="66" bestFit="1" customWidth="1"/>
    <col min="13028" max="13028" width="10.42578125" style="66" customWidth="1"/>
    <col min="13029" max="13029" width="17" style="66" customWidth="1"/>
    <col min="13030" max="13274" width="9.140625" style="66"/>
    <col min="13275" max="13275" width="23.42578125" style="66" customWidth="1"/>
    <col min="13276" max="13276" width="56.5703125" style="66" customWidth="1"/>
    <col min="13277" max="13277" width="10" style="66" customWidth="1"/>
    <col min="13278" max="13278" width="4.42578125" style="66" customWidth="1"/>
    <col min="13279" max="13279" width="7.42578125" style="66" customWidth="1"/>
    <col min="13280" max="13280" width="15.7109375" style="66" customWidth="1"/>
    <col min="13281" max="13281" width="8.42578125" style="66" customWidth="1"/>
    <col min="13282" max="13282" width="13.7109375" style="66" bestFit="1" customWidth="1"/>
    <col min="13283" max="13283" width="18.5703125" style="66" bestFit="1" customWidth="1"/>
    <col min="13284" max="13284" width="10.42578125" style="66" customWidth="1"/>
    <col min="13285" max="13285" width="17" style="66" customWidth="1"/>
    <col min="13286" max="13530" width="9.140625" style="66"/>
    <col min="13531" max="13531" width="23.42578125" style="66" customWidth="1"/>
    <col min="13532" max="13532" width="56.5703125" style="66" customWidth="1"/>
    <col min="13533" max="13533" width="10" style="66" customWidth="1"/>
    <col min="13534" max="13534" width="4.42578125" style="66" customWidth="1"/>
    <col min="13535" max="13535" width="7.42578125" style="66" customWidth="1"/>
    <col min="13536" max="13536" width="15.7109375" style="66" customWidth="1"/>
    <col min="13537" max="13537" width="8.42578125" style="66" customWidth="1"/>
    <col min="13538" max="13538" width="13.7109375" style="66" bestFit="1" customWidth="1"/>
    <col min="13539" max="13539" width="18.5703125" style="66" bestFit="1" customWidth="1"/>
    <col min="13540" max="13540" width="10.42578125" style="66" customWidth="1"/>
    <col min="13541" max="13541" width="17" style="66" customWidth="1"/>
    <col min="13542" max="13786" width="9.140625" style="66"/>
    <col min="13787" max="13787" width="23.42578125" style="66" customWidth="1"/>
    <col min="13788" max="13788" width="56.5703125" style="66" customWidth="1"/>
    <col min="13789" max="13789" width="10" style="66" customWidth="1"/>
    <col min="13790" max="13790" width="4.42578125" style="66" customWidth="1"/>
    <col min="13791" max="13791" width="7.42578125" style="66" customWidth="1"/>
    <col min="13792" max="13792" width="15.7109375" style="66" customWidth="1"/>
    <col min="13793" max="13793" width="8.42578125" style="66" customWidth="1"/>
    <col min="13794" max="13794" width="13.7109375" style="66" bestFit="1" customWidth="1"/>
    <col min="13795" max="13795" width="18.5703125" style="66" bestFit="1" customWidth="1"/>
    <col min="13796" max="13796" width="10.42578125" style="66" customWidth="1"/>
    <col min="13797" max="13797" width="17" style="66" customWidth="1"/>
    <col min="13798" max="14042" width="9.140625" style="66"/>
    <col min="14043" max="14043" width="23.42578125" style="66" customWidth="1"/>
    <col min="14044" max="14044" width="56.5703125" style="66" customWidth="1"/>
    <col min="14045" max="14045" width="10" style="66" customWidth="1"/>
    <col min="14046" max="14046" width="4.42578125" style="66" customWidth="1"/>
    <col min="14047" max="14047" width="7.42578125" style="66" customWidth="1"/>
    <col min="14048" max="14048" width="15.7109375" style="66" customWidth="1"/>
    <col min="14049" max="14049" width="8.42578125" style="66" customWidth="1"/>
    <col min="14050" max="14050" width="13.7109375" style="66" bestFit="1" customWidth="1"/>
    <col min="14051" max="14051" width="18.5703125" style="66" bestFit="1" customWidth="1"/>
    <col min="14052" max="14052" width="10.42578125" style="66" customWidth="1"/>
    <col min="14053" max="14053" width="17" style="66" customWidth="1"/>
    <col min="14054" max="14298" width="9.140625" style="66"/>
    <col min="14299" max="14299" width="23.42578125" style="66" customWidth="1"/>
    <col min="14300" max="14300" width="56.5703125" style="66" customWidth="1"/>
    <col min="14301" max="14301" width="10" style="66" customWidth="1"/>
    <col min="14302" max="14302" width="4.42578125" style="66" customWidth="1"/>
    <col min="14303" max="14303" width="7.42578125" style="66" customWidth="1"/>
    <col min="14304" max="14304" width="15.7109375" style="66" customWidth="1"/>
    <col min="14305" max="14305" width="8.42578125" style="66" customWidth="1"/>
    <col min="14306" max="14306" width="13.7109375" style="66" bestFit="1" customWidth="1"/>
    <col min="14307" max="14307" width="18.5703125" style="66" bestFit="1" customWidth="1"/>
    <col min="14308" max="14308" width="10.42578125" style="66" customWidth="1"/>
    <col min="14309" max="14309" width="17" style="66" customWidth="1"/>
    <col min="14310" max="14554" width="9.140625" style="66"/>
    <col min="14555" max="14555" width="23.42578125" style="66" customWidth="1"/>
    <col min="14556" max="14556" width="56.5703125" style="66" customWidth="1"/>
    <col min="14557" max="14557" width="10" style="66" customWidth="1"/>
    <col min="14558" max="14558" width="4.42578125" style="66" customWidth="1"/>
    <col min="14559" max="14559" width="7.42578125" style="66" customWidth="1"/>
    <col min="14560" max="14560" width="15.7109375" style="66" customWidth="1"/>
    <col min="14561" max="14561" width="8.42578125" style="66" customWidth="1"/>
    <col min="14562" max="14562" width="13.7109375" style="66" bestFit="1" customWidth="1"/>
    <col min="14563" max="14563" width="18.5703125" style="66" bestFit="1" customWidth="1"/>
    <col min="14564" max="14564" width="10.42578125" style="66" customWidth="1"/>
    <col min="14565" max="14565" width="17" style="66" customWidth="1"/>
    <col min="14566" max="14810" width="9.140625" style="66"/>
    <col min="14811" max="14811" width="23.42578125" style="66" customWidth="1"/>
    <col min="14812" max="14812" width="56.5703125" style="66" customWidth="1"/>
    <col min="14813" max="14813" width="10" style="66" customWidth="1"/>
    <col min="14814" max="14814" width="4.42578125" style="66" customWidth="1"/>
    <col min="14815" max="14815" width="7.42578125" style="66" customWidth="1"/>
    <col min="14816" max="14816" width="15.7109375" style="66" customWidth="1"/>
    <col min="14817" max="14817" width="8.42578125" style="66" customWidth="1"/>
    <col min="14818" max="14818" width="13.7109375" style="66" bestFit="1" customWidth="1"/>
    <col min="14819" max="14819" width="18.5703125" style="66" bestFit="1" customWidth="1"/>
    <col min="14820" max="14820" width="10.42578125" style="66" customWidth="1"/>
    <col min="14821" max="14821" width="17" style="66" customWidth="1"/>
    <col min="14822" max="15066" width="9.140625" style="66"/>
    <col min="15067" max="15067" width="23.42578125" style="66" customWidth="1"/>
    <col min="15068" max="15068" width="56.5703125" style="66" customWidth="1"/>
    <col min="15069" max="15069" width="10" style="66" customWidth="1"/>
    <col min="15070" max="15070" width="4.42578125" style="66" customWidth="1"/>
    <col min="15071" max="15071" width="7.42578125" style="66" customWidth="1"/>
    <col min="15072" max="15072" width="15.7109375" style="66" customWidth="1"/>
    <col min="15073" max="15073" width="8.42578125" style="66" customWidth="1"/>
    <col min="15074" max="15074" width="13.7109375" style="66" bestFit="1" customWidth="1"/>
    <col min="15075" max="15075" width="18.5703125" style="66" bestFit="1" customWidth="1"/>
    <col min="15076" max="15076" width="10.42578125" style="66" customWidth="1"/>
    <col min="15077" max="15077" width="17" style="66" customWidth="1"/>
    <col min="15078" max="15322" width="9.140625" style="66"/>
    <col min="15323" max="15323" width="23.42578125" style="66" customWidth="1"/>
    <col min="15324" max="15324" width="56.5703125" style="66" customWidth="1"/>
    <col min="15325" max="15325" width="10" style="66" customWidth="1"/>
    <col min="15326" max="15326" width="4.42578125" style="66" customWidth="1"/>
    <col min="15327" max="15327" width="7.42578125" style="66" customWidth="1"/>
    <col min="15328" max="15328" width="15.7109375" style="66" customWidth="1"/>
    <col min="15329" max="15329" width="8.42578125" style="66" customWidth="1"/>
    <col min="15330" max="15330" width="13.7109375" style="66" bestFit="1" customWidth="1"/>
    <col min="15331" max="15331" width="18.5703125" style="66" bestFit="1" customWidth="1"/>
    <col min="15332" max="15332" width="10.42578125" style="66" customWidth="1"/>
    <col min="15333" max="15333" width="17" style="66" customWidth="1"/>
    <col min="15334" max="15578" width="9.140625" style="66"/>
    <col min="15579" max="15579" width="23.42578125" style="66" customWidth="1"/>
    <col min="15580" max="15580" width="56.5703125" style="66" customWidth="1"/>
    <col min="15581" max="15581" width="10" style="66" customWidth="1"/>
    <col min="15582" max="15582" width="4.42578125" style="66" customWidth="1"/>
    <col min="15583" max="15583" width="7.42578125" style="66" customWidth="1"/>
    <col min="15584" max="15584" width="15.7109375" style="66" customWidth="1"/>
    <col min="15585" max="15585" width="8.42578125" style="66" customWidth="1"/>
    <col min="15586" max="15586" width="13.7109375" style="66" bestFit="1" customWidth="1"/>
    <col min="15587" max="15587" width="18.5703125" style="66" bestFit="1" customWidth="1"/>
    <col min="15588" max="15588" width="10.42578125" style="66" customWidth="1"/>
    <col min="15589" max="15589" width="17" style="66" customWidth="1"/>
    <col min="15590" max="15834" width="9.140625" style="66"/>
    <col min="15835" max="15835" width="23.42578125" style="66" customWidth="1"/>
    <col min="15836" max="15836" width="56.5703125" style="66" customWidth="1"/>
    <col min="15837" max="15837" width="10" style="66" customWidth="1"/>
    <col min="15838" max="15838" width="4.42578125" style="66" customWidth="1"/>
    <col min="15839" max="15839" width="7.42578125" style="66" customWidth="1"/>
    <col min="15840" max="15840" width="15.7109375" style="66" customWidth="1"/>
    <col min="15841" max="15841" width="8.42578125" style="66" customWidth="1"/>
    <col min="15842" max="15842" width="13.7109375" style="66" bestFit="1" customWidth="1"/>
    <col min="15843" max="15843" width="18.5703125" style="66" bestFit="1" customWidth="1"/>
    <col min="15844" max="15844" width="10.42578125" style="66" customWidth="1"/>
    <col min="15845" max="15845" width="17" style="66" customWidth="1"/>
    <col min="15846" max="16090" width="9.140625" style="66"/>
    <col min="16091" max="16091" width="23.42578125" style="66" customWidth="1"/>
    <col min="16092" max="16092" width="56.5703125" style="66" customWidth="1"/>
    <col min="16093" max="16093" width="10" style="66" customWidth="1"/>
    <col min="16094" max="16094" width="4.42578125" style="66" customWidth="1"/>
    <col min="16095" max="16095" width="7.42578125" style="66" customWidth="1"/>
    <col min="16096" max="16096" width="15.7109375" style="66" customWidth="1"/>
    <col min="16097" max="16097" width="8.42578125" style="66" customWidth="1"/>
    <col min="16098" max="16098" width="13.7109375" style="66" bestFit="1" customWidth="1"/>
    <col min="16099" max="16099" width="18.5703125" style="66" bestFit="1" customWidth="1"/>
    <col min="16100" max="16100" width="10.42578125" style="66" customWidth="1"/>
    <col min="16101" max="16101" width="17" style="66" customWidth="1"/>
    <col min="16102" max="16384" width="9.140625" style="66"/>
  </cols>
  <sheetData>
    <row r="1" spans="1:7" ht="20.25" x14ac:dyDescent="0.25">
      <c r="A1" s="70" t="s">
        <v>0</v>
      </c>
    </row>
    <row r="2" spans="1:7" s="67" customFormat="1" ht="15.75" x14ac:dyDescent="0.25">
      <c r="A2" s="103" t="str">
        <f>Titul!A9</f>
        <v>E.4.2.</v>
      </c>
      <c r="B2" s="63" t="str">
        <f>Titul!B9</f>
        <v>Položkový soupis prací a dodávek</v>
      </c>
    </row>
    <row r="3" spans="1:7" s="67" customFormat="1" ht="17.25" customHeight="1" x14ac:dyDescent="0.25">
      <c r="A3" s="68"/>
      <c r="B3" s="62"/>
    </row>
    <row r="4" spans="1:7" s="67" customFormat="1" ht="16.5" customHeight="1" x14ac:dyDescent="0.25">
      <c r="A4" s="69" t="s">
        <v>15</v>
      </c>
      <c r="B4" s="63" t="str">
        <f>Titul!B5</f>
        <v>VD Roudnice, Č.Kopisty, Lovosice, oprava odlehčovací drenáže</v>
      </c>
    </row>
    <row r="5" spans="1:7" s="67" customFormat="1" ht="16.5" customHeight="1" x14ac:dyDescent="0.25">
      <c r="A5" s="128" t="s">
        <v>42</v>
      </c>
      <c r="B5" s="63" t="str">
        <f>Titul!B6</f>
        <v xml:space="preserve">Roudnice n/L, Č.Kopisty, Lovosice </v>
      </c>
    </row>
    <row r="6" spans="1:7" s="67" customFormat="1" ht="12" customHeight="1" thickBot="1" x14ac:dyDescent="0.3">
      <c r="A6" s="70"/>
      <c r="B6" s="62"/>
    </row>
    <row r="7" spans="1:7" ht="15.75" thickBot="1" x14ac:dyDescent="0.3">
      <c r="A7" s="71" t="s">
        <v>32</v>
      </c>
      <c r="B7" s="72" t="s">
        <v>1</v>
      </c>
      <c r="C7" s="73" t="s">
        <v>0</v>
      </c>
      <c r="D7" s="74"/>
      <c r="E7" s="74"/>
      <c r="F7" s="75"/>
      <c r="G7" s="76" t="s">
        <v>3</v>
      </c>
    </row>
    <row r="8" spans="1:7" x14ac:dyDescent="0.25">
      <c r="A8" s="77"/>
      <c r="B8" s="78"/>
      <c r="C8" s="79" t="s">
        <v>4</v>
      </c>
      <c r="D8" s="76" t="s">
        <v>22</v>
      </c>
      <c r="E8" s="76" t="s">
        <v>33</v>
      </c>
      <c r="F8" s="76" t="s">
        <v>5</v>
      </c>
      <c r="G8" s="80"/>
    </row>
    <row r="9" spans="1:7" ht="15.75" thickBot="1" x14ac:dyDescent="0.3">
      <c r="A9" s="81"/>
      <c r="B9" s="82"/>
      <c r="C9" s="83" t="s">
        <v>0</v>
      </c>
      <c r="D9" s="84" t="s">
        <v>0</v>
      </c>
      <c r="E9" s="84" t="s">
        <v>34</v>
      </c>
      <c r="F9" s="84" t="s">
        <v>6</v>
      </c>
      <c r="G9" s="85"/>
    </row>
    <row r="10" spans="1:7" ht="15.75" x14ac:dyDescent="0.25">
      <c r="A10" s="77"/>
      <c r="B10" s="136" t="s">
        <v>63</v>
      </c>
      <c r="C10" s="133"/>
      <c r="D10" s="134"/>
      <c r="E10" s="134"/>
      <c r="F10" s="134"/>
      <c r="G10" s="135"/>
    </row>
    <row r="11" spans="1:7" x14ac:dyDescent="0.25">
      <c r="A11" s="86" t="s">
        <v>0</v>
      </c>
      <c r="B11" s="104" t="s">
        <v>37</v>
      </c>
      <c r="C11" s="105"/>
      <c r="D11" s="53"/>
      <c r="E11" s="53"/>
      <c r="F11" s="106"/>
      <c r="G11" s="107"/>
    </row>
    <row r="12" spans="1:7" x14ac:dyDescent="0.25">
      <c r="A12" s="86">
        <v>1</v>
      </c>
      <c r="B12" s="95" t="s">
        <v>75</v>
      </c>
      <c r="C12" s="108">
        <v>18</v>
      </c>
      <c r="D12" s="52" t="s">
        <v>25</v>
      </c>
      <c r="E12" s="52">
        <v>9</v>
      </c>
      <c r="F12" s="55">
        <v>0</v>
      </c>
      <c r="G12" s="94">
        <f>C12*E12*F12</f>
        <v>0</v>
      </c>
    </row>
    <row r="13" spans="1:7" x14ac:dyDescent="0.25">
      <c r="A13" s="86"/>
      <c r="B13" s="109"/>
      <c r="C13" s="105"/>
      <c r="D13" s="53"/>
      <c r="E13" s="53"/>
      <c r="F13" s="106"/>
      <c r="G13" s="94"/>
    </row>
    <row r="14" spans="1:7" x14ac:dyDescent="0.25">
      <c r="A14" s="86"/>
      <c r="B14" s="110" t="s">
        <v>38</v>
      </c>
      <c r="C14" s="105"/>
      <c r="D14" s="53"/>
      <c r="E14" s="53"/>
      <c r="F14" s="106"/>
      <c r="G14" s="94"/>
    </row>
    <row r="15" spans="1:7" x14ac:dyDescent="0.25">
      <c r="A15" s="86">
        <v>2</v>
      </c>
      <c r="B15" s="95" t="s">
        <v>71</v>
      </c>
      <c r="C15" s="108">
        <v>6</v>
      </c>
      <c r="D15" s="52" t="s">
        <v>25</v>
      </c>
      <c r="E15" s="52">
        <v>9</v>
      </c>
      <c r="F15" s="55">
        <v>0</v>
      </c>
      <c r="G15" s="94">
        <f>C15*E15*F15</f>
        <v>0</v>
      </c>
    </row>
    <row r="16" spans="1:7" x14ac:dyDescent="0.25">
      <c r="A16" s="86"/>
      <c r="B16" s="111"/>
      <c r="C16" s="105"/>
      <c r="D16" s="53"/>
      <c r="E16" s="53"/>
      <c r="F16" s="106"/>
      <c r="G16" s="94"/>
    </row>
    <row r="17" spans="1:9" x14ac:dyDescent="0.25">
      <c r="A17" s="86"/>
      <c r="B17" s="115" t="s">
        <v>35</v>
      </c>
      <c r="C17" s="105"/>
      <c r="D17" s="53"/>
      <c r="E17" s="53"/>
      <c r="F17" s="106"/>
      <c r="G17" s="94"/>
    </row>
    <row r="18" spans="1:9" x14ac:dyDescent="0.25">
      <c r="A18" s="86">
        <v>3</v>
      </c>
      <c r="B18" s="95" t="s">
        <v>72</v>
      </c>
      <c r="C18" s="108">
        <v>18</v>
      </c>
      <c r="D18" s="52" t="s">
        <v>25</v>
      </c>
      <c r="E18" s="52">
        <v>9</v>
      </c>
      <c r="F18" s="55">
        <v>0</v>
      </c>
      <c r="G18" s="94">
        <f>C18*E18*F18</f>
        <v>0</v>
      </c>
    </row>
    <row r="19" spans="1:9" x14ac:dyDescent="0.25">
      <c r="A19" s="86">
        <v>4</v>
      </c>
      <c r="B19" s="95" t="s">
        <v>73</v>
      </c>
      <c r="C19" s="108">
        <v>6</v>
      </c>
      <c r="D19" s="52" t="s">
        <v>25</v>
      </c>
      <c r="E19" s="52">
        <v>9</v>
      </c>
      <c r="F19" s="55">
        <v>0</v>
      </c>
      <c r="G19" s="94">
        <f>C19*E19*F19</f>
        <v>0</v>
      </c>
    </row>
    <row r="20" spans="1:9" x14ac:dyDescent="0.25">
      <c r="A20" s="86">
        <v>5</v>
      </c>
      <c r="B20" s="95" t="s">
        <v>103</v>
      </c>
      <c r="C20" s="108">
        <v>12</v>
      </c>
      <c r="D20" s="52" t="s">
        <v>25</v>
      </c>
      <c r="E20" s="52">
        <v>9</v>
      </c>
      <c r="F20" s="55">
        <v>0</v>
      </c>
      <c r="G20" s="94">
        <f>C20*E20*F20</f>
        <v>0</v>
      </c>
    </row>
    <row r="21" spans="1:9" x14ac:dyDescent="0.25">
      <c r="A21" s="86"/>
      <c r="B21" s="109"/>
      <c r="C21" s="108"/>
      <c r="D21" s="52"/>
      <c r="E21" s="52"/>
      <c r="F21" s="55"/>
      <c r="G21" s="94"/>
    </row>
    <row r="22" spans="1:9" x14ac:dyDescent="0.25">
      <c r="A22" s="86"/>
      <c r="B22" s="110" t="s">
        <v>36</v>
      </c>
      <c r="C22" s="105"/>
      <c r="D22" s="53"/>
      <c r="E22" s="53"/>
      <c r="F22" s="106"/>
      <c r="G22" s="94"/>
    </row>
    <row r="23" spans="1:9" ht="15" customHeight="1" x14ac:dyDescent="0.25">
      <c r="A23" s="86">
        <v>6</v>
      </c>
      <c r="B23" s="119" t="s">
        <v>70</v>
      </c>
      <c r="C23" s="137">
        <v>0.03</v>
      </c>
      <c r="D23" s="113" t="s">
        <v>23</v>
      </c>
      <c r="E23" s="113">
        <v>9</v>
      </c>
      <c r="F23" s="54">
        <v>0</v>
      </c>
      <c r="G23" s="94">
        <f>C23*E23*F23</f>
        <v>0</v>
      </c>
    </row>
    <row r="24" spans="1:9" x14ac:dyDescent="0.25">
      <c r="A24" s="86"/>
      <c r="B24" s="111"/>
      <c r="C24" s="105"/>
      <c r="D24" s="53"/>
      <c r="E24" s="53"/>
      <c r="F24" s="106"/>
      <c r="G24" s="94"/>
      <c r="I24" s="66" t="s">
        <v>0</v>
      </c>
    </row>
    <row r="25" spans="1:9" x14ac:dyDescent="0.25">
      <c r="A25" s="86"/>
      <c r="B25" s="116" t="s">
        <v>29</v>
      </c>
      <c r="C25" s="105"/>
      <c r="D25" s="53"/>
      <c r="E25" s="53"/>
      <c r="F25" s="106"/>
      <c r="G25" s="94"/>
    </row>
    <row r="26" spans="1:9" x14ac:dyDescent="0.25">
      <c r="A26" s="86">
        <v>7</v>
      </c>
      <c r="B26" s="119" t="s">
        <v>64</v>
      </c>
      <c r="C26" s="112" t="s">
        <v>0</v>
      </c>
      <c r="D26" s="113" t="s">
        <v>26</v>
      </c>
      <c r="E26" s="113">
        <v>8</v>
      </c>
      <c r="F26" s="54">
        <v>0</v>
      </c>
      <c r="G26" s="94">
        <f t="shared" ref="G26:G32" si="0">E26*F26</f>
        <v>0</v>
      </c>
      <c r="H26" s="117"/>
    </row>
    <row r="27" spans="1:9" x14ac:dyDescent="0.25">
      <c r="A27" s="86">
        <v>8</v>
      </c>
      <c r="B27" s="119" t="s">
        <v>65</v>
      </c>
      <c r="C27" s="112" t="s">
        <v>0</v>
      </c>
      <c r="D27" s="113" t="s">
        <v>26</v>
      </c>
      <c r="E27" s="113">
        <v>1</v>
      </c>
      <c r="F27" s="54">
        <v>0</v>
      </c>
      <c r="G27" s="94">
        <f t="shared" si="0"/>
        <v>0</v>
      </c>
      <c r="H27" s="117"/>
    </row>
    <row r="28" spans="1:9" x14ac:dyDescent="0.25">
      <c r="A28" s="86">
        <v>9</v>
      </c>
      <c r="B28" s="119" t="s">
        <v>66</v>
      </c>
      <c r="C28" s="112"/>
      <c r="D28" s="113" t="s">
        <v>26</v>
      </c>
      <c r="E28" s="113">
        <v>9</v>
      </c>
      <c r="F28" s="54">
        <v>0</v>
      </c>
      <c r="G28" s="94">
        <f t="shared" si="0"/>
        <v>0</v>
      </c>
      <c r="H28" s="117"/>
    </row>
    <row r="29" spans="1:9" x14ac:dyDescent="0.25">
      <c r="A29" s="86">
        <v>10</v>
      </c>
      <c r="B29" s="119" t="s">
        <v>76</v>
      </c>
      <c r="C29" s="112"/>
      <c r="D29" s="113" t="s">
        <v>26</v>
      </c>
      <c r="E29" s="113">
        <v>1</v>
      </c>
      <c r="F29" s="54">
        <v>0</v>
      </c>
      <c r="G29" s="94">
        <f t="shared" si="0"/>
        <v>0</v>
      </c>
      <c r="H29" s="117"/>
    </row>
    <row r="30" spans="1:9" x14ac:dyDescent="0.25">
      <c r="A30" s="86">
        <v>11</v>
      </c>
      <c r="B30" s="119" t="s">
        <v>67</v>
      </c>
      <c r="C30" s="112"/>
      <c r="D30" s="113" t="s">
        <v>26</v>
      </c>
      <c r="E30" s="113">
        <v>1</v>
      </c>
      <c r="F30" s="54">
        <v>0</v>
      </c>
      <c r="G30" s="94">
        <f t="shared" si="0"/>
        <v>0</v>
      </c>
      <c r="H30" s="117"/>
    </row>
    <row r="31" spans="1:9" x14ac:dyDescent="0.25">
      <c r="A31" s="86">
        <v>12</v>
      </c>
      <c r="B31" s="119" t="s">
        <v>77</v>
      </c>
      <c r="C31" s="112"/>
      <c r="D31" s="113" t="s">
        <v>26</v>
      </c>
      <c r="E31" s="113">
        <v>8</v>
      </c>
      <c r="F31" s="54">
        <v>0</v>
      </c>
      <c r="G31" s="94">
        <f t="shared" si="0"/>
        <v>0</v>
      </c>
      <c r="H31" s="117"/>
    </row>
    <row r="32" spans="1:9" x14ac:dyDescent="0.25">
      <c r="A32" s="86">
        <v>13</v>
      </c>
      <c r="B32" s="119" t="s">
        <v>51</v>
      </c>
      <c r="C32" s="114" t="s">
        <v>0</v>
      </c>
      <c r="D32" s="113" t="s">
        <v>24</v>
      </c>
      <c r="E32" s="113">
        <v>1</v>
      </c>
      <c r="F32" s="54">
        <v>0</v>
      </c>
      <c r="G32" s="94">
        <f t="shared" si="0"/>
        <v>0</v>
      </c>
      <c r="H32" s="117"/>
    </row>
    <row r="33" spans="1:8" x14ac:dyDescent="0.25">
      <c r="A33" s="86">
        <v>14</v>
      </c>
      <c r="B33" s="119" t="s">
        <v>100</v>
      </c>
      <c r="C33" s="112">
        <v>5</v>
      </c>
      <c r="D33" s="113" t="s">
        <v>27</v>
      </c>
      <c r="E33" s="113">
        <v>9</v>
      </c>
      <c r="F33" s="54">
        <v>0</v>
      </c>
      <c r="G33" s="94">
        <f t="shared" ref="G33" si="1">C33*E33*F33</f>
        <v>0</v>
      </c>
      <c r="H33" s="117"/>
    </row>
    <row r="34" spans="1:8" x14ac:dyDescent="0.25">
      <c r="A34" s="86">
        <v>15</v>
      </c>
      <c r="B34" s="119" t="s">
        <v>101</v>
      </c>
      <c r="C34" s="112">
        <v>2</v>
      </c>
      <c r="D34" s="113" t="s">
        <v>26</v>
      </c>
      <c r="E34" s="113">
        <v>9</v>
      </c>
      <c r="F34" s="54">
        <v>0</v>
      </c>
      <c r="G34" s="94">
        <f t="shared" ref="G34" si="2">C34*E34*F34</f>
        <v>0</v>
      </c>
      <c r="H34" s="117"/>
    </row>
    <row r="35" spans="1:8" x14ac:dyDescent="0.25">
      <c r="A35" s="86">
        <v>16</v>
      </c>
      <c r="B35" s="119" t="s">
        <v>102</v>
      </c>
      <c r="C35" s="112">
        <v>2</v>
      </c>
      <c r="D35" s="113" t="s">
        <v>26</v>
      </c>
      <c r="E35" s="113">
        <v>9</v>
      </c>
      <c r="F35" s="54">
        <v>0</v>
      </c>
      <c r="G35" s="94">
        <f t="shared" ref="G35" si="3">C35*E35*F35</f>
        <v>0</v>
      </c>
      <c r="H35" s="117"/>
    </row>
    <row r="36" spans="1:8" x14ac:dyDescent="0.25">
      <c r="A36" s="86">
        <v>17</v>
      </c>
      <c r="B36" s="119" t="s">
        <v>68</v>
      </c>
      <c r="C36" s="112">
        <v>1</v>
      </c>
      <c r="D36" s="113" t="s">
        <v>27</v>
      </c>
      <c r="E36" s="113">
        <v>9</v>
      </c>
      <c r="F36" s="54">
        <v>0</v>
      </c>
      <c r="G36" s="94">
        <f t="shared" ref="G36" si="4">C36*E36*F36</f>
        <v>0</v>
      </c>
      <c r="H36" s="117"/>
    </row>
    <row r="37" spans="1:8" x14ac:dyDescent="0.25">
      <c r="A37" s="86">
        <v>18</v>
      </c>
      <c r="B37" s="119" t="s">
        <v>69</v>
      </c>
      <c r="C37" s="112">
        <v>1.5</v>
      </c>
      <c r="D37" s="113" t="s">
        <v>27</v>
      </c>
      <c r="E37" s="113">
        <v>9</v>
      </c>
      <c r="F37" s="54">
        <v>0</v>
      </c>
      <c r="G37" s="94">
        <f t="shared" ref="G37" si="5">C37*E37*F37</f>
        <v>0</v>
      </c>
      <c r="H37" s="117"/>
    </row>
    <row r="38" spans="1:8" x14ac:dyDescent="0.25">
      <c r="A38" s="86"/>
      <c r="B38" s="92"/>
      <c r="C38" s="114"/>
      <c r="D38" s="113"/>
      <c r="E38" s="113"/>
      <c r="F38" s="54"/>
      <c r="G38" s="94"/>
    </row>
    <row r="39" spans="1:8" x14ac:dyDescent="0.25">
      <c r="A39" s="86"/>
      <c r="B39" s="116" t="s">
        <v>28</v>
      </c>
      <c r="C39" s="105"/>
      <c r="D39" s="53"/>
      <c r="E39" s="53"/>
      <c r="F39" s="106"/>
      <c r="G39" s="94"/>
    </row>
    <row r="40" spans="1:8" x14ac:dyDescent="0.25">
      <c r="A40" s="86">
        <v>19</v>
      </c>
      <c r="B40" s="95" t="s">
        <v>74</v>
      </c>
      <c r="C40" s="105"/>
      <c r="D40" s="89" t="s">
        <v>24</v>
      </c>
      <c r="E40" s="53">
        <v>1</v>
      </c>
      <c r="F40" s="106">
        <v>0</v>
      </c>
      <c r="G40" s="94">
        <f t="shared" ref="G40" si="6">E40*F40</f>
        <v>0</v>
      </c>
    </row>
    <row r="41" spans="1:8" x14ac:dyDescent="0.25">
      <c r="A41" s="86"/>
      <c r="B41" s="95"/>
      <c r="C41" s="105"/>
      <c r="D41" s="53"/>
      <c r="E41" s="53"/>
      <c r="F41" s="106"/>
      <c r="G41" s="94"/>
    </row>
    <row r="42" spans="1:8" ht="15.75" thickBot="1" x14ac:dyDescent="0.3">
      <c r="A42" s="118"/>
      <c r="B42" s="119"/>
      <c r="C42" s="105"/>
      <c r="D42" s="53"/>
      <c r="E42" s="53"/>
      <c r="F42" s="106"/>
      <c r="G42" s="107"/>
    </row>
    <row r="43" spans="1:8" ht="15.75" thickBot="1" x14ac:dyDescent="0.3">
      <c r="A43" s="120" t="s">
        <v>0</v>
      </c>
      <c r="B43" s="98" t="s">
        <v>78</v>
      </c>
      <c r="C43" s="99"/>
      <c r="D43" s="100"/>
      <c r="E43" s="100"/>
      <c r="F43" s="101"/>
      <c r="G43" s="102">
        <f>SUM(G11:G42)</f>
        <v>0</v>
      </c>
    </row>
    <row r="44" spans="1:8" ht="15.75" x14ac:dyDescent="0.25">
      <c r="A44" s="77"/>
      <c r="B44" s="136" t="s">
        <v>79</v>
      </c>
      <c r="C44" s="133"/>
      <c r="D44" s="134"/>
      <c r="E44" s="134"/>
      <c r="F44" s="134"/>
      <c r="G44" s="135"/>
    </row>
    <row r="45" spans="1:8" x14ac:dyDescent="0.25">
      <c r="A45" s="86" t="s">
        <v>0</v>
      </c>
      <c r="B45" s="104" t="s">
        <v>37</v>
      </c>
      <c r="C45" s="105"/>
      <c r="D45" s="53"/>
      <c r="E45" s="53"/>
      <c r="F45" s="106"/>
      <c r="G45" s="107"/>
    </row>
    <row r="46" spans="1:8" x14ac:dyDescent="0.25">
      <c r="A46" s="86">
        <v>1</v>
      </c>
      <c r="B46" s="95" t="s">
        <v>75</v>
      </c>
      <c r="C46" s="108">
        <v>18</v>
      </c>
      <c r="D46" s="52" t="s">
        <v>25</v>
      </c>
      <c r="E46" s="52">
        <v>10</v>
      </c>
      <c r="F46" s="55">
        <v>0</v>
      </c>
      <c r="G46" s="94">
        <f>C46*E46*F46</f>
        <v>0</v>
      </c>
    </row>
    <row r="47" spans="1:8" x14ac:dyDescent="0.25">
      <c r="A47" s="86"/>
      <c r="B47" s="109"/>
      <c r="C47" s="105"/>
      <c r="D47" s="53"/>
      <c r="E47" s="53"/>
      <c r="F47" s="106"/>
      <c r="G47" s="94"/>
    </row>
    <row r="48" spans="1:8" x14ac:dyDescent="0.25">
      <c r="A48" s="86"/>
      <c r="B48" s="115" t="s">
        <v>104</v>
      </c>
      <c r="C48" s="105"/>
      <c r="D48" s="53"/>
      <c r="E48" s="53"/>
      <c r="F48" s="106"/>
      <c r="G48" s="94"/>
    </row>
    <row r="49" spans="1:8" x14ac:dyDescent="0.25">
      <c r="A49" s="86">
        <v>2</v>
      </c>
      <c r="B49" s="95" t="s">
        <v>80</v>
      </c>
      <c r="C49" s="108">
        <v>6</v>
      </c>
      <c r="D49" s="52" t="s">
        <v>25</v>
      </c>
      <c r="E49" s="52">
        <v>10</v>
      </c>
      <c r="F49" s="55">
        <v>0</v>
      </c>
      <c r="G49" s="94">
        <f>C49*E49*F49</f>
        <v>0</v>
      </c>
    </row>
    <row r="50" spans="1:8" x14ac:dyDescent="0.25">
      <c r="A50" s="86"/>
      <c r="B50" s="111"/>
      <c r="C50" s="105"/>
      <c r="D50" s="53"/>
      <c r="E50" s="53"/>
      <c r="F50" s="106"/>
      <c r="G50" s="94"/>
    </row>
    <row r="51" spans="1:8" x14ac:dyDescent="0.25">
      <c r="A51" s="86"/>
      <c r="B51" s="115" t="s">
        <v>35</v>
      </c>
      <c r="C51" s="105"/>
      <c r="D51" s="53"/>
      <c r="E51" s="53"/>
      <c r="F51" s="106"/>
      <c r="G51" s="94"/>
    </row>
    <row r="52" spans="1:8" x14ac:dyDescent="0.25">
      <c r="A52" s="86">
        <v>3</v>
      </c>
      <c r="B52" s="95" t="s">
        <v>72</v>
      </c>
      <c r="C52" s="108">
        <v>18</v>
      </c>
      <c r="D52" s="52" t="s">
        <v>25</v>
      </c>
      <c r="E52" s="52">
        <v>10</v>
      </c>
      <c r="F52" s="55">
        <v>0</v>
      </c>
      <c r="G52" s="94">
        <f>C52*E52*F52</f>
        <v>0</v>
      </c>
    </row>
    <row r="53" spans="1:8" x14ac:dyDescent="0.25">
      <c r="A53" s="86">
        <v>4</v>
      </c>
      <c r="B53" s="95" t="s">
        <v>73</v>
      </c>
      <c r="C53" s="108">
        <v>6</v>
      </c>
      <c r="D53" s="52" t="s">
        <v>25</v>
      </c>
      <c r="E53" s="52">
        <v>10</v>
      </c>
      <c r="F53" s="55">
        <v>0</v>
      </c>
      <c r="G53" s="94">
        <f>C53*E53*F53</f>
        <v>0</v>
      </c>
    </row>
    <row r="54" spans="1:8" x14ac:dyDescent="0.25">
      <c r="A54" s="86">
        <v>5</v>
      </c>
      <c r="B54" s="95" t="s">
        <v>103</v>
      </c>
      <c r="C54" s="108">
        <v>12</v>
      </c>
      <c r="D54" s="52" t="s">
        <v>25</v>
      </c>
      <c r="E54" s="52">
        <v>10</v>
      </c>
      <c r="F54" s="55">
        <v>0</v>
      </c>
      <c r="G54" s="94">
        <f>C54*E54*F54</f>
        <v>0</v>
      </c>
    </row>
    <row r="55" spans="1:8" x14ac:dyDescent="0.25">
      <c r="A55" s="86"/>
      <c r="B55" s="109"/>
      <c r="C55" s="108"/>
      <c r="D55" s="52"/>
      <c r="E55" s="52"/>
      <c r="F55" s="55"/>
      <c r="G55" s="94"/>
    </row>
    <row r="56" spans="1:8" x14ac:dyDescent="0.25">
      <c r="A56" s="86"/>
      <c r="B56" s="110" t="s">
        <v>36</v>
      </c>
      <c r="C56" s="105"/>
      <c r="D56" s="53"/>
      <c r="E56" s="53"/>
      <c r="F56" s="106"/>
      <c r="G56" s="94"/>
    </row>
    <row r="57" spans="1:8" ht="15" customHeight="1" x14ac:dyDescent="0.25">
      <c r="A57" s="86">
        <v>6</v>
      </c>
      <c r="B57" s="119" t="s">
        <v>70</v>
      </c>
      <c r="C57" s="137">
        <v>0.03</v>
      </c>
      <c r="D57" s="113" t="s">
        <v>23</v>
      </c>
      <c r="E57" s="113">
        <v>10</v>
      </c>
      <c r="F57" s="54">
        <v>0</v>
      </c>
      <c r="G57" s="94">
        <f>C57*E57*F57</f>
        <v>0</v>
      </c>
    </row>
    <row r="58" spans="1:8" x14ac:dyDescent="0.25">
      <c r="A58" s="86"/>
      <c r="B58" s="111"/>
      <c r="C58" s="105"/>
      <c r="D58" s="53"/>
      <c r="E58" s="53"/>
      <c r="F58" s="106"/>
      <c r="G58" s="94"/>
    </row>
    <row r="59" spans="1:8" x14ac:dyDescent="0.25">
      <c r="A59" s="86"/>
      <c r="B59" s="116" t="s">
        <v>29</v>
      </c>
      <c r="C59" s="105"/>
      <c r="D59" s="53"/>
      <c r="E59" s="53"/>
      <c r="F59" s="106"/>
      <c r="G59" s="94"/>
    </row>
    <row r="60" spans="1:8" x14ac:dyDescent="0.25">
      <c r="A60" s="86">
        <v>7</v>
      </c>
      <c r="B60" s="119" t="s">
        <v>64</v>
      </c>
      <c r="C60" s="112" t="s">
        <v>0</v>
      </c>
      <c r="D60" s="113" t="s">
        <v>26</v>
      </c>
      <c r="E60" s="113">
        <v>10</v>
      </c>
      <c r="F60" s="54">
        <v>0</v>
      </c>
      <c r="G60" s="94">
        <f>E60*F60</f>
        <v>0</v>
      </c>
      <c r="H60" s="117"/>
    </row>
    <row r="61" spans="1:8" x14ac:dyDescent="0.25">
      <c r="A61" s="86">
        <v>8</v>
      </c>
      <c r="B61" s="119" t="s">
        <v>66</v>
      </c>
      <c r="C61" s="112"/>
      <c r="D61" s="113" t="s">
        <v>26</v>
      </c>
      <c r="E61" s="113">
        <v>10</v>
      </c>
      <c r="F61" s="54">
        <v>0</v>
      </c>
      <c r="G61" s="94">
        <f>E61*F61</f>
        <v>0</v>
      </c>
      <c r="H61" s="117"/>
    </row>
    <row r="62" spans="1:8" x14ac:dyDescent="0.25">
      <c r="A62" s="86">
        <v>9</v>
      </c>
      <c r="B62" s="119" t="s">
        <v>77</v>
      </c>
      <c r="C62" s="112"/>
      <c r="D62" s="113" t="s">
        <v>26</v>
      </c>
      <c r="E62" s="113">
        <v>10</v>
      </c>
      <c r="F62" s="54">
        <v>0</v>
      </c>
      <c r="G62" s="94">
        <f>E62*F62</f>
        <v>0</v>
      </c>
      <c r="H62" s="117"/>
    </row>
    <row r="63" spans="1:8" x14ac:dyDescent="0.25">
      <c r="A63" s="86">
        <v>10</v>
      </c>
      <c r="B63" s="119" t="s">
        <v>51</v>
      </c>
      <c r="C63" s="114" t="s">
        <v>0</v>
      </c>
      <c r="D63" s="113" t="s">
        <v>24</v>
      </c>
      <c r="E63" s="113">
        <v>1</v>
      </c>
      <c r="F63" s="54">
        <v>0</v>
      </c>
      <c r="G63" s="94">
        <f>E63*F63</f>
        <v>0</v>
      </c>
      <c r="H63" s="117"/>
    </row>
    <row r="64" spans="1:8" x14ac:dyDescent="0.25">
      <c r="A64" s="86">
        <v>11</v>
      </c>
      <c r="B64" s="119" t="s">
        <v>100</v>
      </c>
      <c r="C64" s="112">
        <v>5</v>
      </c>
      <c r="D64" s="113" t="s">
        <v>27</v>
      </c>
      <c r="E64" s="113">
        <v>10</v>
      </c>
      <c r="F64" s="54">
        <v>0</v>
      </c>
      <c r="G64" s="94">
        <f t="shared" ref="G64:G66" si="7">C64*E64*F64</f>
        <v>0</v>
      </c>
      <c r="H64" s="117"/>
    </row>
    <row r="65" spans="1:8" x14ac:dyDescent="0.25">
      <c r="A65" s="86">
        <v>12</v>
      </c>
      <c r="B65" s="119" t="s">
        <v>101</v>
      </c>
      <c r="C65" s="112">
        <v>2</v>
      </c>
      <c r="D65" s="113" t="s">
        <v>26</v>
      </c>
      <c r="E65" s="113">
        <v>10</v>
      </c>
      <c r="F65" s="54">
        <v>0</v>
      </c>
      <c r="G65" s="94">
        <f t="shared" si="7"/>
        <v>0</v>
      </c>
      <c r="H65" s="117"/>
    </row>
    <row r="66" spans="1:8" x14ac:dyDescent="0.25">
      <c r="A66" s="86">
        <v>13</v>
      </c>
      <c r="B66" s="119" t="s">
        <v>102</v>
      </c>
      <c r="C66" s="112">
        <v>2</v>
      </c>
      <c r="D66" s="113" t="s">
        <v>26</v>
      </c>
      <c r="E66" s="113">
        <v>10</v>
      </c>
      <c r="F66" s="54">
        <v>0</v>
      </c>
      <c r="G66" s="94">
        <f t="shared" si="7"/>
        <v>0</v>
      </c>
      <c r="H66" s="117"/>
    </row>
    <row r="67" spans="1:8" x14ac:dyDescent="0.25">
      <c r="A67" s="86">
        <v>14</v>
      </c>
      <c r="B67" s="119" t="s">
        <v>68</v>
      </c>
      <c r="C67" s="112">
        <v>1</v>
      </c>
      <c r="D67" s="113" t="s">
        <v>27</v>
      </c>
      <c r="E67" s="113">
        <v>10</v>
      </c>
      <c r="F67" s="54">
        <v>0</v>
      </c>
      <c r="G67" s="94">
        <f t="shared" ref="G67:G68" si="8">C67*E67*F67</f>
        <v>0</v>
      </c>
      <c r="H67" s="117"/>
    </row>
    <row r="68" spans="1:8" x14ac:dyDescent="0.25">
      <c r="A68" s="86">
        <v>15</v>
      </c>
      <c r="B68" s="119" t="s">
        <v>69</v>
      </c>
      <c r="C68" s="112">
        <v>1.5</v>
      </c>
      <c r="D68" s="113" t="s">
        <v>27</v>
      </c>
      <c r="E68" s="113">
        <v>10</v>
      </c>
      <c r="F68" s="54">
        <v>0</v>
      </c>
      <c r="G68" s="94">
        <f t="shared" si="8"/>
        <v>0</v>
      </c>
      <c r="H68" s="117"/>
    </row>
    <row r="69" spans="1:8" x14ac:dyDescent="0.25">
      <c r="A69" s="86"/>
      <c r="B69" s="92"/>
      <c r="C69" s="114"/>
      <c r="D69" s="113"/>
      <c r="E69" s="113"/>
      <c r="F69" s="54"/>
      <c r="G69" s="94"/>
    </row>
    <row r="70" spans="1:8" x14ac:dyDescent="0.25">
      <c r="A70" s="86"/>
      <c r="B70" s="116" t="s">
        <v>28</v>
      </c>
      <c r="C70" s="105"/>
      <c r="D70" s="53"/>
      <c r="E70" s="53"/>
      <c r="F70" s="106"/>
      <c r="G70" s="94"/>
    </row>
    <row r="71" spans="1:8" x14ac:dyDescent="0.25">
      <c r="A71" s="86">
        <v>16</v>
      </c>
      <c r="B71" s="95" t="s">
        <v>74</v>
      </c>
      <c r="C71" s="105"/>
      <c r="D71" s="89" t="s">
        <v>24</v>
      </c>
      <c r="E71" s="53">
        <v>1</v>
      </c>
      <c r="F71" s="106">
        <v>0</v>
      </c>
      <c r="G71" s="94">
        <f t="shared" ref="G71" si="9">E71*F71</f>
        <v>0</v>
      </c>
    </row>
    <row r="72" spans="1:8" x14ac:dyDescent="0.25">
      <c r="A72" s="86"/>
      <c r="B72" s="95"/>
      <c r="C72" s="105"/>
      <c r="D72" s="53"/>
      <c r="E72" s="53"/>
      <c r="F72" s="106"/>
      <c r="G72" s="94"/>
    </row>
    <row r="73" spans="1:8" ht="15.75" thickBot="1" x14ac:dyDescent="0.3">
      <c r="A73" s="118"/>
      <c r="B73" s="119"/>
      <c r="C73" s="105"/>
      <c r="D73" s="53"/>
      <c r="E73" s="53"/>
      <c r="F73" s="106"/>
      <c r="G73" s="107"/>
    </row>
    <row r="74" spans="1:8" ht="15.75" thickBot="1" x14ac:dyDescent="0.3">
      <c r="A74" s="120" t="s">
        <v>0</v>
      </c>
      <c r="B74" s="98" t="s">
        <v>96</v>
      </c>
      <c r="C74" s="99"/>
      <c r="D74" s="100"/>
      <c r="E74" s="100"/>
      <c r="F74" s="101"/>
      <c r="G74" s="102">
        <f>SUM(G45:G73)</f>
        <v>0</v>
      </c>
    </row>
    <row r="75" spans="1:8" ht="15.75" x14ac:dyDescent="0.25">
      <c r="A75" s="77"/>
      <c r="B75" s="136" t="s">
        <v>81</v>
      </c>
      <c r="C75" s="133"/>
      <c r="D75" s="134"/>
      <c r="E75" s="134"/>
      <c r="F75" s="134"/>
      <c r="G75" s="135"/>
    </row>
    <row r="76" spans="1:8" x14ac:dyDescent="0.25">
      <c r="A76" s="86" t="s">
        <v>0</v>
      </c>
      <c r="B76" s="104" t="s">
        <v>37</v>
      </c>
      <c r="C76" s="105"/>
      <c r="D76" s="53"/>
      <c r="E76" s="53"/>
      <c r="F76" s="106"/>
      <c r="G76" s="107"/>
    </row>
    <row r="77" spans="1:8" ht="25.5" x14ac:dyDescent="0.25">
      <c r="A77" s="86">
        <v>1</v>
      </c>
      <c r="B77" s="95" t="s">
        <v>50</v>
      </c>
      <c r="C77" s="108">
        <v>6</v>
      </c>
      <c r="D77" s="52" t="s">
        <v>25</v>
      </c>
      <c r="E77" s="52">
        <v>1</v>
      </c>
      <c r="F77" s="55">
        <v>0</v>
      </c>
      <c r="G77" s="94">
        <f t="shared" ref="G77:G82" si="10">C77*E77*F77</f>
        <v>0</v>
      </c>
    </row>
    <row r="78" spans="1:8" x14ac:dyDescent="0.25">
      <c r="A78" s="86">
        <v>2</v>
      </c>
      <c r="B78" s="95" t="s">
        <v>75</v>
      </c>
      <c r="C78" s="108">
        <v>18</v>
      </c>
      <c r="D78" s="52" t="s">
        <v>25</v>
      </c>
      <c r="E78" s="52">
        <v>3</v>
      </c>
      <c r="F78" s="55">
        <v>0</v>
      </c>
      <c r="G78" s="94">
        <f t="shared" si="10"/>
        <v>0</v>
      </c>
    </row>
    <row r="79" spans="1:8" x14ac:dyDescent="0.25">
      <c r="A79" s="86">
        <v>3</v>
      </c>
      <c r="B79" s="109" t="s">
        <v>82</v>
      </c>
      <c r="C79" s="108">
        <v>3</v>
      </c>
      <c r="D79" s="52" t="s">
        <v>25</v>
      </c>
      <c r="E79" s="52">
        <v>3</v>
      </c>
      <c r="F79" s="55">
        <v>0</v>
      </c>
      <c r="G79" s="94">
        <f t="shared" si="10"/>
        <v>0</v>
      </c>
    </row>
    <row r="80" spans="1:8" x14ac:dyDescent="0.25">
      <c r="A80" s="86">
        <v>4</v>
      </c>
      <c r="B80" s="109" t="s">
        <v>86</v>
      </c>
      <c r="C80" s="108">
        <v>18</v>
      </c>
      <c r="D80" s="52" t="s">
        <v>25</v>
      </c>
      <c r="E80" s="52">
        <v>1</v>
      </c>
      <c r="F80" s="55">
        <v>0</v>
      </c>
      <c r="G80" s="94">
        <f t="shared" si="10"/>
        <v>0</v>
      </c>
    </row>
    <row r="81" spans="1:7" x14ac:dyDescent="0.25">
      <c r="A81" s="86">
        <v>5</v>
      </c>
      <c r="B81" s="95" t="s">
        <v>87</v>
      </c>
      <c r="C81" s="108">
        <v>6</v>
      </c>
      <c r="D81" s="52" t="s">
        <v>25</v>
      </c>
      <c r="E81" s="52">
        <v>3</v>
      </c>
      <c r="F81" s="55">
        <v>0</v>
      </c>
      <c r="G81" s="94">
        <f t="shared" si="10"/>
        <v>0</v>
      </c>
    </row>
    <row r="82" spans="1:7" x14ac:dyDescent="0.25">
      <c r="A82" s="86">
        <v>6</v>
      </c>
      <c r="B82" s="95" t="s">
        <v>103</v>
      </c>
      <c r="C82" s="108">
        <v>24</v>
      </c>
      <c r="D82" s="52" t="s">
        <v>25</v>
      </c>
      <c r="E82" s="52">
        <v>3</v>
      </c>
      <c r="F82" s="55">
        <v>0</v>
      </c>
      <c r="G82" s="94">
        <f t="shared" si="10"/>
        <v>0</v>
      </c>
    </row>
    <row r="83" spans="1:7" x14ac:dyDescent="0.25">
      <c r="A83" s="86"/>
      <c r="B83" s="110" t="s">
        <v>38</v>
      </c>
      <c r="C83" s="105"/>
      <c r="D83" s="53"/>
      <c r="E83" s="53"/>
      <c r="F83" s="106"/>
      <c r="G83" s="94"/>
    </row>
    <row r="84" spans="1:7" x14ac:dyDescent="0.25">
      <c r="A84" s="86">
        <v>7</v>
      </c>
      <c r="B84" s="95" t="s">
        <v>83</v>
      </c>
      <c r="C84" s="108">
        <v>6</v>
      </c>
      <c r="D84" s="52" t="s">
        <v>25</v>
      </c>
      <c r="E84" s="52">
        <v>3</v>
      </c>
      <c r="F84" s="55">
        <v>0</v>
      </c>
      <c r="G84" s="94">
        <f>C84*E84*F84</f>
        <v>0</v>
      </c>
    </row>
    <row r="85" spans="1:7" x14ac:dyDescent="0.25">
      <c r="A85" s="86">
        <v>8</v>
      </c>
      <c r="B85" s="95" t="s">
        <v>84</v>
      </c>
      <c r="C85" s="108">
        <v>4</v>
      </c>
      <c r="D85" s="52" t="s">
        <v>25</v>
      </c>
      <c r="E85" s="52">
        <v>3</v>
      </c>
      <c r="F85" s="55">
        <v>0</v>
      </c>
      <c r="G85" s="94">
        <f>C85*E85*F85</f>
        <v>0</v>
      </c>
    </row>
    <row r="86" spans="1:7" x14ac:dyDescent="0.25">
      <c r="A86" s="86"/>
      <c r="B86" s="111"/>
      <c r="C86" s="105"/>
      <c r="D86" s="53"/>
      <c r="E86" s="53"/>
      <c r="F86" s="106"/>
      <c r="G86" s="94"/>
    </row>
    <row r="87" spans="1:7" x14ac:dyDescent="0.25">
      <c r="A87" s="86"/>
      <c r="B87" s="115" t="s">
        <v>35</v>
      </c>
      <c r="C87" s="105"/>
      <c r="D87" s="53"/>
      <c r="E87" s="53"/>
      <c r="F87" s="106"/>
      <c r="G87" s="94"/>
    </row>
    <row r="88" spans="1:7" x14ac:dyDescent="0.25">
      <c r="A88" s="86">
        <v>9</v>
      </c>
      <c r="B88" s="95" t="s">
        <v>72</v>
      </c>
      <c r="C88" s="108">
        <v>18</v>
      </c>
      <c r="D88" s="52" t="s">
        <v>25</v>
      </c>
      <c r="E88" s="52">
        <v>3</v>
      </c>
      <c r="F88" s="55">
        <v>0</v>
      </c>
      <c r="G88" s="94">
        <f>C88*E88*F88</f>
        <v>0</v>
      </c>
    </row>
    <row r="89" spans="1:7" x14ac:dyDescent="0.25">
      <c r="A89" s="86">
        <v>10</v>
      </c>
      <c r="B89" s="95" t="s">
        <v>73</v>
      </c>
      <c r="C89" s="108">
        <v>6</v>
      </c>
      <c r="D89" s="52" t="s">
        <v>25</v>
      </c>
      <c r="E89" s="52">
        <v>3</v>
      </c>
      <c r="F89" s="55">
        <v>0</v>
      </c>
      <c r="G89" s="94">
        <f>C89*E89*F89</f>
        <v>0</v>
      </c>
    </row>
    <row r="90" spans="1:7" x14ac:dyDescent="0.25">
      <c r="A90" s="86">
        <v>11</v>
      </c>
      <c r="B90" s="95" t="s">
        <v>103</v>
      </c>
      <c r="C90" s="108">
        <v>12</v>
      </c>
      <c r="D90" s="52" t="s">
        <v>25</v>
      </c>
      <c r="E90" s="52">
        <v>3</v>
      </c>
      <c r="F90" s="55">
        <v>0</v>
      </c>
      <c r="G90" s="94">
        <f>C90*E90*F90</f>
        <v>0</v>
      </c>
    </row>
    <row r="91" spans="1:7" x14ac:dyDescent="0.25">
      <c r="A91" s="86">
        <v>12</v>
      </c>
      <c r="B91" s="109" t="s">
        <v>93</v>
      </c>
      <c r="C91" s="108">
        <v>6</v>
      </c>
      <c r="D91" s="52" t="s">
        <v>25</v>
      </c>
      <c r="E91" s="52">
        <v>2</v>
      </c>
      <c r="F91" s="55">
        <v>0</v>
      </c>
      <c r="G91" s="94">
        <f>C91*E91*F91</f>
        <v>0</v>
      </c>
    </row>
    <row r="92" spans="1:7" x14ac:dyDescent="0.25">
      <c r="A92" s="86">
        <v>13</v>
      </c>
      <c r="B92" s="95" t="s">
        <v>91</v>
      </c>
      <c r="C92" s="108">
        <v>24</v>
      </c>
      <c r="D92" s="52" t="s">
        <v>25</v>
      </c>
      <c r="E92" s="52">
        <v>1</v>
      </c>
      <c r="F92" s="55">
        <v>0</v>
      </c>
      <c r="G92" s="94">
        <f>C92*E92*F92</f>
        <v>0</v>
      </c>
    </row>
    <row r="93" spans="1:7" x14ac:dyDescent="0.25">
      <c r="A93" s="86">
        <v>14</v>
      </c>
      <c r="B93" s="109"/>
      <c r="C93" s="108"/>
      <c r="D93" s="52"/>
      <c r="E93" s="52"/>
      <c r="F93" s="55"/>
      <c r="G93" s="94"/>
    </row>
    <row r="94" spans="1:7" x14ac:dyDescent="0.25">
      <c r="A94" s="86">
        <v>15</v>
      </c>
      <c r="B94" s="110" t="s">
        <v>36</v>
      </c>
      <c r="C94" s="105"/>
      <c r="D94" s="53"/>
      <c r="E94" s="53"/>
      <c r="F94" s="106"/>
      <c r="G94" s="94"/>
    </row>
    <row r="95" spans="1:7" ht="15" customHeight="1" x14ac:dyDescent="0.25">
      <c r="A95" s="86">
        <v>16</v>
      </c>
      <c r="B95" s="119" t="s">
        <v>70</v>
      </c>
      <c r="C95" s="137">
        <v>0.03</v>
      </c>
      <c r="D95" s="113" t="s">
        <v>23</v>
      </c>
      <c r="E95" s="113">
        <v>3</v>
      </c>
      <c r="F95" s="54">
        <v>0</v>
      </c>
      <c r="G95" s="94">
        <f>C95*E95*F95</f>
        <v>0</v>
      </c>
    </row>
    <row r="96" spans="1:7" ht="24" customHeight="1" x14ac:dyDescent="0.25">
      <c r="A96" s="86">
        <v>17</v>
      </c>
      <c r="B96" s="119" t="s">
        <v>53</v>
      </c>
      <c r="C96" s="112">
        <v>1.5</v>
      </c>
      <c r="D96" s="113" t="s">
        <v>23</v>
      </c>
      <c r="E96" s="113">
        <v>1</v>
      </c>
      <c r="F96" s="54">
        <v>0</v>
      </c>
      <c r="G96" s="94">
        <f>C96*E96*F96</f>
        <v>0</v>
      </c>
    </row>
    <row r="97" spans="1:8" ht="17.25" customHeight="1" x14ac:dyDescent="0.25">
      <c r="A97" s="86">
        <v>18</v>
      </c>
      <c r="B97" s="119" t="s">
        <v>95</v>
      </c>
      <c r="C97" s="112">
        <f>C96</f>
        <v>1.5</v>
      </c>
      <c r="D97" s="113" t="s">
        <v>23</v>
      </c>
      <c r="E97" s="113">
        <v>1</v>
      </c>
      <c r="F97" s="54">
        <v>0</v>
      </c>
      <c r="G97" s="94">
        <f>C97*E97*F97</f>
        <v>0</v>
      </c>
    </row>
    <row r="98" spans="1:8" ht="17.25" customHeight="1" x14ac:dyDescent="0.25">
      <c r="A98" s="86"/>
      <c r="B98" s="119"/>
      <c r="C98" s="112"/>
      <c r="D98" s="113"/>
      <c r="E98" s="113"/>
      <c r="F98" s="54"/>
      <c r="G98" s="94"/>
    </row>
    <row r="99" spans="1:8" x14ac:dyDescent="0.25">
      <c r="A99" s="86"/>
      <c r="B99" s="116" t="s">
        <v>29</v>
      </c>
      <c r="C99" s="105"/>
      <c r="D99" s="53"/>
      <c r="E99" s="53"/>
      <c r="F99" s="106"/>
      <c r="G99" s="94"/>
    </row>
    <row r="100" spans="1:8" x14ac:dyDescent="0.25">
      <c r="A100" s="86">
        <v>19</v>
      </c>
      <c r="B100" s="119" t="s">
        <v>85</v>
      </c>
      <c r="C100" s="112" t="s">
        <v>0</v>
      </c>
      <c r="D100" s="113" t="s">
        <v>26</v>
      </c>
      <c r="E100" s="113">
        <v>3</v>
      </c>
      <c r="F100" s="54">
        <v>0</v>
      </c>
      <c r="G100" s="94">
        <f>E100*F100</f>
        <v>0</v>
      </c>
      <c r="H100" s="117"/>
    </row>
    <row r="101" spans="1:8" x14ac:dyDescent="0.25">
      <c r="A101" s="86">
        <v>20</v>
      </c>
      <c r="B101" s="119" t="s">
        <v>92</v>
      </c>
      <c r="C101" s="112">
        <v>10</v>
      </c>
      <c r="D101" s="113" t="s">
        <v>27</v>
      </c>
      <c r="E101" s="113">
        <v>2</v>
      </c>
      <c r="F101" s="54">
        <v>0</v>
      </c>
      <c r="G101" s="94">
        <f t="shared" ref="G101" si="11">C101*E101*F101</f>
        <v>0</v>
      </c>
      <c r="H101" s="117"/>
    </row>
    <row r="102" spans="1:8" x14ac:dyDescent="0.25">
      <c r="A102" s="86">
        <v>21</v>
      </c>
      <c r="B102" s="119" t="s">
        <v>98</v>
      </c>
      <c r="C102" s="112">
        <v>100</v>
      </c>
      <c r="D102" s="113" t="s">
        <v>27</v>
      </c>
      <c r="E102" s="113">
        <v>1</v>
      </c>
      <c r="F102" s="54">
        <v>0</v>
      </c>
      <c r="G102" s="94">
        <f t="shared" ref="G102" si="12">C102*E102*F102</f>
        <v>0</v>
      </c>
      <c r="H102" s="117"/>
    </row>
    <row r="103" spans="1:8" x14ac:dyDescent="0.25">
      <c r="A103" s="86">
        <v>22</v>
      </c>
      <c r="B103" s="119" t="s">
        <v>90</v>
      </c>
      <c r="C103" s="112" t="s">
        <v>0</v>
      </c>
      <c r="D103" s="113" t="s">
        <v>0</v>
      </c>
      <c r="E103" s="113">
        <v>5</v>
      </c>
      <c r="F103" s="54">
        <v>0</v>
      </c>
      <c r="G103" s="94">
        <f>E103*F103</f>
        <v>0</v>
      </c>
      <c r="H103" s="117"/>
    </row>
    <row r="104" spans="1:8" x14ac:dyDescent="0.25">
      <c r="A104" s="86">
        <v>23</v>
      </c>
      <c r="B104" s="119" t="s">
        <v>99</v>
      </c>
      <c r="C104" s="112"/>
      <c r="D104" s="113" t="s">
        <v>26</v>
      </c>
      <c r="E104" s="113">
        <v>1</v>
      </c>
      <c r="F104" s="54">
        <v>0</v>
      </c>
      <c r="G104" s="94">
        <f>E104*F104</f>
        <v>0</v>
      </c>
      <c r="H104" s="117"/>
    </row>
    <row r="105" spans="1:8" x14ac:dyDescent="0.25">
      <c r="A105" s="86">
        <v>24</v>
      </c>
      <c r="B105" s="119" t="s">
        <v>52</v>
      </c>
      <c r="C105" s="112"/>
      <c r="D105" s="113" t="s">
        <v>26</v>
      </c>
      <c r="E105" s="113">
        <v>4</v>
      </c>
      <c r="F105" s="54">
        <v>0</v>
      </c>
      <c r="G105" s="94">
        <f>E105*F105</f>
        <v>0</v>
      </c>
      <c r="H105" s="117"/>
    </row>
    <row r="106" spans="1:8" x14ac:dyDescent="0.25">
      <c r="A106" s="86">
        <v>25</v>
      </c>
      <c r="B106" s="119" t="s">
        <v>94</v>
      </c>
      <c r="C106" s="114" t="s">
        <v>0</v>
      </c>
      <c r="D106" s="113" t="s">
        <v>24</v>
      </c>
      <c r="E106" s="113">
        <v>4</v>
      </c>
      <c r="F106" s="54">
        <v>0</v>
      </c>
      <c r="G106" s="94">
        <f>E106*F106</f>
        <v>0</v>
      </c>
      <c r="H106" s="117"/>
    </row>
    <row r="107" spans="1:8" x14ac:dyDescent="0.25">
      <c r="A107" s="86">
        <v>26</v>
      </c>
      <c r="B107" s="119" t="s">
        <v>100</v>
      </c>
      <c r="C107" s="112">
        <v>3</v>
      </c>
      <c r="D107" s="113" t="s">
        <v>27</v>
      </c>
      <c r="E107" s="113">
        <v>3</v>
      </c>
      <c r="F107" s="54">
        <v>0</v>
      </c>
      <c r="G107" s="94">
        <f t="shared" ref="G107:G109" si="13">C107*E107*F107</f>
        <v>0</v>
      </c>
      <c r="H107" s="117"/>
    </row>
    <row r="108" spans="1:8" x14ac:dyDescent="0.25">
      <c r="A108" s="86">
        <v>27</v>
      </c>
      <c r="B108" s="119" t="s">
        <v>101</v>
      </c>
      <c r="C108" s="112">
        <v>2</v>
      </c>
      <c r="D108" s="113" t="s">
        <v>26</v>
      </c>
      <c r="E108" s="113">
        <v>3</v>
      </c>
      <c r="F108" s="54">
        <v>0</v>
      </c>
      <c r="G108" s="94">
        <f t="shared" si="13"/>
        <v>0</v>
      </c>
      <c r="H108" s="117"/>
    </row>
    <row r="109" spans="1:8" x14ac:dyDescent="0.25">
      <c r="A109" s="86">
        <v>28</v>
      </c>
      <c r="B109" s="119" t="s">
        <v>102</v>
      </c>
      <c r="C109" s="112">
        <v>2</v>
      </c>
      <c r="D109" s="113" t="s">
        <v>26</v>
      </c>
      <c r="E109" s="113">
        <v>3</v>
      </c>
      <c r="F109" s="54">
        <v>0</v>
      </c>
      <c r="G109" s="94">
        <f t="shared" si="13"/>
        <v>0</v>
      </c>
      <c r="H109" s="117"/>
    </row>
    <row r="110" spans="1:8" x14ac:dyDescent="0.25">
      <c r="A110" s="86">
        <v>29</v>
      </c>
      <c r="B110" s="119" t="s">
        <v>69</v>
      </c>
      <c r="C110" s="112">
        <v>1.5</v>
      </c>
      <c r="D110" s="113" t="s">
        <v>27</v>
      </c>
      <c r="E110" s="113">
        <v>3</v>
      </c>
      <c r="F110" s="54">
        <v>0</v>
      </c>
      <c r="G110" s="94">
        <f t="shared" ref="G110" si="14">C110*E110*F110</f>
        <v>0</v>
      </c>
      <c r="H110" s="117"/>
    </row>
    <row r="111" spans="1:8" x14ac:dyDescent="0.25">
      <c r="A111" s="86">
        <v>30</v>
      </c>
      <c r="B111" s="119" t="s">
        <v>88</v>
      </c>
      <c r="C111" s="112">
        <v>35</v>
      </c>
      <c r="D111" s="113" t="s">
        <v>27</v>
      </c>
      <c r="E111" s="113">
        <v>2</v>
      </c>
      <c r="F111" s="54">
        <v>0</v>
      </c>
      <c r="G111" s="94">
        <f t="shared" ref="G111" si="15">C111*E111*F111</f>
        <v>0</v>
      </c>
      <c r="H111" s="117"/>
    </row>
    <row r="112" spans="1:8" x14ac:dyDescent="0.25">
      <c r="A112" s="86"/>
      <c r="B112" s="92"/>
      <c r="C112" s="114"/>
      <c r="D112" s="113"/>
      <c r="E112" s="113"/>
      <c r="F112" s="54"/>
      <c r="G112" s="94"/>
    </row>
    <row r="113" spans="1:7" x14ac:dyDescent="0.25">
      <c r="A113" s="86"/>
      <c r="B113" s="116" t="s">
        <v>28</v>
      </c>
      <c r="C113" s="105"/>
      <c r="D113" s="53"/>
      <c r="E113" s="53"/>
      <c r="F113" s="106"/>
      <c r="G113" s="94"/>
    </row>
    <row r="114" spans="1:7" x14ac:dyDescent="0.25">
      <c r="A114" s="86">
        <v>31</v>
      </c>
      <c r="B114" s="95" t="s">
        <v>89</v>
      </c>
      <c r="C114" s="105"/>
      <c r="D114" s="89" t="s">
        <v>24</v>
      </c>
      <c r="E114" s="53">
        <v>1</v>
      </c>
      <c r="F114" s="106">
        <v>0</v>
      </c>
      <c r="G114" s="94">
        <f t="shared" ref="G114" si="16">E114*F114</f>
        <v>0</v>
      </c>
    </row>
    <row r="115" spans="1:7" ht="15.75" thickBot="1" x14ac:dyDescent="0.3">
      <c r="A115" s="118"/>
      <c r="B115" s="119"/>
      <c r="C115" s="105"/>
      <c r="D115" s="53"/>
      <c r="E115" s="53"/>
      <c r="F115" s="106"/>
      <c r="G115" s="107"/>
    </row>
    <row r="116" spans="1:7" ht="15.75" thickBot="1" x14ac:dyDescent="0.3">
      <c r="A116" s="120" t="s">
        <v>0</v>
      </c>
      <c r="B116" s="98" t="s">
        <v>97</v>
      </c>
      <c r="C116" s="99"/>
      <c r="D116" s="100"/>
      <c r="E116" s="100"/>
      <c r="F116" s="101"/>
      <c r="G116" s="102">
        <f>SUM(G76:G115)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E20" sqref="E20"/>
    </sheetView>
  </sheetViews>
  <sheetFormatPr defaultRowHeight="15" x14ac:dyDescent="0.25"/>
  <cols>
    <col min="1" max="1" width="6.7109375" style="62" customWidth="1"/>
    <col min="2" max="2" width="63.42578125" style="62" customWidth="1"/>
    <col min="3" max="3" width="9.7109375" style="64" customWidth="1"/>
    <col min="4" max="4" width="9.7109375" style="65" customWidth="1"/>
    <col min="5" max="5" width="10.5703125" style="66" customWidth="1"/>
    <col min="6" max="6" width="12.5703125" style="66" customWidth="1"/>
    <col min="7" max="7" width="17" style="66" customWidth="1"/>
    <col min="8" max="252" width="9.140625" style="66"/>
    <col min="253" max="253" width="23.42578125" style="66" customWidth="1"/>
    <col min="254" max="254" width="56.5703125" style="66" customWidth="1"/>
    <col min="255" max="255" width="10" style="66" customWidth="1"/>
    <col min="256" max="256" width="4.42578125" style="66" customWidth="1"/>
    <col min="257" max="257" width="7.42578125" style="66" customWidth="1"/>
    <col min="258" max="258" width="15.7109375" style="66" customWidth="1"/>
    <col min="259" max="259" width="8.42578125" style="66" customWidth="1"/>
    <col min="260" max="260" width="13.7109375" style="66" bestFit="1" customWidth="1"/>
    <col min="261" max="261" width="18.5703125" style="66" bestFit="1" customWidth="1"/>
    <col min="262" max="262" width="10.42578125" style="66" customWidth="1"/>
    <col min="263" max="263" width="17" style="66" customWidth="1"/>
    <col min="264" max="508" width="9.140625" style="66"/>
    <col min="509" max="509" width="23.42578125" style="66" customWidth="1"/>
    <col min="510" max="510" width="56.5703125" style="66" customWidth="1"/>
    <col min="511" max="511" width="10" style="66" customWidth="1"/>
    <col min="512" max="512" width="4.42578125" style="66" customWidth="1"/>
    <col min="513" max="513" width="7.42578125" style="66" customWidth="1"/>
    <col min="514" max="514" width="15.7109375" style="66" customWidth="1"/>
    <col min="515" max="515" width="8.42578125" style="66" customWidth="1"/>
    <col min="516" max="516" width="13.7109375" style="66" bestFit="1" customWidth="1"/>
    <col min="517" max="517" width="18.5703125" style="66" bestFit="1" customWidth="1"/>
    <col min="518" max="518" width="10.42578125" style="66" customWidth="1"/>
    <col min="519" max="519" width="17" style="66" customWidth="1"/>
    <col min="520" max="764" width="9.140625" style="66"/>
    <col min="765" max="765" width="23.42578125" style="66" customWidth="1"/>
    <col min="766" max="766" width="56.5703125" style="66" customWidth="1"/>
    <col min="767" max="767" width="10" style="66" customWidth="1"/>
    <col min="768" max="768" width="4.42578125" style="66" customWidth="1"/>
    <col min="769" max="769" width="7.42578125" style="66" customWidth="1"/>
    <col min="770" max="770" width="15.7109375" style="66" customWidth="1"/>
    <col min="771" max="771" width="8.42578125" style="66" customWidth="1"/>
    <col min="772" max="772" width="13.7109375" style="66" bestFit="1" customWidth="1"/>
    <col min="773" max="773" width="18.5703125" style="66" bestFit="1" customWidth="1"/>
    <col min="774" max="774" width="10.42578125" style="66" customWidth="1"/>
    <col min="775" max="775" width="17" style="66" customWidth="1"/>
    <col min="776" max="1020" width="9.140625" style="66"/>
    <col min="1021" max="1021" width="23.42578125" style="66" customWidth="1"/>
    <col min="1022" max="1022" width="56.5703125" style="66" customWidth="1"/>
    <col min="1023" max="1023" width="10" style="66" customWidth="1"/>
    <col min="1024" max="1024" width="4.42578125" style="66" customWidth="1"/>
    <col min="1025" max="1025" width="7.42578125" style="66" customWidth="1"/>
    <col min="1026" max="1026" width="15.7109375" style="66" customWidth="1"/>
    <col min="1027" max="1027" width="8.42578125" style="66" customWidth="1"/>
    <col min="1028" max="1028" width="13.7109375" style="66" bestFit="1" customWidth="1"/>
    <col min="1029" max="1029" width="18.5703125" style="66" bestFit="1" customWidth="1"/>
    <col min="1030" max="1030" width="10.42578125" style="66" customWidth="1"/>
    <col min="1031" max="1031" width="17" style="66" customWidth="1"/>
    <col min="1032" max="1276" width="9.140625" style="66"/>
    <col min="1277" max="1277" width="23.42578125" style="66" customWidth="1"/>
    <col min="1278" max="1278" width="56.5703125" style="66" customWidth="1"/>
    <col min="1279" max="1279" width="10" style="66" customWidth="1"/>
    <col min="1280" max="1280" width="4.42578125" style="66" customWidth="1"/>
    <col min="1281" max="1281" width="7.42578125" style="66" customWidth="1"/>
    <col min="1282" max="1282" width="15.7109375" style="66" customWidth="1"/>
    <col min="1283" max="1283" width="8.42578125" style="66" customWidth="1"/>
    <col min="1284" max="1284" width="13.7109375" style="66" bestFit="1" customWidth="1"/>
    <col min="1285" max="1285" width="18.5703125" style="66" bestFit="1" customWidth="1"/>
    <col min="1286" max="1286" width="10.42578125" style="66" customWidth="1"/>
    <col min="1287" max="1287" width="17" style="66" customWidth="1"/>
    <col min="1288" max="1532" width="9.140625" style="66"/>
    <col min="1533" max="1533" width="23.42578125" style="66" customWidth="1"/>
    <col min="1534" max="1534" width="56.5703125" style="66" customWidth="1"/>
    <col min="1535" max="1535" width="10" style="66" customWidth="1"/>
    <col min="1536" max="1536" width="4.42578125" style="66" customWidth="1"/>
    <col min="1537" max="1537" width="7.42578125" style="66" customWidth="1"/>
    <col min="1538" max="1538" width="15.7109375" style="66" customWidth="1"/>
    <col min="1539" max="1539" width="8.42578125" style="66" customWidth="1"/>
    <col min="1540" max="1540" width="13.7109375" style="66" bestFit="1" customWidth="1"/>
    <col min="1541" max="1541" width="18.5703125" style="66" bestFit="1" customWidth="1"/>
    <col min="1542" max="1542" width="10.42578125" style="66" customWidth="1"/>
    <col min="1543" max="1543" width="17" style="66" customWidth="1"/>
    <col min="1544" max="1788" width="9.140625" style="66"/>
    <col min="1789" max="1789" width="23.42578125" style="66" customWidth="1"/>
    <col min="1790" max="1790" width="56.5703125" style="66" customWidth="1"/>
    <col min="1791" max="1791" width="10" style="66" customWidth="1"/>
    <col min="1792" max="1792" width="4.42578125" style="66" customWidth="1"/>
    <col min="1793" max="1793" width="7.42578125" style="66" customWidth="1"/>
    <col min="1794" max="1794" width="15.7109375" style="66" customWidth="1"/>
    <col min="1795" max="1795" width="8.42578125" style="66" customWidth="1"/>
    <col min="1796" max="1796" width="13.7109375" style="66" bestFit="1" customWidth="1"/>
    <col min="1797" max="1797" width="18.5703125" style="66" bestFit="1" customWidth="1"/>
    <col min="1798" max="1798" width="10.42578125" style="66" customWidth="1"/>
    <col min="1799" max="1799" width="17" style="66" customWidth="1"/>
    <col min="1800" max="2044" width="9.140625" style="66"/>
    <col min="2045" max="2045" width="23.42578125" style="66" customWidth="1"/>
    <col min="2046" max="2046" width="56.5703125" style="66" customWidth="1"/>
    <col min="2047" max="2047" width="10" style="66" customWidth="1"/>
    <col min="2048" max="2048" width="4.42578125" style="66" customWidth="1"/>
    <col min="2049" max="2049" width="7.42578125" style="66" customWidth="1"/>
    <col min="2050" max="2050" width="15.7109375" style="66" customWidth="1"/>
    <col min="2051" max="2051" width="8.42578125" style="66" customWidth="1"/>
    <col min="2052" max="2052" width="13.7109375" style="66" bestFit="1" customWidth="1"/>
    <col min="2053" max="2053" width="18.5703125" style="66" bestFit="1" customWidth="1"/>
    <col min="2054" max="2054" width="10.42578125" style="66" customWidth="1"/>
    <col min="2055" max="2055" width="17" style="66" customWidth="1"/>
    <col min="2056" max="2300" width="9.140625" style="66"/>
    <col min="2301" max="2301" width="23.42578125" style="66" customWidth="1"/>
    <col min="2302" max="2302" width="56.5703125" style="66" customWidth="1"/>
    <col min="2303" max="2303" width="10" style="66" customWidth="1"/>
    <col min="2304" max="2304" width="4.42578125" style="66" customWidth="1"/>
    <col min="2305" max="2305" width="7.42578125" style="66" customWidth="1"/>
    <col min="2306" max="2306" width="15.7109375" style="66" customWidth="1"/>
    <col min="2307" max="2307" width="8.42578125" style="66" customWidth="1"/>
    <col min="2308" max="2308" width="13.7109375" style="66" bestFit="1" customWidth="1"/>
    <col min="2309" max="2309" width="18.5703125" style="66" bestFit="1" customWidth="1"/>
    <col min="2310" max="2310" width="10.42578125" style="66" customWidth="1"/>
    <col min="2311" max="2311" width="17" style="66" customWidth="1"/>
    <col min="2312" max="2556" width="9.140625" style="66"/>
    <col min="2557" max="2557" width="23.42578125" style="66" customWidth="1"/>
    <col min="2558" max="2558" width="56.5703125" style="66" customWidth="1"/>
    <col min="2559" max="2559" width="10" style="66" customWidth="1"/>
    <col min="2560" max="2560" width="4.42578125" style="66" customWidth="1"/>
    <col min="2561" max="2561" width="7.42578125" style="66" customWidth="1"/>
    <col min="2562" max="2562" width="15.7109375" style="66" customWidth="1"/>
    <col min="2563" max="2563" width="8.42578125" style="66" customWidth="1"/>
    <col min="2564" max="2564" width="13.7109375" style="66" bestFit="1" customWidth="1"/>
    <col min="2565" max="2565" width="18.5703125" style="66" bestFit="1" customWidth="1"/>
    <col min="2566" max="2566" width="10.42578125" style="66" customWidth="1"/>
    <col min="2567" max="2567" width="17" style="66" customWidth="1"/>
    <col min="2568" max="2812" width="9.140625" style="66"/>
    <col min="2813" max="2813" width="23.42578125" style="66" customWidth="1"/>
    <col min="2814" max="2814" width="56.5703125" style="66" customWidth="1"/>
    <col min="2815" max="2815" width="10" style="66" customWidth="1"/>
    <col min="2816" max="2816" width="4.42578125" style="66" customWidth="1"/>
    <col min="2817" max="2817" width="7.42578125" style="66" customWidth="1"/>
    <col min="2818" max="2818" width="15.7109375" style="66" customWidth="1"/>
    <col min="2819" max="2819" width="8.42578125" style="66" customWidth="1"/>
    <col min="2820" max="2820" width="13.7109375" style="66" bestFit="1" customWidth="1"/>
    <col min="2821" max="2821" width="18.5703125" style="66" bestFit="1" customWidth="1"/>
    <col min="2822" max="2822" width="10.42578125" style="66" customWidth="1"/>
    <col min="2823" max="2823" width="17" style="66" customWidth="1"/>
    <col min="2824" max="3068" width="9.140625" style="66"/>
    <col min="3069" max="3069" width="23.42578125" style="66" customWidth="1"/>
    <col min="3070" max="3070" width="56.5703125" style="66" customWidth="1"/>
    <col min="3071" max="3071" width="10" style="66" customWidth="1"/>
    <col min="3072" max="3072" width="4.42578125" style="66" customWidth="1"/>
    <col min="3073" max="3073" width="7.42578125" style="66" customWidth="1"/>
    <col min="3074" max="3074" width="15.7109375" style="66" customWidth="1"/>
    <col min="3075" max="3075" width="8.42578125" style="66" customWidth="1"/>
    <col min="3076" max="3076" width="13.7109375" style="66" bestFit="1" customWidth="1"/>
    <col min="3077" max="3077" width="18.5703125" style="66" bestFit="1" customWidth="1"/>
    <col min="3078" max="3078" width="10.42578125" style="66" customWidth="1"/>
    <col min="3079" max="3079" width="17" style="66" customWidth="1"/>
    <col min="3080" max="3324" width="9.140625" style="66"/>
    <col min="3325" max="3325" width="23.42578125" style="66" customWidth="1"/>
    <col min="3326" max="3326" width="56.5703125" style="66" customWidth="1"/>
    <col min="3327" max="3327" width="10" style="66" customWidth="1"/>
    <col min="3328" max="3328" width="4.42578125" style="66" customWidth="1"/>
    <col min="3329" max="3329" width="7.42578125" style="66" customWidth="1"/>
    <col min="3330" max="3330" width="15.7109375" style="66" customWidth="1"/>
    <col min="3331" max="3331" width="8.42578125" style="66" customWidth="1"/>
    <col min="3332" max="3332" width="13.7109375" style="66" bestFit="1" customWidth="1"/>
    <col min="3333" max="3333" width="18.5703125" style="66" bestFit="1" customWidth="1"/>
    <col min="3334" max="3334" width="10.42578125" style="66" customWidth="1"/>
    <col min="3335" max="3335" width="17" style="66" customWidth="1"/>
    <col min="3336" max="3580" width="9.140625" style="66"/>
    <col min="3581" max="3581" width="23.42578125" style="66" customWidth="1"/>
    <col min="3582" max="3582" width="56.5703125" style="66" customWidth="1"/>
    <col min="3583" max="3583" width="10" style="66" customWidth="1"/>
    <col min="3584" max="3584" width="4.42578125" style="66" customWidth="1"/>
    <col min="3585" max="3585" width="7.42578125" style="66" customWidth="1"/>
    <col min="3586" max="3586" width="15.7109375" style="66" customWidth="1"/>
    <col min="3587" max="3587" width="8.42578125" style="66" customWidth="1"/>
    <col min="3588" max="3588" width="13.7109375" style="66" bestFit="1" customWidth="1"/>
    <col min="3589" max="3589" width="18.5703125" style="66" bestFit="1" customWidth="1"/>
    <col min="3590" max="3590" width="10.42578125" style="66" customWidth="1"/>
    <col min="3591" max="3591" width="17" style="66" customWidth="1"/>
    <col min="3592" max="3836" width="9.140625" style="66"/>
    <col min="3837" max="3837" width="23.42578125" style="66" customWidth="1"/>
    <col min="3838" max="3838" width="56.5703125" style="66" customWidth="1"/>
    <col min="3839" max="3839" width="10" style="66" customWidth="1"/>
    <col min="3840" max="3840" width="4.42578125" style="66" customWidth="1"/>
    <col min="3841" max="3841" width="7.42578125" style="66" customWidth="1"/>
    <col min="3842" max="3842" width="15.7109375" style="66" customWidth="1"/>
    <col min="3843" max="3843" width="8.42578125" style="66" customWidth="1"/>
    <col min="3844" max="3844" width="13.7109375" style="66" bestFit="1" customWidth="1"/>
    <col min="3845" max="3845" width="18.5703125" style="66" bestFit="1" customWidth="1"/>
    <col min="3846" max="3846" width="10.42578125" style="66" customWidth="1"/>
    <col min="3847" max="3847" width="17" style="66" customWidth="1"/>
    <col min="3848" max="4092" width="9.140625" style="66"/>
    <col min="4093" max="4093" width="23.42578125" style="66" customWidth="1"/>
    <col min="4094" max="4094" width="56.5703125" style="66" customWidth="1"/>
    <col min="4095" max="4095" width="10" style="66" customWidth="1"/>
    <col min="4096" max="4096" width="4.42578125" style="66" customWidth="1"/>
    <col min="4097" max="4097" width="7.42578125" style="66" customWidth="1"/>
    <col min="4098" max="4098" width="15.7109375" style="66" customWidth="1"/>
    <col min="4099" max="4099" width="8.42578125" style="66" customWidth="1"/>
    <col min="4100" max="4100" width="13.7109375" style="66" bestFit="1" customWidth="1"/>
    <col min="4101" max="4101" width="18.5703125" style="66" bestFit="1" customWidth="1"/>
    <col min="4102" max="4102" width="10.42578125" style="66" customWidth="1"/>
    <col min="4103" max="4103" width="17" style="66" customWidth="1"/>
    <col min="4104" max="4348" width="9.140625" style="66"/>
    <col min="4349" max="4349" width="23.42578125" style="66" customWidth="1"/>
    <col min="4350" max="4350" width="56.5703125" style="66" customWidth="1"/>
    <col min="4351" max="4351" width="10" style="66" customWidth="1"/>
    <col min="4352" max="4352" width="4.42578125" style="66" customWidth="1"/>
    <col min="4353" max="4353" width="7.42578125" style="66" customWidth="1"/>
    <col min="4354" max="4354" width="15.7109375" style="66" customWidth="1"/>
    <col min="4355" max="4355" width="8.42578125" style="66" customWidth="1"/>
    <col min="4356" max="4356" width="13.7109375" style="66" bestFit="1" customWidth="1"/>
    <col min="4357" max="4357" width="18.5703125" style="66" bestFit="1" customWidth="1"/>
    <col min="4358" max="4358" width="10.42578125" style="66" customWidth="1"/>
    <col min="4359" max="4359" width="17" style="66" customWidth="1"/>
    <col min="4360" max="4604" width="9.140625" style="66"/>
    <col min="4605" max="4605" width="23.42578125" style="66" customWidth="1"/>
    <col min="4606" max="4606" width="56.5703125" style="66" customWidth="1"/>
    <col min="4607" max="4607" width="10" style="66" customWidth="1"/>
    <col min="4608" max="4608" width="4.42578125" style="66" customWidth="1"/>
    <col min="4609" max="4609" width="7.42578125" style="66" customWidth="1"/>
    <col min="4610" max="4610" width="15.7109375" style="66" customWidth="1"/>
    <col min="4611" max="4611" width="8.42578125" style="66" customWidth="1"/>
    <col min="4612" max="4612" width="13.7109375" style="66" bestFit="1" customWidth="1"/>
    <col min="4613" max="4613" width="18.5703125" style="66" bestFit="1" customWidth="1"/>
    <col min="4614" max="4614" width="10.42578125" style="66" customWidth="1"/>
    <col min="4615" max="4615" width="17" style="66" customWidth="1"/>
    <col min="4616" max="4860" width="9.140625" style="66"/>
    <col min="4861" max="4861" width="23.42578125" style="66" customWidth="1"/>
    <col min="4862" max="4862" width="56.5703125" style="66" customWidth="1"/>
    <col min="4863" max="4863" width="10" style="66" customWidth="1"/>
    <col min="4864" max="4864" width="4.42578125" style="66" customWidth="1"/>
    <col min="4865" max="4865" width="7.42578125" style="66" customWidth="1"/>
    <col min="4866" max="4866" width="15.7109375" style="66" customWidth="1"/>
    <col min="4867" max="4867" width="8.42578125" style="66" customWidth="1"/>
    <col min="4868" max="4868" width="13.7109375" style="66" bestFit="1" customWidth="1"/>
    <col min="4869" max="4869" width="18.5703125" style="66" bestFit="1" customWidth="1"/>
    <col min="4870" max="4870" width="10.42578125" style="66" customWidth="1"/>
    <col min="4871" max="4871" width="17" style="66" customWidth="1"/>
    <col min="4872" max="5116" width="9.140625" style="66"/>
    <col min="5117" max="5117" width="23.42578125" style="66" customWidth="1"/>
    <col min="5118" max="5118" width="56.5703125" style="66" customWidth="1"/>
    <col min="5119" max="5119" width="10" style="66" customWidth="1"/>
    <col min="5120" max="5120" width="4.42578125" style="66" customWidth="1"/>
    <col min="5121" max="5121" width="7.42578125" style="66" customWidth="1"/>
    <col min="5122" max="5122" width="15.7109375" style="66" customWidth="1"/>
    <col min="5123" max="5123" width="8.42578125" style="66" customWidth="1"/>
    <col min="5124" max="5124" width="13.7109375" style="66" bestFit="1" customWidth="1"/>
    <col min="5125" max="5125" width="18.5703125" style="66" bestFit="1" customWidth="1"/>
    <col min="5126" max="5126" width="10.42578125" style="66" customWidth="1"/>
    <col min="5127" max="5127" width="17" style="66" customWidth="1"/>
    <col min="5128" max="5372" width="9.140625" style="66"/>
    <col min="5373" max="5373" width="23.42578125" style="66" customWidth="1"/>
    <col min="5374" max="5374" width="56.5703125" style="66" customWidth="1"/>
    <col min="5375" max="5375" width="10" style="66" customWidth="1"/>
    <col min="5376" max="5376" width="4.42578125" style="66" customWidth="1"/>
    <col min="5377" max="5377" width="7.42578125" style="66" customWidth="1"/>
    <col min="5378" max="5378" width="15.7109375" style="66" customWidth="1"/>
    <col min="5379" max="5379" width="8.42578125" style="66" customWidth="1"/>
    <col min="5380" max="5380" width="13.7109375" style="66" bestFit="1" customWidth="1"/>
    <col min="5381" max="5381" width="18.5703125" style="66" bestFit="1" customWidth="1"/>
    <col min="5382" max="5382" width="10.42578125" style="66" customWidth="1"/>
    <col min="5383" max="5383" width="17" style="66" customWidth="1"/>
    <col min="5384" max="5628" width="9.140625" style="66"/>
    <col min="5629" max="5629" width="23.42578125" style="66" customWidth="1"/>
    <col min="5630" max="5630" width="56.5703125" style="66" customWidth="1"/>
    <col min="5631" max="5631" width="10" style="66" customWidth="1"/>
    <col min="5632" max="5632" width="4.42578125" style="66" customWidth="1"/>
    <col min="5633" max="5633" width="7.42578125" style="66" customWidth="1"/>
    <col min="5634" max="5634" width="15.7109375" style="66" customWidth="1"/>
    <col min="5635" max="5635" width="8.42578125" style="66" customWidth="1"/>
    <col min="5636" max="5636" width="13.7109375" style="66" bestFit="1" customWidth="1"/>
    <col min="5637" max="5637" width="18.5703125" style="66" bestFit="1" customWidth="1"/>
    <col min="5638" max="5638" width="10.42578125" style="66" customWidth="1"/>
    <col min="5639" max="5639" width="17" style="66" customWidth="1"/>
    <col min="5640" max="5884" width="9.140625" style="66"/>
    <col min="5885" max="5885" width="23.42578125" style="66" customWidth="1"/>
    <col min="5886" max="5886" width="56.5703125" style="66" customWidth="1"/>
    <col min="5887" max="5887" width="10" style="66" customWidth="1"/>
    <col min="5888" max="5888" width="4.42578125" style="66" customWidth="1"/>
    <col min="5889" max="5889" width="7.42578125" style="66" customWidth="1"/>
    <col min="5890" max="5890" width="15.7109375" style="66" customWidth="1"/>
    <col min="5891" max="5891" width="8.42578125" style="66" customWidth="1"/>
    <col min="5892" max="5892" width="13.7109375" style="66" bestFit="1" customWidth="1"/>
    <col min="5893" max="5893" width="18.5703125" style="66" bestFit="1" customWidth="1"/>
    <col min="5894" max="5894" width="10.42578125" style="66" customWidth="1"/>
    <col min="5895" max="5895" width="17" style="66" customWidth="1"/>
    <col min="5896" max="6140" width="9.140625" style="66"/>
    <col min="6141" max="6141" width="23.42578125" style="66" customWidth="1"/>
    <col min="6142" max="6142" width="56.5703125" style="66" customWidth="1"/>
    <col min="6143" max="6143" width="10" style="66" customWidth="1"/>
    <col min="6144" max="6144" width="4.42578125" style="66" customWidth="1"/>
    <col min="6145" max="6145" width="7.42578125" style="66" customWidth="1"/>
    <col min="6146" max="6146" width="15.7109375" style="66" customWidth="1"/>
    <col min="6147" max="6147" width="8.42578125" style="66" customWidth="1"/>
    <col min="6148" max="6148" width="13.7109375" style="66" bestFit="1" customWidth="1"/>
    <col min="6149" max="6149" width="18.5703125" style="66" bestFit="1" customWidth="1"/>
    <col min="6150" max="6150" width="10.42578125" style="66" customWidth="1"/>
    <col min="6151" max="6151" width="17" style="66" customWidth="1"/>
    <col min="6152" max="6396" width="9.140625" style="66"/>
    <col min="6397" max="6397" width="23.42578125" style="66" customWidth="1"/>
    <col min="6398" max="6398" width="56.5703125" style="66" customWidth="1"/>
    <col min="6399" max="6399" width="10" style="66" customWidth="1"/>
    <col min="6400" max="6400" width="4.42578125" style="66" customWidth="1"/>
    <col min="6401" max="6401" width="7.42578125" style="66" customWidth="1"/>
    <col min="6402" max="6402" width="15.7109375" style="66" customWidth="1"/>
    <col min="6403" max="6403" width="8.42578125" style="66" customWidth="1"/>
    <col min="6404" max="6404" width="13.7109375" style="66" bestFit="1" customWidth="1"/>
    <col min="6405" max="6405" width="18.5703125" style="66" bestFit="1" customWidth="1"/>
    <col min="6406" max="6406" width="10.42578125" style="66" customWidth="1"/>
    <col min="6407" max="6407" width="17" style="66" customWidth="1"/>
    <col min="6408" max="6652" width="9.140625" style="66"/>
    <col min="6653" max="6653" width="23.42578125" style="66" customWidth="1"/>
    <col min="6654" max="6654" width="56.5703125" style="66" customWidth="1"/>
    <col min="6655" max="6655" width="10" style="66" customWidth="1"/>
    <col min="6656" max="6656" width="4.42578125" style="66" customWidth="1"/>
    <col min="6657" max="6657" width="7.42578125" style="66" customWidth="1"/>
    <col min="6658" max="6658" width="15.7109375" style="66" customWidth="1"/>
    <col min="6659" max="6659" width="8.42578125" style="66" customWidth="1"/>
    <col min="6660" max="6660" width="13.7109375" style="66" bestFit="1" customWidth="1"/>
    <col min="6661" max="6661" width="18.5703125" style="66" bestFit="1" customWidth="1"/>
    <col min="6662" max="6662" width="10.42578125" style="66" customWidth="1"/>
    <col min="6663" max="6663" width="17" style="66" customWidth="1"/>
    <col min="6664" max="6908" width="9.140625" style="66"/>
    <col min="6909" max="6909" width="23.42578125" style="66" customWidth="1"/>
    <col min="6910" max="6910" width="56.5703125" style="66" customWidth="1"/>
    <col min="6911" max="6911" width="10" style="66" customWidth="1"/>
    <col min="6912" max="6912" width="4.42578125" style="66" customWidth="1"/>
    <col min="6913" max="6913" width="7.42578125" style="66" customWidth="1"/>
    <col min="6914" max="6914" width="15.7109375" style="66" customWidth="1"/>
    <col min="6915" max="6915" width="8.42578125" style="66" customWidth="1"/>
    <col min="6916" max="6916" width="13.7109375" style="66" bestFit="1" customWidth="1"/>
    <col min="6917" max="6917" width="18.5703125" style="66" bestFit="1" customWidth="1"/>
    <col min="6918" max="6918" width="10.42578125" style="66" customWidth="1"/>
    <col min="6919" max="6919" width="17" style="66" customWidth="1"/>
    <col min="6920" max="7164" width="9.140625" style="66"/>
    <col min="7165" max="7165" width="23.42578125" style="66" customWidth="1"/>
    <col min="7166" max="7166" width="56.5703125" style="66" customWidth="1"/>
    <col min="7167" max="7167" width="10" style="66" customWidth="1"/>
    <col min="7168" max="7168" width="4.42578125" style="66" customWidth="1"/>
    <col min="7169" max="7169" width="7.42578125" style="66" customWidth="1"/>
    <col min="7170" max="7170" width="15.7109375" style="66" customWidth="1"/>
    <col min="7171" max="7171" width="8.42578125" style="66" customWidth="1"/>
    <col min="7172" max="7172" width="13.7109375" style="66" bestFit="1" customWidth="1"/>
    <col min="7173" max="7173" width="18.5703125" style="66" bestFit="1" customWidth="1"/>
    <col min="7174" max="7174" width="10.42578125" style="66" customWidth="1"/>
    <col min="7175" max="7175" width="17" style="66" customWidth="1"/>
    <col min="7176" max="7420" width="9.140625" style="66"/>
    <col min="7421" max="7421" width="23.42578125" style="66" customWidth="1"/>
    <col min="7422" max="7422" width="56.5703125" style="66" customWidth="1"/>
    <col min="7423" max="7423" width="10" style="66" customWidth="1"/>
    <col min="7424" max="7424" width="4.42578125" style="66" customWidth="1"/>
    <col min="7425" max="7425" width="7.42578125" style="66" customWidth="1"/>
    <col min="7426" max="7426" width="15.7109375" style="66" customWidth="1"/>
    <col min="7427" max="7427" width="8.42578125" style="66" customWidth="1"/>
    <col min="7428" max="7428" width="13.7109375" style="66" bestFit="1" customWidth="1"/>
    <col min="7429" max="7429" width="18.5703125" style="66" bestFit="1" customWidth="1"/>
    <col min="7430" max="7430" width="10.42578125" style="66" customWidth="1"/>
    <col min="7431" max="7431" width="17" style="66" customWidth="1"/>
    <col min="7432" max="7676" width="9.140625" style="66"/>
    <col min="7677" max="7677" width="23.42578125" style="66" customWidth="1"/>
    <col min="7678" max="7678" width="56.5703125" style="66" customWidth="1"/>
    <col min="7679" max="7679" width="10" style="66" customWidth="1"/>
    <col min="7680" max="7680" width="4.42578125" style="66" customWidth="1"/>
    <col min="7681" max="7681" width="7.42578125" style="66" customWidth="1"/>
    <col min="7682" max="7682" width="15.7109375" style="66" customWidth="1"/>
    <col min="7683" max="7683" width="8.42578125" style="66" customWidth="1"/>
    <col min="7684" max="7684" width="13.7109375" style="66" bestFit="1" customWidth="1"/>
    <col min="7685" max="7685" width="18.5703125" style="66" bestFit="1" customWidth="1"/>
    <col min="7686" max="7686" width="10.42578125" style="66" customWidth="1"/>
    <col min="7687" max="7687" width="17" style="66" customWidth="1"/>
    <col min="7688" max="7932" width="9.140625" style="66"/>
    <col min="7933" max="7933" width="23.42578125" style="66" customWidth="1"/>
    <col min="7934" max="7934" width="56.5703125" style="66" customWidth="1"/>
    <col min="7935" max="7935" width="10" style="66" customWidth="1"/>
    <col min="7936" max="7936" width="4.42578125" style="66" customWidth="1"/>
    <col min="7937" max="7937" width="7.42578125" style="66" customWidth="1"/>
    <col min="7938" max="7938" width="15.7109375" style="66" customWidth="1"/>
    <col min="7939" max="7939" width="8.42578125" style="66" customWidth="1"/>
    <col min="7940" max="7940" width="13.7109375" style="66" bestFit="1" customWidth="1"/>
    <col min="7941" max="7941" width="18.5703125" style="66" bestFit="1" customWidth="1"/>
    <col min="7942" max="7942" width="10.42578125" style="66" customWidth="1"/>
    <col min="7943" max="7943" width="17" style="66" customWidth="1"/>
    <col min="7944" max="8188" width="9.140625" style="66"/>
    <col min="8189" max="8189" width="23.42578125" style="66" customWidth="1"/>
    <col min="8190" max="8190" width="56.5703125" style="66" customWidth="1"/>
    <col min="8191" max="8191" width="10" style="66" customWidth="1"/>
    <col min="8192" max="8192" width="4.42578125" style="66" customWidth="1"/>
    <col min="8193" max="8193" width="7.42578125" style="66" customWidth="1"/>
    <col min="8194" max="8194" width="15.7109375" style="66" customWidth="1"/>
    <col min="8195" max="8195" width="8.42578125" style="66" customWidth="1"/>
    <col min="8196" max="8196" width="13.7109375" style="66" bestFit="1" customWidth="1"/>
    <col min="8197" max="8197" width="18.5703125" style="66" bestFit="1" customWidth="1"/>
    <col min="8198" max="8198" width="10.42578125" style="66" customWidth="1"/>
    <col min="8199" max="8199" width="17" style="66" customWidth="1"/>
    <col min="8200" max="8444" width="9.140625" style="66"/>
    <col min="8445" max="8445" width="23.42578125" style="66" customWidth="1"/>
    <col min="8446" max="8446" width="56.5703125" style="66" customWidth="1"/>
    <col min="8447" max="8447" width="10" style="66" customWidth="1"/>
    <col min="8448" max="8448" width="4.42578125" style="66" customWidth="1"/>
    <col min="8449" max="8449" width="7.42578125" style="66" customWidth="1"/>
    <col min="8450" max="8450" width="15.7109375" style="66" customWidth="1"/>
    <col min="8451" max="8451" width="8.42578125" style="66" customWidth="1"/>
    <col min="8452" max="8452" width="13.7109375" style="66" bestFit="1" customWidth="1"/>
    <col min="8453" max="8453" width="18.5703125" style="66" bestFit="1" customWidth="1"/>
    <col min="8454" max="8454" width="10.42578125" style="66" customWidth="1"/>
    <col min="8455" max="8455" width="17" style="66" customWidth="1"/>
    <col min="8456" max="8700" width="9.140625" style="66"/>
    <col min="8701" max="8701" width="23.42578125" style="66" customWidth="1"/>
    <col min="8702" max="8702" width="56.5703125" style="66" customWidth="1"/>
    <col min="8703" max="8703" width="10" style="66" customWidth="1"/>
    <col min="8704" max="8704" width="4.42578125" style="66" customWidth="1"/>
    <col min="8705" max="8705" width="7.42578125" style="66" customWidth="1"/>
    <col min="8706" max="8706" width="15.7109375" style="66" customWidth="1"/>
    <col min="8707" max="8707" width="8.42578125" style="66" customWidth="1"/>
    <col min="8708" max="8708" width="13.7109375" style="66" bestFit="1" customWidth="1"/>
    <col min="8709" max="8709" width="18.5703125" style="66" bestFit="1" customWidth="1"/>
    <col min="8710" max="8710" width="10.42578125" style="66" customWidth="1"/>
    <col min="8711" max="8711" width="17" style="66" customWidth="1"/>
    <col min="8712" max="8956" width="9.140625" style="66"/>
    <col min="8957" max="8957" width="23.42578125" style="66" customWidth="1"/>
    <col min="8958" max="8958" width="56.5703125" style="66" customWidth="1"/>
    <col min="8959" max="8959" width="10" style="66" customWidth="1"/>
    <col min="8960" max="8960" width="4.42578125" style="66" customWidth="1"/>
    <col min="8961" max="8961" width="7.42578125" style="66" customWidth="1"/>
    <col min="8962" max="8962" width="15.7109375" style="66" customWidth="1"/>
    <col min="8963" max="8963" width="8.42578125" style="66" customWidth="1"/>
    <col min="8964" max="8964" width="13.7109375" style="66" bestFit="1" customWidth="1"/>
    <col min="8965" max="8965" width="18.5703125" style="66" bestFit="1" customWidth="1"/>
    <col min="8966" max="8966" width="10.42578125" style="66" customWidth="1"/>
    <col min="8967" max="8967" width="17" style="66" customWidth="1"/>
    <col min="8968" max="9212" width="9.140625" style="66"/>
    <col min="9213" max="9213" width="23.42578125" style="66" customWidth="1"/>
    <col min="9214" max="9214" width="56.5703125" style="66" customWidth="1"/>
    <col min="9215" max="9215" width="10" style="66" customWidth="1"/>
    <col min="9216" max="9216" width="4.42578125" style="66" customWidth="1"/>
    <col min="9217" max="9217" width="7.42578125" style="66" customWidth="1"/>
    <col min="9218" max="9218" width="15.7109375" style="66" customWidth="1"/>
    <col min="9219" max="9219" width="8.42578125" style="66" customWidth="1"/>
    <col min="9220" max="9220" width="13.7109375" style="66" bestFit="1" customWidth="1"/>
    <col min="9221" max="9221" width="18.5703125" style="66" bestFit="1" customWidth="1"/>
    <col min="9222" max="9222" width="10.42578125" style="66" customWidth="1"/>
    <col min="9223" max="9223" width="17" style="66" customWidth="1"/>
    <col min="9224" max="9468" width="9.140625" style="66"/>
    <col min="9469" max="9469" width="23.42578125" style="66" customWidth="1"/>
    <col min="9470" max="9470" width="56.5703125" style="66" customWidth="1"/>
    <col min="9471" max="9471" width="10" style="66" customWidth="1"/>
    <col min="9472" max="9472" width="4.42578125" style="66" customWidth="1"/>
    <col min="9473" max="9473" width="7.42578125" style="66" customWidth="1"/>
    <col min="9474" max="9474" width="15.7109375" style="66" customWidth="1"/>
    <col min="9475" max="9475" width="8.42578125" style="66" customWidth="1"/>
    <col min="9476" max="9476" width="13.7109375" style="66" bestFit="1" customWidth="1"/>
    <col min="9477" max="9477" width="18.5703125" style="66" bestFit="1" customWidth="1"/>
    <col min="9478" max="9478" width="10.42578125" style="66" customWidth="1"/>
    <col min="9479" max="9479" width="17" style="66" customWidth="1"/>
    <col min="9480" max="9724" width="9.140625" style="66"/>
    <col min="9725" max="9725" width="23.42578125" style="66" customWidth="1"/>
    <col min="9726" max="9726" width="56.5703125" style="66" customWidth="1"/>
    <col min="9727" max="9727" width="10" style="66" customWidth="1"/>
    <col min="9728" max="9728" width="4.42578125" style="66" customWidth="1"/>
    <col min="9729" max="9729" width="7.42578125" style="66" customWidth="1"/>
    <col min="9730" max="9730" width="15.7109375" style="66" customWidth="1"/>
    <col min="9731" max="9731" width="8.42578125" style="66" customWidth="1"/>
    <col min="9732" max="9732" width="13.7109375" style="66" bestFit="1" customWidth="1"/>
    <col min="9733" max="9733" width="18.5703125" style="66" bestFit="1" customWidth="1"/>
    <col min="9734" max="9734" width="10.42578125" style="66" customWidth="1"/>
    <col min="9735" max="9735" width="17" style="66" customWidth="1"/>
    <col min="9736" max="9980" width="9.140625" style="66"/>
    <col min="9981" max="9981" width="23.42578125" style="66" customWidth="1"/>
    <col min="9982" max="9982" width="56.5703125" style="66" customWidth="1"/>
    <col min="9983" max="9983" width="10" style="66" customWidth="1"/>
    <col min="9984" max="9984" width="4.42578125" style="66" customWidth="1"/>
    <col min="9985" max="9985" width="7.42578125" style="66" customWidth="1"/>
    <col min="9986" max="9986" width="15.7109375" style="66" customWidth="1"/>
    <col min="9987" max="9987" width="8.42578125" style="66" customWidth="1"/>
    <col min="9988" max="9988" width="13.7109375" style="66" bestFit="1" customWidth="1"/>
    <col min="9989" max="9989" width="18.5703125" style="66" bestFit="1" customWidth="1"/>
    <col min="9990" max="9990" width="10.42578125" style="66" customWidth="1"/>
    <col min="9991" max="9991" width="17" style="66" customWidth="1"/>
    <col min="9992" max="10236" width="9.140625" style="66"/>
    <col min="10237" max="10237" width="23.42578125" style="66" customWidth="1"/>
    <col min="10238" max="10238" width="56.5703125" style="66" customWidth="1"/>
    <col min="10239" max="10239" width="10" style="66" customWidth="1"/>
    <col min="10240" max="10240" width="4.42578125" style="66" customWidth="1"/>
    <col min="10241" max="10241" width="7.42578125" style="66" customWidth="1"/>
    <col min="10242" max="10242" width="15.7109375" style="66" customWidth="1"/>
    <col min="10243" max="10243" width="8.42578125" style="66" customWidth="1"/>
    <col min="10244" max="10244" width="13.7109375" style="66" bestFit="1" customWidth="1"/>
    <col min="10245" max="10245" width="18.5703125" style="66" bestFit="1" customWidth="1"/>
    <col min="10246" max="10246" width="10.42578125" style="66" customWidth="1"/>
    <col min="10247" max="10247" width="17" style="66" customWidth="1"/>
    <col min="10248" max="10492" width="9.140625" style="66"/>
    <col min="10493" max="10493" width="23.42578125" style="66" customWidth="1"/>
    <col min="10494" max="10494" width="56.5703125" style="66" customWidth="1"/>
    <col min="10495" max="10495" width="10" style="66" customWidth="1"/>
    <col min="10496" max="10496" width="4.42578125" style="66" customWidth="1"/>
    <col min="10497" max="10497" width="7.42578125" style="66" customWidth="1"/>
    <col min="10498" max="10498" width="15.7109375" style="66" customWidth="1"/>
    <col min="10499" max="10499" width="8.42578125" style="66" customWidth="1"/>
    <col min="10500" max="10500" width="13.7109375" style="66" bestFit="1" customWidth="1"/>
    <col min="10501" max="10501" width="18.5703125" style="66" bestFit="1" customWidth="1"/>
    <col min="10502" max="10502" width="10.42578125" style="66" customWidth="1"/>
    <col min="10503" max="10503" width="17" style="66" customWidth="1"/>
    <col min="10504" max="10748" width="9.140625" style="66"/>
    <col min="10749" max="10749" width="23.42578125" style="66" customWidth="1"/>
    <col min="10750" max="10750" width="56.5703125" style="66" customWidth="1"/>
    <col min="10751" max="10751" width="10" style="66" customWidth="1"/>
    <col min="10752" max="10752" width="4.42578125" style="66" customWidth="1"/>
    <col min="10753" max="10753" width="7.42578125" style="66" customWidth="1"/>
    <col min="10754" max="10754" width="15.7109375" style="66" customWidth="1"/>
    <col min="10755" max="10755" width="8.42578125" style="66" customWidth="1"/>
    <col min="10756" max="10756" width="13.7109375" style="66" bestFit="1" customWidth="1"/>
    <col min="10757" max="10757" width="18.5703125" style="66" bestFit="1" customWidth="1"/>
    <col min="10758" max="10758" width="10.42578125" style="66" customWidth="1"/>
    <col min="10759" max="10759" width="17" style="66" customWidth="1"/>
    <col min="10760" max="11004" width="9.140625" style="66"/>
    <col min="11005" max="11005" width="23.42578125" style="66" customWidth="1"/>
    <col min="11006" max="11006" width="56.5703125" style="66" customWidth="1"/>
    <col min="11007" max="11007" width="10" style="66" customWidth="1"/>
    <col min="11008" max="11008" width="4.42578125" style="66" customWidth="1"/>
    <col min="11009" max="11009" width="7.42578125" style="66" customWidth="1"/>
    <col min="11010" max="11010" width="15.7109375" style="66" customWidth="1"/>
    <col min="11011" max="11011" width="8.42578125" style="66" customWidth="1"/>
    <col min="11012" max="11012" width="13.7109375" style="66" bestFit="1" customWidth="1"/>
    <col min="11013" max="11013" width="18.5703125" style="66" bestFit="1" customWidth="1"/>
    <col min="11014" max="11014" width="10.42578125" style="66" customWidth="1"/>
    <col min="11015" max="11015" width="17" style="66" customWidth="1"/>
    <col min="11016" max="11260" width="9.140625" style="66"/>
    <col min="11261" max="11261" width="23.42578125" style="66" customWidth="1"/>
    <col min="11262" max="11262" width="56.5703125" style="66" customWidth="1"/>
    <col min="11263" max="11263" width="10" style="66" customWidth="1"/>
    <col min="11264" max="11264" width="4.42578125" style="66" customWidth="1"/>
    <col min="11265" max="11265" width="7.42578125" style="66" customWidth="1"/>
    <col min="11266" max="11266" width="15.7109375" style="66" customWidth="1"/>
    <col min="11267" max="11267" width="8.42578125" style="66" customWidth="1"/>
    <col min="11268" max="11268" width="13.7109375" style="66" bestFit="1" customWidth="1"/>
    <col min="11269" max="11269" width="18.5703125" style="66" bestFit="1" customWidth="1"/>
    <col min="11270" max="11270" width="10.42578125" style="66" customWidth="1"/>
    <col min="11271" max="11271" width="17" style="66" customWidth="1"/>
    <col min="11272" max="11516" width="9.140625" style="66"/>
    <col min="11517" max="11517" width="23.42578125" style="66" customWidth="1"/>
    <col min="11518" max="11518" width="56.5703125" style="66" customWidth="1"/>
    <col min="11519" max="11519" width="10" style="66" customWidth="1"/>
    <col min="11520" max="11520" width="4.42578125" style="66" customWidth="1"/>
    <col min="11521" max="11521" width="7.42578125" style="66" customWidth="1"/>
    <col min="11522" max="11522" width="15.7109375" style="66" customWidth="1"/>
    <col min="11523" max="11523" width="8.42578125" style="66" customWidth="1"/>
    <col min="11524" max="11524" width="13.7109375" style="66" bestFit="1" customWidth="1"/>
    <col min="11525" max="11525" width="18.5703125" style="66" bestFit="1" customWidth="1"/>
    <col min="11526" max="11526" width="10.42578125" style="66" customWidth="1"/>
    <col min="11527" max="11527" width="17" style="66" customWidth="1"/>
    <col min="11528" max="11772" width="9.140625" style="66"/>
    <col min="11773" max="11773" width="23.42578125" style="66" customWidth="1"/>
    <col min="11774" max="11774" width="56.5703125" style="66" customWidth="1"/>
    <col min="11775" max="11775" width="10" style="66" customWidth="1"/>
    <col min="11776" max="11776" width="4.42578125" style="66" customWidth="1"/>
    <col min="11777" max="11777" width="7.42578125" style="66" customWidth="1"/>
    <col min="11778" max="11778" width="15.7109375" style="66" customWidth="1"/>
    <col min="11779" max="11779" width="8.42578125" style="66" customWidth="1"/>
    <col min="11780" max="11780" width="13.7109375" style="66" bestFit="1" customWidth="1"/>
    <col min="11781" max="11781" width="18.5703125" style="66" bestFit="1" customWidth="1"/>
    <col min="11782" max="11782" width="10.42578125" style="66" customWidth="1"/>
    <col min="11783" max="11783" width="17" style="66" customWidth="1"/>
    <col min="11784" max="12028" width="9.140625" style="66"/>
    <col min="12029" max="12029" width="23.42578125" style="66" customWidth="1"/>
    <col min="12030" max="12030" width="56.5703125" style="66" customWidth="1"/>
    <col min="12031" max="12031" width="10" style="66" customWidth="1"/>
    <col min="12032" max="12032" width="4.42578125" style="66" customWidth="1"/>
    <col min="12033" max="12033" width="7.42578125" style="66" customWidth="1"/>
    <col min="12034" max="12034" width="15.7109375" style="66" customWidth="1"/>
    <col min="12035" max="12035" width="8.42578125" style="66" customWidth="1"/>
    <col min="12036" max="12036" width="13.7109375" style="66" bestFit="1" customWidth="1"/>
    <col min="12037" max="12037" width="18.5703125" style="66" bestFit="1" customWidth="1"/>
    <col min="12038" max="12038" width="10.42578125" style="66" customWidth="1"/>
    <col min="12039" max="12039" width="17" style="66" customWidth="1"/>
    <col min="12040" max="12284" width="9.140625" style="66"/>
    <col min="12285" max="12285" width="23.42578125" style="66" customWidth="1"/>
    <col min="12286" max="12286" width="56.5703125" style="66" customWidth="1"/>
    <col min="12287" max="12287" width="10" style="66" customWidth="1"/>
    <col min="12288" max="12288" width="4.42578125" style="66" customWidth="1"/>
    <col min="12289" max="12289" width="7.42578125" style="66" customWidth="1"/>
    <col min="12290" max="12290" width="15.7109375" style="66" customWidth="1"/>
    <col min="12291" max="12291" width="8.42578125" style="66" customWidth="1"/>
    <col min="12292" max="12292" width="13.7109375" style="66" bestFit="1" customWidth="1"/>
    <col min="12293" max="12293" width="18.5703125" style="66" bestFit="1" customWidth="1"/>
    <col min="12294" max="12294" width="10.42578125" style="66" customWidth="1"/>
    <col min="12295" max="12295" width="17" style="66" customWidth="1"/>
    <col min="12296" max="12540" width="9.140625" style="66"/>
    <col min="12541" max="12541" width="23.42578125" style="66" customWidth="1"/>
    <col min="12542" max="12542" width="56.5703125" style="66" customWidth="1"/>
    <col min="12543" max="12543" width="10" style="66" customWidth="1"/>
    <col min="12544" max="12544" width="4.42578125" style="66" customWidth="1"/>
    <col min="12545" max="12545" width="7.42578125" style="66" customWidth="1"/>
    <col min="12546" max="12546" width="15.7109375" style="66" customWidth="1"/>
    <col min="12547" max="12547" width="8.42578125" style="66" customWidth="1"/>
    <col min="12548" max="12548" width="13.7109375" style="66" bestFit="1" customWidth="1"/>
    <col min="12549" max="12549" width="18.5703125" style="66" bestFit="1" customWidth="1"/>
    <col min="12550" max="12550" width="10.42578125" style="66" customWidth="1"/>
    <col min="12551" max="12551" width="17" style="66" customWidth="1"/>
    <col min="12552" max="12796" width="9.140625" style="66"/>
    <col min="12797" max="12797" width="23.42578125" style="66" customWidth="1"/>
    <col min="12798" max="12798" width="56.5703125" style="66" customWidth="1"/>
    <col min="12799" max="12799" width="10" style="66" customWidth="1"/>
    <col min="12800" max="12800" width="4.42578125" style="66" customWidth="1"/>
    <col min="12801" max="12801" width="7.42578125" style="66" customWidth="1"/>
    <col min="12802" max="12802" width="15.7109375" style="66" customWidth="1"/>
    <col min="12803" max="12803" width="8.42578125" style="66" customWidth="1"/>
    <col min="12804" max="12804" width="13.7109375" style="66" bestFit="1" customWidth="1"/>
    <col min="12805" max="12805" width="18.5703125" style="66" bestFit="1" customWidth="1"/>
    <col min="12806" max="12806" width="10.42578125" style="66" customWidth="1"/>
    <col min="12807" max="12807" width="17" style="66" customWidth="1"/>
    <col min="12808" max="13052" width="9.140625" style="66"/>
    <col min="13053" max="13053" width="23.42578125" style="66" customWidth="1"/>
    <col min="13054" max="13054" width="56.5703125" style="66" customWidth="1"/>
    <col min="13055" max="13055" width="10" style="66" customWidth="1"/>
    <col min="13056" max="13056" width="4.42578125" style="66" customWidth="1"/>
    <col min="13057" max="13057" width="7.42578125" style="66" customWidth="1"/>
    <col min="13058" max="13058" width="15.7109375" style="66" customWidth="1"/>
    <col min="13059" max="13059" width="8.42578125" style="66" customWidth="1"/>
    <col min="13060" max="13060" width="13.7109375" style="66" bestFit="1" customWidth="1"/>
    <col min="13061" max="13061" width="18.5703125" style="66" bestFit="1" customWidth="1"/>
    <col min="13062" max="13062" width="10.42578125" style="66" customWidth="1"/>
    <col min="13063" max="13063" width="17" style="66" customWidth="1"/>
    <col min="13064" max="13308" width="9.140625" style="66"/>
    <col min="13309" max="13309" width="23.42578125" style="66" customWidth="1"/>
    <col min="13310" max="13310" width="56.5703125" style="66" customWidth="1"/>
    <col min="13311" max="13311" width="10" style="66" customWidth="1"/>
    <col min="13312" max="13312" width="4.42578125" style="66" customWidth="1"/>
    <col min="13313" max="13313" width="7.42578125" style="66" customWidth="1"/>
    <col min="13314" max="13314" width="15.7109375" style="66" customWidth="1"/>
    <col min="13315" max="13315" width="8.42578125" style="66" customWidth="1"/>
    <col min="13316" max="13316" width="13.7109375" style="66" bestFit="1" customWidth="1"/>
    <col min="13317" max="13317" width="18.5703125" style="66" bestFit="1" customWidth="1"/>
    <col min="13318" max="13318" width="10.42578125" style="66" customWidth="1"/>
    <col min="13319" max="13319" width="17" style="66" customWidth="1"/>
    <col min="13320" max="13564" width="9.140625" style="66"/>
    <col min="13565" max="13565" width="23.42578125" style="66" customWidth="1"/>
    <col min="13566" max="13566" width="56.5703125" style="66" customWidth="1"/>
    <col min="13567" max="13567" width="10" style="66" customWidth="1"/>
    <col min="13568" max="13568" width="4.42578125" style="66" customWidth="1"/>
    <col min="13569" max="13569" width="7.42578125" style="66" customWidth="1"/>
    <col min="13570" max="13570" width="15.7109375" style="66" customWidth="1"/>
    <col min="13571" max="13571" width="8.42578125" style="66" customWidth="1"/>
    <col min="13572" max="13572" width="13.7109375" style="66" bestFit="1" customWidth="1"/>
    <col min="13573" max="13573" width="18.5703125" style="66" bestFit="1" customWidth="1"/>
    <col min="13574" max="13574" width="10.42578125" style="66" customWidth="1"/>
    <col min="13575" max="13575" width="17" style="66" customWidth="1"/>
    <col min="13576" max="13820" width="9.140625" style="66"/>
    <col min="13821" max="13821" width="23.42578125" style="66" customWidth="1"/>
    <col min="13822" max="13822" width="56.5703125" style="66" customWidth="1"/>
    <col min="13823" max="13823" width="10" style="66" customWidth="1"/>
    <col min="13824" max="13824" width="4.42578125" style="66" customWidth="1"/>
    <col min="13825" max="13825" width="7.42578125" style="66" customWidth="1"/>
    <col min="13826" max="13826" width="15.7109375" style="66" customWidth="1"/>
    <col min="13827" max="13827" width="8.42578125" style="66" customWidth="1"/>
    <col min="13828" max="13828" width="13.7109375" style="66" bestFit="1" customWidth="1"/>
    <col min="13829" max="13829" width="18.5703125" style="66" bestFit="1" customWidth="1"/>
    <col min="13830" max="13830" width="10.42578125" style="66" customWidth="1"/>
    <col min="13831" max="13831" width="17" style="66" customWidth="1"/>
    <col min="13832" max="14076" width="9.140625" style="66"/>
    <col min="14077" max="14077" width="23.42578125" style="66" customWidth="1"/>
    <col min="14078" max="14078" width="56.5703125" style="66" customWidth="1"/>
    <col min="14079" max="14079" width="10" style="66" customWidth="1"/>
    <col min="14080" max="14080" width="4.42578125" style="66" customWidth="1"/>
    <col min="14081" max="14081" width="7.42578125" style="66" customWidth="1"/>
    <col min="14082" max="14082" width="15.7109375" style="66" customWidth="1"/>
    <col min="14083" max="14083" width="8.42578125" style="66" customWidth="1"/>
    <col min="14084" max="14084" width="13.7109375" style="66" bestFit="1" customWidth="1"/>
    <col min="14085" max="14085" width="18.5703125" style="66" bestFit="1" customWidth="1"/>
    <col min="14086" max="14086" width="10.42578125" style="66" customWidth="1"/>
    <col min="14087" max="14087" width="17" style="66" customWidth="1"/>
    <col min="14088" max="14332" width="9.140625" style="66"/>
    <col min="14333" max="14333" width="23.42578125" style="66" customWidth="1"/>
    <col min="14334" max="14334" width="56.5703125" style="66" customWidth="1"/>
    <col min="14335" max="14335" width="10" style="66" customWidth="1"/>
    <col min="14336" max="14336" width="4.42578125" style="66" customWidth="1"/>
    <col min="14337" max="14337" width="7.42578125" style="66" customWidth="1"/>
    <col min="14338" max="14338" width="15.7109375" style="66" customWidth="1"/>
    <col min="14339" max="14339" width="8.42578125" style="66" customWidth="1"/>
    <col min="14340" max="14340" width="13.7109375" style="66" bestFit="1" customWidth="1"/>
    <col min="14341" max="14341" width="18.5703125" style="66" bestFit="1" customWidth="1"/>
    <col min="14342" max="14342" width="10.42578125" style="66" customWidth="1"/>
    <col min="14343" max="14343" width="17" style="66" customWidth="1"/>
    <col min="14344" max="14588" width="9.140625" style="66"/>
    <col min="14589" max="14589" width="23.42578125" style="66" customWidth="1"/>
    <col min="14590" max="14590" width="56.5703125" style="66" customWidth="1"/>
    <col min="14591" max="14591" width="10" style="66" customWidth="1"/>
    <col min="14592" max="14592" width="4.42578125" style="66" customWidth="1"/>
    <col min="14593" max="14593" width="7.42578125" style="66" customWidth="1"/>
    <col min="14594" max="14594" width="15.7109375" style="66" customWidth="1"/>
    <col min="14595" max="14595" width="8.42578125" style="66" customWidth="1"/>
    <col min="14596" max="14596" width="13.7109375" style="66" bestFit="1" customWidth="1"/>
    <col min="14597" max="14597" width="18.5703125" style="66" bestFit="1" customWidth="1"/>
    <col min="14598" max="14598" width="10.42578125" style="66" customWidth="1"/>
    <col min="14599" max="14599" width="17" style="66" customWidth="1"/>
    <col min="14600" max="14844" width="9.140625" style="66"/>
    <col min="14845" max="14845" width="23.42578125" style="66" customWidth="1"/>
    <col min="14846" max="14846" width="56.5703125" style="66" customWidth="1"/>
    <col min="14847" max="14847" width="10" style="66" customWidth="1"/>
    <col min="14848" max="14848" width="4.42578125" style="66" customWidth="1"/>
    <col min="14849" max="14849" width="7.42578125" style="66" customWidth="1"/>
    <col min="14850" max="14850" width="15.7109375" style="66" customWidth="1"/>
    <col min="14851" max="14851" width="8.42578125" style="66" customWidth="1"/>
    <col min="14852" max="14852" width="13.7109375" style="66" bestFit="1" customWidth="1"/>
    <col min="14853" max="14853" width="18.5703125" style="66" bestFit="1" customWidth="1"/>
    <col min="14854" max="14854" width="10.42578125" style="66" customWidth="1"/>
    <col min="14855" max="14855" width="17" style="66" customWidth="1"/>
    <col min="14856" max="15100" width="9.140625" style="66"/>
    <col min="15101" max="15101" width="23.42578125" style="66" customWidth="1"/>
    <col min="15102" max="15102" width="56.5703125" style="66" customWidth="1"/>
    <col min="15103" max="15103" width="10" style="66" customWidth="1"/>
    <col min="15104" max="15104" width="4.42578125" style="66" customWidth="1"/>
    <col min="15105" max="15105" width="7.42578125" style="66" customWidth="1"/>
    <col min="15106" max="15106" width="15.7109375" style="66" customWidth="1"/>
    <col min="15107" max="15107" width="8.42578125" style="66" customWidth="1"/>
    <col min="15108" max="15108" width="13.7109375" style="66" bestFit="1" customWidth="1"/>
    <col min="15109" max="15109" width="18.5703125" style="66" bestFit="1" customWidth="1"/>
    <col min="15110" max="15110" width="10.42578125" style="66" customWidth="1"/>
    <col min="15111" max="15111" width="17" style="66" customWidth="1"/>
    <col min="15112" max="15356" width="9.140625" style="66"/>
    <col min="15357" max="15357" width="23.42578125" style="66" customWidth="1"/>
    <col min="15358" max="15358" width="56.5703125" style="66" customWidth="1"/>
    <col min="15359" max="15359" width="10" style="66" customWidth="1"/>
    <col min="15360" max="15360" width="4.42578125" style="66" customWidth="1"/>
    <col min="15361" max="15361" width="7.42578125" style="66" customWidth="1"/>
    <col min="15362" max="15362" width="15.7109375" style="66" customWidth="1"/>
    <col min="15363" max="15363" width="8.42578125" style="66" customWidth="1"/>
    <col min="15364" max="15364" width="13.7109375" style="66" bestFit="1" customWidth="1"/>
    <col min="15365" max="15365" width="18.5703125" style="66" bestFit="1" customWidth="1"/>
    <col min="15366" max="15366" width="10.42578125" style="66" customWidth="1"/>
    <col min="15367" max="15367" width="17" style="66" customWidth="1"/>
    <col min="15368" max="15612" width="9.140625" style="66"/>
    <col min="15613" max="15613" width="23.42578125" style="66" customWidth="1"/>
    <col min="15614" max="15614" width="56.5703125" style="66" customWidth="1"/>
    <col min="15615" max="15615" width="10" style="66" customWidth="1"/>
    <col min="15616" max="15616" width="4.42578125" style="66" customWidth="1"/>
    <col min="15617" max="15617" width="7.42578125" style="66" customWidth="1"/>
    <col min="15618" max="15618" width="15.7109375" style="66" customWidth="1"/>
    <col min="15619" max="15619" width="8.42578125" style="66" customWidth="1"/>
    <col min="15620" max="15620" width="13.7109375" style="66" bestFit="1" customWidth="1"/>
    <col min="15621" max="15621" width="18.5703125" style="66" bestFit="1" customWidth="1"/>
    <col min="15622" max="15622" width="10.42578125" style="66" customWidth="1"/>
    <col min="15623" max="15623" width="17" style="66" customWidth="1"/>
    <col min="15624" max="15868" width="9.140625" style="66"/>
    <col min="15869" max="15869" width="23.42578125" style="66" customWidth="1"/>
    <col min="15870" max="15870" width="56.5703125" style="66" customWidth="1"/>
    <col min="15871" max="15871" width="10" style="66" customWidth="1"/>
    <col min="15872" max="15872" width="4.42578125" style="66" customWidth="1"/>
    <col min="15873" max="15873" width="7.42578125" style="66" customWidth="1"/>
    <col min="15874" max="15874" width="15.7109375" style="66" customWidth="1"/>
    <col min="15875" max="15875" width="8.42578125" style="66" customWidth="1"/>
    <col min="15876" max="15876" width="13.7109375" style="66" bestFit="1" customWidth="1"/>
    <col min="15877" max="15877" width="18.5703125" style="66" bestFit="1" customWidth="1"/>
    <col min="15878" max="15878" width="10.42578125" style="66" customWidth="1"/>
    <col min="15879" max="15879" width="17" style="66" customWidth="1"/>
    <col min="15880" max="16124" width="9.140625" style="66"/>
    <col min="16125" max="16125" width="23.42578125" style="66" customWidth="1"/>
    <col min="16126" max="16126" width="56.5703125" style="66" customWidth="1"/>
    <col min="16127" max="16127" width="10" style="66" customWidth="1"/>
    <col min="16128" max="16128" width="4.42578125" style="66" customWidth="1"/>
    <col min="16129" max="16129" width="7.42578125" style="66" customWidth="1"/>
    <col min="16130" max="16130" width="15.7109375" style="66" customWidth="1"/>
    <col min="16131" max="16131" width="8.42578125" style="66" customWidth="1"/>
    <col min="16132" max="16132" width="13.7109375" style="66" bestFit="1" customWidth="1"/>
    <col min="16133" max="16133" width="18.5703125" style="66" bestFit="1" customWidth="1"/>
    <col min="16134" max="16134" width="10.42578125" style="66" customWidth="1"/>
    <col min="16135" max="16135" width="17" style="66" customWidth="1"/>
    <col min="16136" max="16384" width="9.140625" style="66"/>
  </cols>
  <sheetData>
    <row r="1" spans="1:6" ht="15.75" x14ac:dyDescent="0.25">
      <c r="B1" s="63" t="s">
        <v>0</v>
      </c>
    </row>
    <row r="2" spans="1:6" s="67" customFormat="1" ht="15.75" x14ac:dyDescent="0.25">
      <c r="A2" s="63" t="str">
        <f>Titul!A10</f>
        <v>E.4.3.</v>
      </c>
      <c r="B2" s="63" t="str">
        <f>Titul!B10</f>
        <v>Vedlejší a ostatní náklady (VON)</v>
      </c>
    </row>
    <row r="3" spans="1:6" s="67" customFormat="1" ht="17.25" customHeight="1" x14ac:dyDescent="0.25">
      <c r="A3" s="68"/>
      <c r="B3" s="62"/>
    </row>
    <row r="4" spans="1:6" s="67" customFormat="1" ht="15.75" x14ac:dyDescent="0.25">
      <c r="A4" s="69" t="s">
        <v>15</v>
      </c>
      <c r="B4" s="63" t="str">
        <f>Titul!B5</f>
        <v>VD Roudnice, Č.Kopisty, Lovosice, oprava odlehčovací drenáže</v>
      </c>
    </row>
    <row r="5" spans="1:6" s="67" customFormat="1" ht="15.75" x14ac:dyDescent="0.25">
      <c r="A5" s="69" t="str">
        <f>Titul!A6</f>
        <v>VD:</v>
      </c>
      <c r="B5" s="63" t="str">
        <f>Titul!B6</f>
        <v xml:space="preserve">Roudnice n/L, Č.Kopisty, Lovosice </v>
      </c>
    </row>
    <row r="6" spans="1:6" s="67" customFormat="1" ht="12" customHeight="1" thickBot="1" x14ac:dyDescent="0.3">
      <c r="A6" s="70"/>
      <c r="B6" s="62"/>
    </row>
    <row r="7" spans="1:6" ht="15.75" thickBot="1" x14ac:dyDescent="0.3">
      <c r="A7" s="71" t="s">
        <v>32</v>
      </c>
      <c r="B7" s="72" t="s">
        <v>1</v>
      </c>
      <c r="C7" s="73" t="s">
        <v>2</v>
      </c>
      <c r="D7" s="74"/>
      <c r="E7" s="75"/>
      <c r="F7" s="76" t="s">
        <v>3</v>
      </c>
    </row>
    <row r="8" spans="1:6" x14ac:dyDescent="0.25">
      <c r="A8" s="77"/>
      <c r="B8" s="78"/>
      <c r="C8" s="79" t="s">
        <v>4</v>
      </c>
      <c r="D8" s="76" t="s">
        <v>22</v>
      </c>
      <c r="E8" s="76" t="s">
        <v>5</v>
      </c>
      <c r="F8" s="80"/>
    </row>
    <row r="9" spans="1:6" ht="15.75" thickBot="1" x14ac:dyDescent="0.3">
      <c r="A9" s="81"/>
      <c r="B9" s="82"/>
      <c r="C9" s="83" t="s">
        <v>0</v>
      </c>
      <c r="D9" s="84" t="s">
        <v>0</v>
      </c>
      <c r="E9" s="84" t="s">
        <v>6</v>
      </c>
      <c r="F9" s="85"/>
    </row>
    <row r="10" spans="1:6" x14ac:dyDescent="0.25">
      <c r="A10" s="86" t="s">
        <v>0</v>
      </c>
      <c r="B10" s="87" t="s">
        <v>17</v>
      </c>
      <c r="C10" s="88"/>
      <c r="D10" s="89"/>
      <c r="E10" s="90"/>
      <c r="F10" s="91"/>
    </row>
    <row r="11" spans="1:6" x14ac:dyDescent="0.25">
      <c r="A11" s="86">
        <v>1</v>
      </c>
      <c r="B11" s="119" t="s">
        <v>48</v>
      </c>
      <c r="C11" s="89">
        <v>3</v>
      </c>
      <c r="D11" s="89" t="s">
        <v>24</v>
      </c>
      <c r="E11" s="93">
        <v>0</v>
      </c>
      <c r="F11" s="94">
        <f>C11*E11</f>
        <v>0</v>
      </c>
    </row>
    <row r="12" spans="1:6" x14ac:dyDescent="0.25">
      <c r="A12" s="86">
        <v>2</v>
      </c>
      <c r="B12" s="119" t="s">
        <v>49</v>
      </c>
      <c r="C12" s="89">
        <v>3</v>
      </c>
      <c r="D12" s="89" t="s">
        <v>24</v>
      </c>
      <c r="E12" s="93">
        <v>0</v>
      </c>
      <c r="F12" s="94">
        <f>C12*E12</f>
        <v>0</v>
      </c>
    </row>
    <row r="13" spans="1:6" x14ac:dyDescent="0.25">
      <c r="A13" s="86">
        <v>3</v>
      </c>
      <c r="B13" s="119" t="s">
        <v>46</v>
      </c>
      <c r="C13" s="89">
        <v>3</v>
      </c>
      <c r="D13" s="89" t="s">
        <v>24</v>
      </c>
      <c r="E13" s="93">
        <v>0</v>
      </c>
      <c r="F13" s="94">
        <f>C13*E13</f>
        <v>0</v>
      </c>
    </row>
    <row r="14" spans="1:6" x14ac:dyDescent="0.25">
      <c r="A14" s="86"/>
      <c r="B14" s="87"/>
      <c r="C14" s="89"/>
      <c r="D14" s="89"/>
      <c r="E14" s="90"/>
      <c r="F14" s="94"/>
    </row>
    <row r="15" spans="1:6" x14ac:dyDescent="0.25">
      <c r="A15" s="86">
        <v>4</v>
      </c>
      <c r="B15" s="87" t="s">
        <v>18</v>
      </c>
      <c r="C15" s="89">
        <v>3</v>
      </c>
      <c r="D15" s="89" t="s">
        <v>24</v>
      </c>
      <c r="E15" s="93">
        <v>0</v>
      </c>
      <c r="F15" s="94">
        <f>C15*E15</f>
        <v>0</v>
      </c>
    </row>
    <row r="16" spans="1:6" x14ac:dyDescent="0.25">
      <c r="A16" s="86"/>
      <c r="B16" s="87"/>
      <c r="C16" s="89"/>
      <c r="D16" s="89"/>
      <c r="E16" s="90"/>
      <c r="F16" s="94"/>
    </row>
    <row r="17" spans="1:6" x14ac:dyDescent="0.25">
      <c r="A17" s="86" t="s">
        <v>0</v>
      </c>
      <c r="B17" s="87" t="s">
        <v>19</v>
      </c>
      <c r="C17" s="89"/>
      <c r="D17" s="89"/>
      <c r="E17" s="90"/>
      <c r="F17" s="94"/>
    </row>
    <row r="18" spans="1:6" x14ac:dyDescent="0.25">
      <c r="A18" s="86">
        <v>5</v>
      </c>
      <c r="B18" s="95" t="s">
        <v>47</v>
      </c>
      <c r="C18" s="89">
        <v>3</v>
      </c>
      <c r="D18" s="89" t="s">
        <v>39</v>
      </c>
      <c r="E18" s="93">
        <v>0</v>
      </c>
      <c r="F18" s="94">
        <f>C18*E18</f>
        <v>0</v>
      </c>
    </row>
    <row r="19" spans="1:6" x14ac:dyDescent="0.25">
      <c r="A19" s="86">
        <v>6</v>
      </c>
      <c r="B19" s="96" t="s">
        <v>40</v>
      </c>
      <c r="C19" s="89">
        <v>3</v>
      </c>
      <c r="D19" s="89" t="s">
        <v>24</v>
      </c>
      <c r="E19" s="93">
        <v>0</v>
      </c>
      <c r="F19" s="94">
        <f>C19*E19</f>
        <v>0</v>
      </c>
    </row>
    <row r="20" spans="1:6" ht="15.75" thickBot="1" x14ac:dyDescent="0.3">
      <c r="A20" s="86"/>
      <c r="B20" s="92"/>
      <c r="C20" s="88"/>
      <c r="D20" s="89"/>
      <c r="E20" s="90"/>
      <c r="F20" s="91"/>
    </row>
    <row r="21" spans="1:6" ht="15.75" thickBot="1" x14ac:dyDescent="0.3">
      <c r="A21" s="97"/>
      <c r="B21" s="98" t="s">
        <v>20</v>
      </c>
      <c r="C21" s="99"/>
      <c r="D21" s="100"/>
      <c r="E21" s="101"/>
      <c r="F21" s="102">
        <f>SUM(F10:F19)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2018-06-17T22:48:36Z</cp:lastPrinted>
  <dcterms:created xsi:type="dcterms:W3CDTF">2013-12-11T09:22:38Z</dcterms:created>
  <dcterms:modified xsi:type="dcterms:W3CDTF">2019-05-28T05:04:31Z</dcterms:modified>
</cp:coreProperties>
</file>