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Položky!$A$1:$G$86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Rekapitulace!$E$21</definedName>
    <definedName name="VRNnazev">Rekapitulace!$A$21</definedName>
    <definedName name="VRNproc">Rekapitulace!$F$21</definedName>
    <definedName name="VRNzakl">Rekapitulace!$G$21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85" i="3"/>
  <c r="BD85"/>
  <c r="BC85"/>
  <c r="BB85"/>
  <c r="BA85"/>
  <c r="G85"/>
  <c r="B15" i="2"/>
  <c r="A15"/>
  <c r="BE86" i="3"/>
  <c r="I15" i="2" s="1"/>
  <c r="BD86" i="3"/>
  <c r="H15" i="2" s="1"/>
  <c r="BC86" i="3"/>
  <c r="G15" i="2" s="1"/>
  <c r="BB86" i="3"/>
  <c r="F15" i="2" s="1"/>
  <c r="BA86" i="3"/>
  <c r="E15" i="2" s="1"/>
  <c r="G86" i="3"/>
  <c r="C86"/>
  <c r="BE82"/>
  <c r="BD82"/>
  <c r="BC82"/>
  <c r="BB82"/>
  <c r="G82"/>
  <c r="BA82" s="1"/>
  <c r="BE81"/>
  <c r="BD81"/>
  <c r="BD83" s="1"/>
  <c r="H14" i="2" s="1"/>
  <c r="BC81" i="3"/>
  <c r="BB81"/>
  <c r="BB83" s="1"/>
  <c r="F14" i="2" s="1"/>
  <c r="G81" i="3"/>
  <c r="BA81" s="1"/>
  <c r="BA83" s="1"/>
  <c r="E14" i="2" s="1"/>
  <c r="B14"/>
  <c r="A14"/>
  <c r="BE83" i="3"/>
  <c r="I14" i="2" s="1"/>
  <c r="BC83" i="3"/>
  <c r="G14" i="2" s="1"/>
  <c r="C83" i="3"/>
  <c r="BE78"/>
  <c r="BD78"/>
  <c r="BC78"/>
  <c r="BB78"/>
  <c r="G78"/>
  <c r="BA78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D79" s="1"/>
  <c r="H13" i="2" s="1"/>
  <c r="BC72" i="3"/>
  <c r="BB72"/>
  <c r="BB79" s="1"/>
  <c r="F13" i="2" s="1"/>
  <c r="G72" i="3"/>
  <c r="BA72" s="1"/>
  <c r="B13" i="2"/>
  <c r="A13"/>
  <c r="BE79" i="3"/>
  <c r="I13" i="2" s="1"/>
  <c r="BC79" i="3"/>
  <c r="G13" i="2" s="1"/>
  <c r="C79" i="3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D70" s="1"/>
  <c r="H12" i="2" s="1"/>
  <c r="BC66" i="3"/>
  <c r="BB66"/>
  <c r="BB70" s="1"/>
  <c r="F12" i="2" s="1"/>
  <c r="G66" i="3"/>
  <c r="BA66" s="1"/>
  <c r="BA70" s="1"/>
  <c r="E12" i="2" s="1"/>
  <c r="B12"/>
  <c r="A12"/>
  <c r="BE70" i="3"/>
  <c r="I12" i="2" s="1"/>
  <c r="BC70" i="3"/>
  <c r="G12" i="2" s="1"/>
  <c r="C70" i="3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D64" s="1"/>
  <c r="H11" i="2" s="1"/>
  <c r="BC58" i="3"/>
  <c r="BB58"/>
  <c r="BB64" s="1"/>
  <c r="F11" i="2" s="1"/>
  <c r="G58" i="3"/>
  <c r="BA58" s="1"/>
  <c r="B11" i="2"/>
  <c r="A11"/>
  <c r="BE64" i="3"/>
  <c r="I11" i="2" s="1"/>
  <c r="BC64" i="3"/>
  <c r="G11" i="2" s="1"/>
  <c r="C64" i="3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D56" s="1"/>
  <c r="H10" i="2" s="1"/>
  <c r="BC52" i="3"/>
  <c r="BB52"/>
  <c r="BB56" s="1"/>
  <c r="F10" i="2" s="1"/>
  <c r="G52" i="3"/>
  <c r="BA52" s="1"/>
  <c r="BA56" s="1"/>
  <c r="E10" i="2" s="1"/>
  <c r="B10"/>
  <c r="A10"/>
  <c r="BE56" i="3"/>
  <c r="I10" i="2" s="1"/>
  <c r="BC56" i="3"/>
  <c r="G10" i="2" s="1"/>
  <c r="C56" i="3"/>
  <c r="BE49"/>
  <c r="BD49"/>
  <c r="BC49"/>
  <c r="BB49"/>
  <c r="G49"/>
  <c r="BA49" s="1"/>
  <c r="BE48"/>
  <c r="BD48"/>
  <c r="BD50" s="1"/>
  <c r="H9" i="2" s="1"/>
  <c r="BC48" i="3"/>
  <c r="BB48"/>
  <c r="BB50" s="1"/>
  <c r="F9" i="2" s="1"/>
  <c r="G48" i="3"/>
  <c r="BA48" s="1"/>
  <c r="B9" i="2"/>
  <c r="A9"/>
  <c r="BE50" i="3"/>
  <c r="I9" i="2" s="1"/>
  <c r="BC50" i="3"/>
  <c r="G9" i="2" s="1"/>
  <c r="C50" i="3"/>
  <c r="BE45"/>
  <c r="BD45"/>
  <c r="BD46" s="1"/>
  <c r="H8" i="2" s="1"/>
  <c r="BC45" i="3"/>
  <c r="BB45"/>
  <c r="BB46" s="1"/>
  <c r="F8" i="2" s="1"/>
  <c r="G45" i="3"/>
  <c r="BA45" s="1"/>
  <c r="BA46" s="1"/>
  <c r="E8" i="2" s="1"/>
  <c r="B8"/>
  <c r="A8"/>
  <c r="BE46" i="3"/>
  <c r="I8" i="2" s="1"/>
  <c r="BC46" i="3"/>
  <c r="G8" i="2" s="1"/>
  <c r="C46" i="3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D33"/>
  <c r="BC33"/>
  <c r="BB33"/>
  <c r="G33"/>
  <c r="BA33" s="1"/>
  <c r="BE32"/>
  <c r="BD32"/>
  <c r="BC32"/>
  <c r="BB32"/>
  <c r="G32"/>
  <c r="BA32" s="1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43" s="1"/>
  <c r="H7" i="2" s="1"/>
  <c r="H16" s="1"/>
  <c r="C15" i="1" s="1"/>
  <c r="BC8" i="3"/>
  <c r="BB8"/>
  <c r="BB43" s="1"/>
  <c r="F7" i="2" s="1"/>
  <c r="F16" s="1"/>
  <c r="C17" i="1" s="1"/>
  <c r="G8" i="3"/>
  <c r="BA8" s="1"/>
  <c r="B7" i="2"/>
  <c r="A7"/>
  <c r="BE43" i="3"/>
  <c r="I7" i="2" s="1"/>
  <c r="I16" s="1"/>
  <c r="C20" i="1" s="1"/>
  <c r="BC43" i="3"/>
  <c r="G7" i="2" s="1"/>
  <c r="G16" s="1"/>
  <c r="C14" i="1" s="1"/>
  <c r="C43" i="3"/>
  <c r="C4"/>
  <c r="F3"/>
  <c r="C3"/>
  <c r="H22" i="2"/>
  <c r="I21"/>
  <c r="G21"/>
  <c r="C2"/>
  <c r="C1"/>
  <c r="F33" i="1"/>
  <c r="F31"/>
  <c r="F34" s="1"/>
  <c r="G22"/>
  <c r="G21" s="1"/>
  <c r="G8"/>
  <c r="BA43" i="3" l="1"/>
  <c r="E7" i="2" s="1"/>
  <c r="BA50" i="3"/>
  <c r="E9" i="2" s="1"/>
  <c r="BA64" i="3"/>
  <c r="E11" i="2" s="1"/>
  <c r="BA79" i="3"/>
  <c r="E13" i="2" s="1"/>
  <c r="G43" i="3"/>
  <c r="G46"/>
  <c r="G50"/>
  <c r="G56"/>
  <c r="G64"/>
  <c r="G70"/>
  <c r="G79"/>
  <c r="G83"/>
  <c r="E16" i="2" l="1"/>
  <c r="C16" i="1" s="1"/>
  <c r="C18" s="1"/>
  <c r="C21" s="1"/>
  <c r="C22" s="1"/>
</calcChain>
</file>

<file path=xl/sharedStrings.xml><?xml version="1.0" encoding="utf-8"?>
<sst xmlns="http://schemas.openxmlformats.org/spreadsheetml/2006/main" count="315" uniqueCount="220">
  <si>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</si>
  <si>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</si>
  <si>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</si>
  <si>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</si>
  <si>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</si>
  <si>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</si>
  <si>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</si>
  <si>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</si>
  <si>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</si>
  <si>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</si>
  <si>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</si>
  <si>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</si>
  <si>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</si>
  <si>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</si>
  <si>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</si>
  <si>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</si>
  <si>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</si>
  <si>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</si>
  <si>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</si>
  <si>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</si>
  <si>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</si>
  <si>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</si>
  <si>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</si>
  <si>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</si>
  <si>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</si>
  <si>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</si>
  <si>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</si>
  <si>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</si>
  <si>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</si>
  <si>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</si>
  <si>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</si>
  <si>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</si>
  <si>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</si>
  <si>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</si>
  <si>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</si>
  <si>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</si>
  <si>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</si>
  <si>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</si>
  <si>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</si>
  <si>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</si>
  <si>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</si>
  <si>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</si>
  <si>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</si>
  <si>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</si>
  <si>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</si>
  <si>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</si>
  <si>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</si>
  <si>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</si>
  <si>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</si>
  <si>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</si>
  <si>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</si>
  <si>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</si>
  <si>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</si>
  <si>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</si>
  <si>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</si>
  <si>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</si>
  <si>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</si>
  <si>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</si>
  <si>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</si>
  <si>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</si>
  <si>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</si>
  <si>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</si>
  <si>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</si>
  <si>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</si>
  <si>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</si>
  <si>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</si>
  <si>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</si>
  <si>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</si>
  <si>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</si>
  <si>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</si>
  <si>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KPÚ Vinice</t>
  </si>
  <si>
    <t>Polní cesta C2</t>
  </si>
  <si>
    <t>111 10-3202.R00</t>
  </si>
  <si>
    <t xml:space="preserve">Kosení travního porostu stř.hustého ve veg. období </t>
  </si>
  <si>
    <t>har</t>
  </si>
  <si>
    <t>111 20-1101.R00</t>
  </si>
  <si>
    <t xml:space="preserve">Odstranění křovin i s kořeny na ploše do 1000 m2 </t>
  </si>
  <si>
    <t>m2</t>
  </si>
  <si>
    <t>111 20-1401.R00</t>
  </si>
  <si>
    <t xml:space="preserve">Spálení křovin a stromů o průměru do 100 mm </t>
  </si>
  <si>
    <t>111 20-1501.R00</t>
  </si>
  <si>
    <t xml:space="preserve">Spálení větví stromů o průměru nad 100 mm </t>
  </si>
  <si>
    <t>kus</t>
  </si>
  <si>
    <t>112 10-1101.R00</t>
  </si>
  <si>
    <t xml:space="preserve">Kácení stromů listnatých o průměru kmene 10-30 cm </t>
  </si>
  <si>
    <t>112 10-1102.R00</t>
  </si>
  <si>
    <t xml:space="preserve">Kácení stromů listnatých o průměru kmene 30-50 cm </t>
  </si>
  <si>
    <t>113 10-8442.R00</t>
  </si>
  <si>
    <t xml:space="preserve">Rozrytí krytu,kamenivo bez zhut.,se živič. pojivem </t>
  </si>
  <si>
    <t>113 15-1113.R00</t>
  </si>
  <si>
    <t xml:space="preserve">Frézování krytu pl.do 500 m2,pruh do 75 cm,tl.4 cm </t>
  </si>
  <si>
    <t>119 00-1421.R00</t>
  </si>
  <si>
    <t xml:space="preserve">Dočasné zajištění kabelů - do počtu 3 kabelů </t>
  </si>
  <si>
    <t>m</t>
  </si>
  <si>
    <t>120 00-1101.R00</t>
  </si>
  <si>
    <t xml:space="preserve">Příplatek za ztížení vykopávky v blízkosti vedení </t>
  </si>
  <si>
    <t>m3</t>
  </si>
  <si>
    <t>130 90-1122.R00</t>
  </si>
  <si>
    <t xml:space="preserve">Bourání konstrukcí z betonu prokládaného kamenem </t>
  </si>
  <si>
    <t>000 001</t>
  </si>
  <si>
    <t>Odstranění beton. potrubí DN 400 mm včetně přemístění a uložení v areálu ZD Třeb.</t>
  </si>
  <si>
    <t>000 002</t>
  </si>
  <si>
    <t xml:space="preserve">pročištění trubního propustku bet. DN 400 mm </t>
  </si>
  <si>
    <t>132 20-1101.R00</t>
  </si>
  <si>
    <t xml:space="preserve">Hloubení rýh šířky do 60 cm v hor.3 do 100 m3 </t>
  </si>
  <si>
    <t>132 20-1109.R00</t>
  </si>
  <si>
    <t xml:space="preserve">Příplatek za lepivost - hloubení rýh 60 cm v hor.3 </t>
  </si>
  <si>
    <t>132 20-1201.R00</t>
  </si>
  <si>
    <t xml:space="preserve">Hloubení rýh šířky do 200 cm v hor.3 do 100 m3 </t>
  </si>
  <si>
    <t>132 20-1209.R00</t>
  </si>
  <si>
    <t xml:space="preserve">Příplatek za lepivost - hloubení rýh 200cm v hor.3 </t>
  </si>
  <si>
    <t>122 20-2202.R00</t>
  </si>
  <si>
    <t xml:space="preserve">Odkopávky pro silnice v hor. 3 do 1000 m3 </t>
  </si>
  <si>
    <t>122 20-2209.R00</t>
  </si>
  <si>
    <t xml:space="preserve">Příplatek za lepivost - odkop. pro silnice v hor.3 </t>
  </si>
  <si>
    <t>151 10-1201.R00</t>
  </si>
  <si>
    <t xml:space="preserve">Pažení stěn výkopu - příložné - hloubky do 4 m </t>
  </si>
  <si>
    <t>151 10-1211.R00</t>
  </si>
  <si>
    <t xml:space="preserve">Odstranění pažení stěn - příložné - hl. do 4 m </t>
  </si>
  <si>
    <t>151 10-1401.R00</t>
  </si>
  <si>
    <t xml:space="preserve">Vzepření stěn pažení - příložné - hl. do 4 m </t>
  </si>
  <si>
    <t>151 10-1411.R00</t>
  </si>
  <si>
    <t xml:space="preserve">Odstranění vzepření stěn - příložné - hl. do 4 m </t>
  </si>
  <si>
    <t>161 10-1101.R00</t>
  </si>
  <si>
    <t xml:space="preserve">Svislé přemístění výkopku z hor.1-4 do 2,5 m </t>
  </si>
  <si>
    <t>161 10-1151.R00</t>
  </si>
  <si>
    <t xml:space="preserve">Svislé přemístění výkopku z hor.5-7 do 2,5 m </t>
  </si>
  <si>
    <t>162 20-1102.R00</t>
  </si>
  <si>
    <t xml:space="preserve">Vodorovné přemístění výkopku z hor.1-4 do 50 m </t>
  </si>
  <si>
    <t>162 40-1102.R00</t>
  </si>
  <si>
    <t xml:space="preserve">Vodorovné přemístění výkopku z hor.1-4 do 2000 m </t>
  </si>
  <si>
    <t>162 40-1152.R00</t>
  </si>
  <si>
    <t xml:space="preserve">Vodorovné přemístění výkopku z hor.5-7 do 2000 m </t>
  </si>
  <si>
    <t>171 10-2101.R00</t>
  </si>
  <si>
    <t xml:space="preserve">Uložení sypaniny do násypů, zhutn, do 95% PS </t>
  </si>
  <si>
    <t>171 20-1201.R00</t>
  </si>
  <si>
    <t xml:space="preserve">Uložení sypaniny na skládku </t>
  </si>
  <si>
    <t>181 10-2302.R00</t>
  </si>
  <si>
    <t xml:space="preserve">Úprava pláně dálnic v zářezech se zhutněním </t>
  </si>
  <si>
    <t>174 10-1101.R00</t>
  </si>
  <si>
    <t xml:space="preserve">Zásyp jam, rýh, šachet se zhutněním </t>
  </si>
  <si>
    <t>182 10-1101.R00</t>
  </si>
  <si>
    <t xml:space="preserve">Svahování v zářezech v hor. 1 - 4 </t>
  </si>
  <si>
    <t>180 40-1212.R00</t>
  </si>
  <si>
    <t xml:space="preserve">Založení trávníku lučního výsevem ve svahu do 1:2 </t>
  </si>
  <si>
    <t>005-72460</t>
  </si>
  <si>
    <t xml:space="preserve">Směs travní technická PROFI </t>
  </si>
  <si>
    <t>kg</t>
  </si>
  <si>
    <t>2</t>
  </si>
  <si>
    <t>Základy,zvláštní zakládání</t>
  </si>
  <si>
    <t>270 21-0112.R00</t>
  </si>
  <si>
    <t xml:space="preserve">Zdivo základové z lom.kamene, výplňové na MC 15 </t>
  </si>
  <si>
    <t>3</t>
  </si>
  <si>
    <t>Svislé a kompletní konstrukce</t>
  </si>
  <si>
    <t>321 21-3112.R00</t>
  </si>
  <si>
    <t xml:space="preserve">Zdivo nadzákl. přehrad, z lom.kam.výplň., na MC 10 </t>
  </si>
  <si>
    <t>321 21-3345.R00</t>
  </si>
  <si>
    <t xml:space="preserve">Zdivo nadzákl. přehrad z lom.kam.,obkladní vyspár. </t>
  </si>
  <si>
    <t>4</t>
  </si>
  <si>
    <t>Vodorovné konstrukce</t>
  </si>
  <si>
    <t>451 57-2111.R00</t>
  </si>
  <si>
    <t xml:space="preserve">Lože pod potrubí z kameniva těženého 0 - 4 mm </t>
  </si>
  <si>
    <t>451 31-1511.R00</t>
  </si>
  <si>
    <t xml:space="preserve">Podklad pod dlažbu z betonu V4 T0 B 12,5, do 10 cm </t>
  </si>
  <si>
    <t>465 51-2227.R00</t>
  </si>
  <si>
    <t xml:space="preserve">Dlažba z kamene na sucho, zalití spár MC, tl.25 cm </t>
  </si>
  <si>
    <t>452 31-8510.R00</t>
  </si>
  <si>
    <t xml:space="preserve">Zajišťovací práh z betonu s patkami i bez patek </t>
  </si>
  <si>
    <t>5</t>
  </si>
  <si>
    <t>Komunikace</t>
  </si>
  <si>
    <t>564 66-1111.R00</t>
  </si>
  <si>
    <t xml:space="preserve">Podklad z kameniva drceného 63-125 mm, tl. 20 cm </t>
  </si>
  <si>
    <t>564 75-2113.R00</t>
  </si>
  <si>
    <t xml:space="preserve">Podklad z kam.drceného 32-63 s výplň.kamen. 17 cm </t>
  </si>
  <si>
    <t>565 13-1221.RT2</t>
  </si>
  <si>
    <t>Podklad kamen. obal. asfaltem tř.2 nad 3 m,tl.5 cm plochy 201-1000 m2</t>
  </si>
  <si>
    <t>569 72-1112.R00</t>
  </si>
  <si>
    <t xml:space="preserve">Zpevnění krajnic kamenivem drceným tl. 9 cm </t>
  </si>
  <si>
    <t>572 73-1112.R00</t>
  </si>
  <si>
    <t xml:space="preserve">Vyspravení vytluků krytů živ. směsí, 1km nad 10 t </t>
  </si>
  <si>
    <t>t</t>
  </si>
  <si>
    <t>577 13-2311.R00</t>
  </si>
  <si>
    <t xml:space="preserve">Beton asfalt. ABJ,ABS,ABH tř.3 nad 3 m, tl. 4 cm </t>
  </si>
  <si>
    <t>8</t>
  </si>
  <si>
    <t>Trubní vedení</t>
  </si>
  <si>
    <t>871 39-3121.R00</t>
  </si>
  <si>
    <t xml:space="preserve">Montáž trub z tvrdého PVC, gumový kroužek, DN 400 </t>
  </si>
  <si>
    <t>286-11274.A</t>
  </si>
  <si>
    <t xml:space="preserve">Trubka kanalizační KGEM SN 8 PVC 400x11,7x3000 </t>
  </si>
  <si>
    <t>899 62-3121.R00</t>
  </si>
  <si>
    <t xml:space="preserve">Obetonování potrubí nebo zdiva stok betonem B 7,5 </t>
  </si>
  <si>
    <t>899 64-3111.R00</t>
  </si>
  <si>
    <t xml:space="preserve">Bednění pro obetonování potrubí v otevřeném výkopu </t>
  </si>
  <si>
    <t>91</t>
  </si>
  <si>
    <t>Doplňující práce na komunikaci</t>
  </si>
  <si>
    <t>914 00-1111.R00</t>
  </si>
  <si>
    <t xml:space="preserve">Montáž svislých dopr.značek na sloupky, konzoly </t>
  </si>
  <si>
    <t>000 003</t>
  </si>
  <si>
    <t xml:space="preserve">Svislé dopravní značky - P6 </t>
  </si>
  <si>
    <t>917 81-2111.R00</t>
  </si>
  <si>
    <t xml:space="preserve">Osazení stojat. obrub. bet. bez opěry,lože z kamen </t>
  </si>
  <si>
    <t>592-17330</t>
  </si>
  <si>
    <t xml:space="preserve">Obrubník záhonový  ABO 45-25 1000x50x250 mm </t>
  </si>
  <si>
    <t>918 10-1111.R00</t>
  </si>
  <si>
    <t xml:space="preserve">Lože pod obrubníky nebo obruby dlažeb z B 12,5 </t>
  </si>
  <si>
    <t>919 73-5112.R00</t>
  </si>
  <si>
    <t xml:space="preserve">Řezání stávajícího živičného krytu tl. 5 - 10 cm </t>
  </si>
  <si>
    <t>919 72-1211.R00</t>
  </si>
  <si>
    <t xml:space="preserve">Dilatační spáry vkládané vyplněné asfalt. zálivkou </t>
  </si>
  <si>
    <t>93</t>
  </si>
  <si>
    <t>Dokončovací práce inž.staveb</t>
  </si>
  <si>
    <t>938 90-9611.R00</t>
  </si>
  <si>
    <t xml:space="preserve">Odstranění nánosu na krajnicích tl. do 10 cm </t>
  </si>
  <si>
    <t>979 08-4212.R00</t>
  </si>
  <si>
    <t xml:space="preserve">Vodorovná doprava vybour. hmot po suchu do 50 m </t>
  </si>
  <si>
    <t>99</t>
  </si>
  <si>
    <t>Staveništní přesun hmot</t>
  </si>
  <si>
    <t>998 22-5111.R00</t>
  </si>
  <si>
    <t xml:space="preserve">Přesun hmot, pozemní komunikace, kryt živičný </t>
  </si>
  <si>
    <t>HYDROREAL s.r.o.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</si>
</sst>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7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71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70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/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219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A21" sqref="A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76" t="s">
        <v>5</v>
      </c>
      <c r="B1" s="77"/>
      <c r="C1" s="78" t="str">
        <f>CONCATENATE(cislostavby," ",nazevstavby)</f>
        <v xml:space="preserve"> KPÚ Vinice</v>
      </c>
      <c r="D1" s="79"/>
      <c r="E1" s="80"/>
      <c r="F1" s="79"/>
      <c r="G1" s="81"/>
      <c r="H1" s="82"/>
      <c r="I1" s="83"/>
    </row>
    <row r="2" spans="1:9" ht="13.5" thickBot="1">
      <c r="A2" s="84" t="s">
        <v>1</v>
      </c>
      <c r="B2" s="85"/>
      <c r="C2" s="86" t="str">
        <f>CONCATENATE(cisloobjektu," ",nazevobjektu)</f>
        <v xml:space="preserve"> Polní cesta C2</v>
      </c>
      <c r="D2" s="87"/>
      <c r="E2" s="88"/>
      <c r="F2" s="87"/>
      <c r="G2" s="89"/>
      <c r="H2" s="89"/>
      <c r="I2" s="90"/>
    </row>
    <row r="3" spans="1:9" ht="13.5" thickTop="1">
      <c r="F3" s="11"/>
    </row>
    <row r="4" spans="1:9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/>
    <row r="6" spans="1:9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Položky!BA43</f>
        <v>0</v>
      </c>
      <c r="F7" s="195">
        <f>Položky!BB43</f>
        <v>0</v>
      </c>
      <c r="G7" s="195">
        <f>Položky!BC43</f>
        <v>0</v>
      </c>
      <c r="H7" s="195">
        <f>Položky!BD43</f>
        <v>0</v>
      </c>
      <c r="I7" s="196">
        <f>Položky!BE43</f>
        <v>0</v>
      </c>
    </row>
    <row r="8" spans="1:9" s="11" customFormat="1">
      <c r="A8" s="193" t="str">
        <f>Položky!B44</f>
        <v>2</v>
      </c>
      <c r="B8" s="99" t="str">
        <f>Položky!C44</f>
        <v>Základy,zvláštní zakládání</v>
      </c>
      <c r="C8" s="100"/>
      <c r="D8" s="101"/>
      <c r="E8" s="194">
        <f>Položky!BA46</f>
        <v>0</v>
      </c>
      <c r="F8" s="195">
        <f>Položky!BB46</f>
        <v>0</v>
      </c>
      <c r="G8" s="195">
        <f>Položky!BC46</f>
        <v>0</v>
      </c>
      <c r="H8" s="195">
        <f>Položky!BD46</f>
        <v>0</v>
      </c>
      <c r="I8" s="196">
        <f>Položky!BE46</f>
        <v>0</v>
      </c>
    </row>
    <row r="9" spans="1:9" s="11" customFormat="1">
      <c r="A9" s="193" t="str">
        <f>Položky!B47</f>
        <v>3</v>
      </c>
      <c r="B9" s="99" t="str">
        <f>Položky!C47</f>
        <v>Svislé a kompletní konstrukce</v>
      </c>
      <c r="C9" s="100"/>
      <c r="D9" s="101"/>
      <c r="E9" s="194">
        <f>Položky!BA50</f>
        <v>0</v>
      </c>
      <c r="F9" s="195">
        <f>Položky!BB50</f>
        <v>0</v>
      </c>
      <c r="G9" s="195">
        <f>Položky!BC50</f>
        <v>0</v>
      </c>
      <c r="H9" s="195">
        <f>Položky!BD50</f>
        <v>0</v>
      </c>
      <c r="I9" s="196">
        <f>Položky!BE50</f>
        <v>0</v>
      </c>
    </row>
    <row r="10" spans="1:9" s="11" customFormat="1">
      <c r="A10" s="193" t="str">
        <f>Položky!B51</f>
        <v>4</v>
      </c>
      <c r="B10" s="99" t="str">
        <f>Položky!C51</f>
        <v>Vodorovné konstrukce</v>
      </c>
      <c r="C10" s="100"/>
      <c r="D10" s="101"/>
      <c r="E10" s="194">
        <f>Položky!BA56</f>
        <v>0</v>
      </c>
      <c r="F10" s="195">
        <f>Položky!BB56</f>
        <v>0</v>
      </c>
      <c r="G10" s="195">
        <f>Položky!BC56</f>
        <v>0</v>
      </c>
      <c r="H10" s="195">
        <f>Položky!BD56</f>
        <v>0</v>
      </c>
      <c r="I10" s="196">
        <f>Položky!BE56</f>
        <v>0</v>
      </c>
    </row>
    <row r="11" spans="1:9" s="11" customFormat="1">
      <c r="A11" s="193" t="str">
        <f>Položky!B57</f>
        <v>5</v>
      </c>
      <c r="B11" s="99" t="str">
        <f>Položky!C57</f>
        <v>Komunikace</v>
      </c>
      <c r="C11" s="100"/>
      <c r="D11" s="101"/>
      <c r="E11" s="194">
        <f>Položky!BA64</f>
        <v>0</v>
      </c>
      <c r="F11" s="195">
        <f>Položky!BB64</f>
        <v>0</v>
      </c>
      <c r="G11" s="195">
        <f>Položky!BC64</f>
        <v>0</v>
      </c>
      <c r="H11" s="195">
        <f>Položky!BD64</f>
        <v>0</v>
      </c>
      <c r="I11" s="196">
        <f>Položky!BE64</f>
        <v>0</v>
      </c>
    </row>
    <row r="12" spans="1:9" s="11" customFormat="1">
      <c r="A12" s="193" t="str">
        <f>Položky!B65</f>
        <v>8</v>
      </c>
      <c r="B12" s="99" t="str">
        <f>Položky!C65</f>
        <v>Trubní vedení</v>
      </c>
      <c r="C12" s="100"/>
      <c r="D12" s="101"/>
      <c r="E12" s="194">
        <f>Položky!BA70</f>
        <v>0</v>
      </c>
      <c r="F12" s="195">
        <f>Položky!BB70</f>
        <v>0</v>
      </c>
      <c r="G12" s="195">
        <f>Položky!BC70</f>
        <v>0</v>
      </c>
      <c r="H12" s="195">
        <f>Položky!BD70</f>
        <v>0</v>
      </c>
      <c r="I12" s="196">
        <f>Položky!BE70</f>
        <v>0</v>
      </c>
    </row>
    <row r="13" spans="1:9" s="11" customFormat="1">
      <c r="A13" s="193" t="str">
        <f>Položky!B71</f>
        <v>91</v>
      </c>
      <c r="B13" s="99" t="str">
        <f>Položky!C71</f>
        <v>Doplňující práce na komunikaci</v>
      </c>
      <c r="C13" s="100"/>
      <c r="D13" s="101"/>
      <c r="E13" s="194">
        <f>Položky!BA79</f>
        <v>0</v>
      </c>
      <c r="F13" s="195">
        <f>Položky!BB79</f>
        <v>0</v>
      </c>
      <c r="G13" s="195">
        <f>Položky!BC79</f>
        <v>0</v>
      </c>
      <c r="H13" s="195">
        <f>Položky!BD79</f>
        <v>0</v>
      </c>
      <c r="I13" s="196">
        <f>Položky!BE79</f>
        <v>0</v>
      </c>
    </row>
    <row r="14" spans="1:9" s="11" customFormat="1">
      <c r="A14" s="193" t="str">
        <f>Položky!B80</f>
        <v>93</v>
      </c>
      <c r="B14" s="99" t="str">
        <f>Položky!C80</f>
        <v>Dokončovací práce inž.staveb</v>
      </c>
      <c r="C14" s="100"/>
      <c r="D14" s="101"/>
      <c r="E14" s="194">
        <f>Položky!BA83</f>
        <v>0</v>
      </c>
      <c r="F14" s="195">
        <f>Položky!BB83</f>
        <v>0</v>
      </c>
      <c r="G14" s="195">
        <f>Položky!BC83</f>
        <v>0</v>
      </c>
      <c r="H14" s="195">
        <f>Položky!BD83</f>
        <v>0</v>
      </c>
      <c r="I14" s="196">
        <f>Položky!BE83</f>
        <v>0</v>
      </c>
    </row>
    <row r="15" spans="1:9" s="11" customFormat="1" ht="13.5" thickBot="1">
      <c r="A15" s="193" t="str">
        <f>Položky!B84</f>
        <v>99</v>
      </c>
      <c r="B15" s="99" t="str">
        <f>Položky!C84</f>
        <v>Staveništní přesun hmot</v>
      </c>
      <c r="C15" s="100"/>
      <c r="D15" s="101"/>
      <c r="E15" s="194">
        <f>Položky!BA86</f>
        <v>0</v>
      </c>
      <c r="F15" s="195">
        <f>Položky!BB86</f>
        <v>0</v>
      </c>
      <c r="G15" s="195">
        <f>Položky!BC86</f>
        <v>0</v>
      </c>
      <c r="H15" s="195">
        <f>Položky!BD86</f>
        <v>0</v>
      </c>
      <c r="I15" s="196">
        <f>Položky!BE86</f>
        <v>0</v>
      </c>
    </row>
    <row r="16" spans="1:9" s="107" customFormat="1" ht="13.5" thickBot="1">
      <c r="A16" s="102"/>
      <c r="B16" s="94" t="s">
        <v>50</v>
      </c>
      <c r="C16" s="94"/>
      <c r="D16" s="103"/>
      <c r="E16" s="104">
        <f>SUM(E7:E15)</f>
        <v>0</v>
      </c>
      <c r="F16" s="105">
        <f>SUM(F7:F15)</f>
        <v>0</v>
      </c>
      <c r="G16" s="105">
        <f>SUM(G7:G15)</f>
        <v>0</v>
      </c>
      <c r="H16" s="105">
        <f>SUM(H7:H15)</f>
        <v>0</v>
      </c>
      <c r="I16" s="106">
        <f>SUM(I7:I15)</f>
        <v>0</v>
      </c>
    </row>
    <row r="17" spans="1:57">
      <c r="A17" s="100"/>
      <c r="B17" s="100"/>
      <c r="C17" s="100"/>
      <c r="D17" s="100"/>
      <c r="E17" s="100"/>
      <c r="F17" s="100"/>
      <c r="G17" s="100"/>
      <c r="H17" s="100"/>
      <c r="I17" s="100"/>
    </row>
    <row r="18" spans="1:57" ht="19.5" customHeight="1">
      <c r="A18" s="108" t="s">
        <v>51</v>
      </c>
      <c r="B18" s="108"/>
      <c r="C18" s="108"/>
      <c r="D18" s="108"/>
      <c r="E18" s="108"/>
      <c r="F18" s="108"/>
      <c r="G18" s="109"/>
      <c r="H18" s="108"/>
      <c r="I18" s="108"/>
      <c r="BA18" s="32"/>
      <c r="BB18" s="32"/>
      <c r="BC18" s="32"/>
      <c r="BD18" s="32"/>
      <c r="BE18" s="32"/>
    </row>
    <row r="19" spans="1:57" ht="13.5" thickBot="1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57">
      <c r="A20" s="111" t="s">
        <v>52</v>
      </c>
      <c r="B20" s="112"/>
      <c r="C20" s="112"/>
      <c r="D20" s="113"/>
      <c r="E20" s="114" t="s">
        <v>53</v>
      </c>
      <c r="F20" s="115" t="s">
        <v>54</v>
      </c>
      <c r="G20" s="116" t="s">
        <v>55</v>
      </c>
      <c r="H20" s="117"/>
      <c r="I20" s="118" t="s">
        <v>53</v>
      </c>
    </row>
    <row r="21" spans="1:57">
      <c r="A21" s="119"/>
      <c r="B21" s="120"/>
      <c r="C21" s="120"/>
      <c r="D21" s="121"/>
      <c r="E21" s="122"/>
      <c r="F21" s="123"/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8</v>
      </c>
    </row>
    <row r="22" spans="1:57" ht="13.5" thickBot="1">
      <c r="A22" s="127"/>
      <c r="B22" s="128" t="s">
        <v>56</v>
      </c>
      <c r="C22" s="129"/>
      <c r="D22" s="130"/>
      <c r="E22" s="131"/>
      <c r="F22" s="132"/>
      <c r="G22" s="132"/>
      <c r="H22" s="133">
        <f>SUM(H21:H21)</f>
        <v>0</v>
      </c>
      <c r="I22" s="134"/>
    </row>
    <row r="23" spans="1:57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7">
      <c r="B24" s="107"/>
      <c r="F24" s="135"/>
      <c r="G24" s="136"/>
      <c r="H24" s="136"/>
      <c r="I24" s="137"/>
    </row>
    <row r="25" spans="1:57">
      <c r="F25" s="135"/>
      <c r="G25" s="136"/>
      <c r="H25" s="136"/>
      <c r="I25" s="137"/>
    </row>
    <row r="26" spans="1:57">
      <c r="F26" s="135"/>
      <c r="G26" s="136"/>
      <c r="H26" s="136"/>
      <c r="I26" s="137"/>
    </row>
    <row r="27" spans="1:57">
      <c r="F27" s="135"/>
      <c r="G27" s="136"/>
      <c r="H27" s="136"/>
      <c r="I27" s="137"/>
    </row>
    <row r="28" spans="1:57">
      <c r="F28" s="135"/>
      <c r="G28" s="136"/>
      <c r="H28" s="136"/>
      <c r="I28" s="137"/>
    </row>
    <row r="29" spans="1:57">
      <c r="F29" s="135"/>
      <c r="G29" s="136"/>
      <c r="H29" s="136"/>
      <c r="I29" s="137"/>
    </row>
    <row r="30" spans="1:57">
      <c r="F30" s="135"/>
      <c r="G30" s="136"/>
      <c r="H30" s="136"/>
      <c r="I30" s="137"/>
    </row>
    <row r="31" spans="1:57">
      <c r="F31" s="135"/>
      <c r="G31" s="136"/>
      <c r="H31" s="136"/>
      <c r="I31" s="137"/>
    </row>
    <row r="32" spans="1:57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  <row r="67" spans="6:9">
      <c r="F67" s="135"/>
      <c r="G67" s="136"/>
      <c r="H67" s="136"/>
      <c r="I67" s="137"/>
    </row>
    <row r="68" spans="6:9">
      <c r="F68" s="135"/>
      <c r="G68" s="136"/>
      <c r="H68" s="136"/>
      <c r="I68" s="137"/>
    </row>
    <row r="69" spans="6:9">
      <c r="F69" s="135"/>
      <c r="G69" s="136"/>
      <c r="H69" s="136"/>
      <c r="I69" s="137"/>
    </row>
    <row r="70" spans="6:9">
      <c r="F70" s="135"/>
      <c r="G70" s="136"/>
      <c r="H70" s="136"/>
      <c r="I70" s="137"/>
    </row>
    <row r="71" spans="6:9">
      <c r="F71" s="135"/>
      <c r="G71" s="136"/>
      <c r="H71" s="136"/>
      <c r="I71" s="137"/>
    </row>
    <row r="72" spans="6:9">
      <c r="F72" s="135"/>
      <c r="G72" s="136"/>
      <c r="H72" s="136"/>
      <c r="I72" s="137"/>
    </row>
    <row r="73" spans="6:9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59"/>
  <sheetViews>
    <sheetView showGridLines="0" showZeros="0" tabSelected="1" zoomScaleNormal="100" workbookViewId="0">
      <selection activeCell="A86" sqref="A86:IV88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KPÚ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Polní cesta C2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72</v>
      </c>
      <c r="C8" s="175" t="s">
        <v>73</v>
      </c>
      <c r="D8" s="176" t="s">
        <v>74</v>
      </c>
      <c r="E8" s="177">
        <v>0.46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75</v>
      </c>
      <c r="C9" s="175" t="s">
        <v>76</v>
      </c>
      <c r="D9" s="176" t="s">
        <v>77</v>
      </c>
      <c r="E9" s="177">
        <v>560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78</v>
      </c>
      <c r="C10" s="175" t="s">
        <v>79</v>
      </c>
      <c r="D10" s="176" t="s">
        <v>77</v>
      </c>
      <c r="E10" s="177">
        <v>560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80</v>
      </c>
      <c r="C11" s="175" t="s">
        <v>81</v>
      </c>
      <c r="D11" s="176" t="s">
        <v>82</v>
      </c>
      <c r="E11" s="177">
        <v>25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3.0000000000000001E-3</v>
      </c>
    </row>
    <row r="12" spans="1:104">
      <c r="A12" s="173">
        <v>5</v>
      </c>
      <c r="B12" s="174" t="s">
        <v>83</v>
      </c>
      <c r="C12" s="175" t="s">
        <v>84</v>
      </c>
      <c r="D12" s="176" t="s">
        <v>82</v>
      </c>
      <c r="E12" s="177">
        <v>12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85</v>
      </c>
      <c r="C13" s="175" t="s">
        <v>86</v>
      </c>
      <c r="D13" s="176" t="s">
        <v>82</v>
      </c>
      <c r="E13" s="177">
        <v>13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87</v>
      </c>
      <c r="C14" s="175" t="s">
        <v>88</v>
      </c>
      <c r="D14" s="176" t="s">
        <v>77</v>
      </c>
      <c r="E14" s="177">
        <v>3045.95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77</v>
      </c>
      <c r="E15" s="177">
        <v>312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9</v>
      </c>
      <c r="B16" s="174" t="s">
        <v>91</v>
      </c>
      <c r="C16" s="175" t="s">
        <v>92</v>
      </c>
      <c r="D16" s="176" t="s">
        <v>93</v>
      </c>
      <c r="E16" s="177">
        <v>12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3.6909999999999998E-2</v>
      </c>
    </row>
    <row r="17" spans="1:104">
      <c r="A17" s="173">
        <v>10</v>
      </c>
      <c r="B17" s="174" t="s">
        <v>94</v>
      </c>
      <c r="C17" s="175" t="s">
        <v>95</v>
      </c>
      <c r="D17" s="176" t="s">
        <v>96</v>
      </c>
      <c r="E17" s="177">
        <v>8.0399999999999991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>
      <c r="A18" s="173">
        <v>11</v>
      </c>
      <c r="B18" s="174" t="s">
        <v>97</v>
      </c>
      <c r="C18" s="175" t="s">
        <v>98</v>
      </c>
      <c r="D18" s="176" t="s">
        <v>96</v>
      </c>
      <c r="E18" s="177">
        <v>7.32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11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ht="22.5">
      <c r="A19" s="173">
        <v>12</v>
      </c>
      <c r="B19" s="174" t="s">
        <v>99</v>
      </c>
      <c r="C19" s="175" t="s">
        <v>100</v>
      </c>
      <c r="D19" s="176" t="s">
        <v>93</v>
      </c>
      <c r="E19" s="177">
        <v>18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12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3">
        <v>13</v>
      </c>
      <c r="B20" s="174" t="s">
        <v>101</v>
      </c>
      <c r="C20" s="175" t="s">
        <v>102</v>
      </c>
      <c r="D20" s="176" t="s">
        <v>93</v>
      </c>
      <c r="E20" s="177">
        <v>4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13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>
      <c r="A21" s="173">
        <v>14</v>
      </c>
      <c r="B21" s="174" t="s">
        <v>103</v>
      </c>
      <c r="C21" s="175" t="s">
        <v>104</v>
      </c>
      <c r="D21" s="176" t="s">
        <v>96</v>
      </c>
      <c r="E21" s="177">
        <v>2.31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14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>
      <c r="A22" s="173">
        <v>15</v>
      </c>
      <c r="B22" s="174" t="s">
        <v>105</v>
      </c>
      <c r="C22" s="175" t="s">
        <v>106</v>
      </c>
      <c r="D22" s="176" t="s">
        <v>96</v>
      </c>
      <c r="E22" s="177">
        <v>0.46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15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>
      <c r="A23" s="173">
        <v>16</v>
      </c>
      <c r="B23" s="174" t="s">
        <v>107</v>
      </c>
      <c r="C23" s="175" t="s">
        <v>108</v>
      </c>
      <c r="D23" s="176" t="s">
        <v>96</v>
      </c>
      <c r="E23" s="177">
        <v>124.93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16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>
      <c r="A24" s="173">
        <v>17</v>
      </c>
      <c r="B24" s="174" t="s">
        <v>109</v>
      </c>
      <c r="C24" s="175" t="s">
        <v>110</v>
      </c>
      <c r="D24" s="176" t="s">
        <v>96</v>
      </c>
      <c r="E24" s="177">
        <v>24.99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17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>
      <c r="A25" s="173">
        <v>18</v>
      </c>
      <c r="B25" s="174" t="s">
        <v>111</v>
      </c>
      <c r="C25" s="175" t="s">
        <v>112</v>
      </c>
      <c r="D25" s="176" t="s">
        <v>96</v>
      </c>
      <c r="E25" s="177">
        <v>1042.21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18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>
      <c r="A26" s="173">
        <v>19</v>
      </c>
      <c r="B26" s="174" t="s">
        <v>113</v>
      </c>
      <c r="C26" s="175" t="s">
        <v>114</v>
      </c>
      <c r="D26" s="176" t="s">
        <v>96</v>
      </c>
      <c r="E26" s="177">
        <v>208.44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19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>
      <c r="A27" s="173">
        <v>20</v>
      </c>
      <c r="B27" s="174" t="s">
        <v>115</v>
      </c>
      <c r="C27" s="175" t="s">
        <v>116</v>
      </c>
      <c r="D27" s="176" t="s">
        <v>77</v>
      </c>
      <c r="E27" s="177">
        <v>44.8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20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6.9999999999999999E-4</v>
      </c>
    </row>
    <row r="28" spans="1:104">
      <c r="A28" s="173">
        <v>21</v>
      </c>
      <c r="B28" s="174" t="s">
        <v>117</v>
      </c>
      <c r="C28" s="175" t="s">
        <v>118</v>
      </c>
      <c r="D28" s="176" t="s">
        <v>77</v>
      </c>
      <c r="E28" s="177">
        <v>44.8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21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>
      <c r="A29" s="173">
        <v>22</v>
      </c>
      <c r="B29" s="174" t="s">
        <v>119</v>
      </c>
      <c r="C29" s="175" t="s">
        <v>120</v>
      </c>
      <c r="D29" s="176" t="s">
        <v>77</v>
      </c>
      <c r="E29" s="177">
        <v>44.8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22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1E-3</v>
      </c>
    </row>
    <row r="30" spans="1:104">
      <c r="A30" s="173">
        <v>23</v>
      </c>
      <c r="B30" s="174" t="s">
        <v>121</v>
      </c>
      <c r="C30" s="175" t="s">
        <v>122</v>
      </c>
      <c r="D30" s="176" t="s">
        <v>77</v>
      </c>
      <c r="E30" s="177">
        <v>44.8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23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>
      <c r="A31" s="173">
        <v>24</v>
      </c>
      <c r="B31" s="174" t="s">
        <v>123</v>
      </c>
      <c r="C31" s="175" t="s">
        <v>124</v>
      </c>
      <c r="D31" s="176" t="s">
        <v>96</v>
      </c>
      <c r="E31" s="177">
        <v>64.78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24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>
      <c r="A32" s="173">
        <v>25</v>
      </c>
      <c r="B32" s="174" t="s">
        <v>125</v>
      </c>
      <c r="C32" s="175" t="s">
        <v>126</v>
      </c>
      <c r="D32" s="176" t="s">
        <v>96</v>
      </c>
      <c r="E32" s="177">
        <v>7.32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25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>
      <c r="A33" s="173">
        <v>26</v>
      </c>
      <c r="B33" s="174" t="s">
        <v>127</v>
      </c>
      <c r="C33" s="175" t="s">
        <v>128</v>
      </c>
      <c r="D33" s="176" t="s">
        <v>96</v>
      </c>
      <c r="E33" s="177">
        <v>50.08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26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>
      <c r="A34" s="173">
        <v>27</v>
      </c>
      <c r="B34" s="174" t="s">
        <v>129</v>
      </c>
      <c r="C34" s="175" t="s">
        <v>130</v>
      </c>
      <c r="D34" s="176" t="s">
        <v>96</v>
      </c>
      <c r="E34" s="177">
        <v>1053.9100000000001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27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>
      <c r="A35" s="173">
        <v>28</v>
      </c>
      <c r="B35" s="174" t="s">
        <v>131</v>
      </c>
      <c r="C35" s="175" t="s">
        <v>132</v>
      </c>
      <c r="D35" s="176" t="s">
        <v>96</v>
      </c>
      <c r="E35" s="177">
        <v>7.32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28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>
      <c r="A36" s="173">
        <v>29</v>
      </c>
      <c r="B36" s="174" t="s">
        <v>133</v>
      </c>
      <c r="C36" s="175" t="s">
        <v>134</v>
      </c>
      <c r="D36" s="176" t="s">
        <v>96</v>
      </c>
      <c r="E36" s="177">
        <v>50.08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29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>
      <c r="A37" s="173">
        <v>30</v>
      </c>
      <c r="B37" s="174" t="s">
        <v>135</v>
      </c>
      <c r="C37" s="175" t="s">
        <v>136</v>
      </c>
      <c r="D37" s="176" t="s">
        <v>96</v>
      </c>
      <c r="E37" s="177">
        <v>1061.23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30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>
      <c r="A38" s="173">
        <v>31</v>
      </c>
      <c r="B38" s="174" t="s">
        <v>137</v>
      </c>
      <c r="C38" s="175" t="s">
        <v>138</v>
      </c>
      <c r="D38" s="176" t="s">
        <v>77</v>
      </c>
      <c r="E38" s="177">
        <v>1213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31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>
      <c r="A39" s="173">
        <v>32</v>
      </c>
      <c r="B39" s="174" t="s">
        <v>139</v>
      </c>
      <c r="C39" s="175" t="s">
        <v>140</v>
      </c>
      <c r="D39" s="176" t="s">
        <v>96</v>
      </c>
      <c r="E39" s="177">
        <v>65.459999999999994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32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>
      <c r="A40" s="173">
        <v>33</v>
      </c>
      <c r="B40" s="174" t="s">
        <v>141</v>
      </c>
      <c r="C40" s="175" t="s">
        <v>142</v>
      </c>
      <c r="D40" s="176" t="s">
        <v>77</v>
      </c>
      <c r="E40" s="177">
        <v>2091.71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33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>
      <c r="A41" s="173">
        <v>34</v>
      </c>
      <c r="B41" s="174" t="s">
        <v>143</v>
      </c>
      <c r="C41" s="175" t="s">
        <v>144</v>
      </c>
      <c r="D41" s="176" t="s">
        <v>77</v>
      </c>
      <c r="E41" s="177">
        <v>2091.71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34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>
      <c r="A42" s="173">
        <v>35</v>
      </c>
      <c r="B42" s="174" t="s">
        <v>145</v>
      </c>
      <c r="C42" s="175" t="s">
        <v>146</v>
      </c>
      <c r="D42" s="176" t="s">
        <v>147</v>
      </c>
      <c r="E42" s="177">
        <v>65.89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35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1E-3</v>
      </c>
    </row>
    <row r="43" spans="1:104">
      <c r="A43" s="179"/>
      <c r="B43" s="180" t="s">
        <v>69</v>
      </c>
      <c r="C43" s="181" t="str">
        <f>CONCATENATE(B7," ",C7)</f>
        <v>1 Zemní práce</v>
      </c>
      <c r="D43" s="179"/>
      <c r="E43" s="182"/>
      <c r="F43" s="182"/>
      <c r="G43" s="183">
        <f>SUM(G7:G42)</f>
        <v>0</v>
      </c>
      <c r="O43" s="172">
        <v>4</v>
      </c>
      <c r="BA43" s="184">
        <f>SUM(BA7:BA42)</f>
        <v>0</v>
      </c>
      <c r="BB43" s="184">
        <f>SUM(BB7:BB42)</f>
        <v>0</v>
      </c>
      <c r="BC43" s="184">
        <f>SUM(BC7:BC42)</f>
        <v>0</v>
      </c>
      <c r="BD43" s="184">
        <f>SUM(BD7:BD42)</f>
        <v>0</v>
      </c>
      <c r="BE43" s="184">
        <f>SUM(BE7:BE42)</f>
        <v>0</v>
      </c>
    </row>
    <row r="44" spans="1:104">
      <c r="A44" s="165" t="s">
        <v>65</v>
      </c>
      <c r="B44" s="166" t="s">
        <v>148</v>
      </c>
      <c r="C44" s="167" t="s">
        <v>149</v>
      </c>
      <c r="D44" s="168"/>
      <c r="E44" s="169"/>
      <c r="F44" s="169"/>
      <c r="G44" s="170"/>
      <c r="H44" s="171"/>
      <c r="I44" s="171"/>
      <c r="O44" s="172">
        <v>1</v>
      </c>
    </row>
    <row r="45" spans="1:104">
      <c r="A45" s="173">
        <v>36</v>
      </c>
      <c r="B45" s="174" t="s">
        <v>150</v>
      </c>
      <c r="C45" s="175" t="s">
        <v>151</v>
      </c>
      <c r="D45" s="176" t="s">
        <v>96</v>
      </c>
      <c r="E45" s="177">
        <v>10.08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36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2.7280000000000002</v>
      </c>
    </row>
    <row r="46" spans="1:104">
      <c r="A46" s="179"/>
      <c r="B46" s="180" t="s">
        <v>69</v>
      </c>
      <c r="C46" s="181" t="str">
        <f>CONCATENATE(B44," ",C44)</f>
        <v>2 Základy,zvláštní zakládání</v>
      </c>
      <c r="D46" s="179"/>
      <c r="E46" s="182"/>
      <c r="F46" s="182"/>
      <c r="G46" s="183">
        <f>SUM(G44:G45)</f>
        <v>0</v>
      </c>
      <c r="O46" s="172">
        <v>4</v>
      </c>
      <c r="BA46" s="184">
        <f>SUM(BA44:BA45)</f>
        <v>0</v>
      </c>
      <c r="BB46" s="184">
        <f>SUM(BB44:BB45)</f>
        <v>0</v>
      </c>
      <c r="BC46" s="184">
        <f>SUM(BC44:BC45)</f>
        <v>0</v>
      </c>
      <c r="BD46" s="184">
        <f>SUM(BD44:BD45)</f>
        <v>0</v>
      </c>
      <c r="BE46" s="184">
        <f>SUM(BE44:BE45)</f>
        <v>0</v>
      </c>
    </row>
    <row r="47" spans="1:104">
      <c r="A47" s="165" t="s">
        <v>65</v>
      </c>
      <c r="B47" s="166" t="s">
        <v>152</v>
      </c>
      <c r="C47" s="167" t="s">
        <v>153</v>
      </c>
      <c r="D47" s="168"/>
      <c r="E47" s="169"/>
      <c r="F47" s="169"/>
      <c r="G47" s="170"/>
      <c r="H47" s="171"/>
      <c r="I47" s="171"/>
      <c r="O47" s="172">
        <v>1</v>
      </c>
    </row>
    <row r="48" spans="1:104">
      <c r="A48" s="173">
        <v>37</v>
      </c>
      <c r="B48" s="174" t="s">
        <v>154</v>
      </c>
      <c r="C48" s="175" t="s">
        <v>155</v>
      </c>
      <c r="D48" s="176" t="s">
        <v>96</v>
      </c>
      <c r="E48" s="177">
        <v>8.4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37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2.6930000000000001</v>
      </c>
    </row>
    <row r="49" spans="1:104">
      <c r="A49" s="173">
        <v>38</v>
      </c>
      <c r="B49" s="174" t="s">
        <v>156</v>
      </c>
      <c r="C49" s="175" t="s">
        <v>157</v>
      </c>
      <c r="D49" s="176" t="s">
        <v>96</v>
      </c>
      <c r="E49" s="177">
        <v>5.6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38</v>
      </c>
      <c r="AZ49" s="139">
        <v>1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3.1179999999999999</v>
      </c>
    </row>
    <row r="50" spans="1:104">
      <c r="A50" s="179"/>
      <c r="B50" s="180" t="s">
        <v>69</v>
      </c>
      <c r="C50" s="181" t="str">
        <f>CONCATENATE(B47," ",C47)</f>
        <v>3 Svislé a kompletní konstrukce</v>
      </c>
      <c r="D50" s="179"/>
      <c r="E50" s="182"/>
      <c r="F50" s="182"/>
      <c r="G50" s="183">
        <f>SUM(G47:G49)</f>
        <v>0</v>
      </c>
      <c r="O50" s="172">
        <v>4</v>
      </c>
      <c r="BA50" s="184">
        <f>SUM(BA47:BA49)</f>
        <v>0</v>
      </c>
      <c r="BB50" s="184">
        <f>SUM(BB47:BB49)</f>
        <v>0</v>
      </c>
      <c r="BC50" s="184">
        <f>SUM(BC47:BC49)</f>
        <v>0</v>
      </c>
      <c r="BD50" s="184">
        <f>SUM(BD47:BD49)</f>
        <v>0</v>
      </c>
      <c r="BE50" s="184">
        <f>SUM(BE47:BE49)</f>
        <v>0</v>
      </c>
    </row>
    <row r="51" spans="1:104">
      <c r="A51" s="165" t="s">
        <v>65</v>
      </c>
      <c r="B51" s="166" t="s">
        <v>158</v>
      </c>
      <c r="C51" s="167" t="s">
        <v>159</v>
      </c>
      <c r="D51" s="168"/>
      <c r="E51" s="169"/>
      <c r="F51" s="169"/>
      <c r="G51" s="170"/>
      <c r="H51" s="171"/>
      <c r="I51" s="171"/>
      <c r="O51" s="172">
        <v>1</v>
      </c>
    </row>
    <row r="52" spans="1:104">
      <c r="A52" s="173">
        <v>39</v>
      </c>
      <c r="B52" s="174" t="s">
        <v>160</v>
      </c>
      <c r="C52" s="175" t="s">
        <v>161</v>
      </c>
      <c r="D52" s="176" t="s">
        <v>96</v>
      </c>
      <c r="E52" s="177">
        <v>11.86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39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1.891</v>
      </c>
    </row>
    <row r="53" spans="1:104">
      <c r="A53" s="173">
        <v>40</v>
      </c>
      <c r="B53" s="174" t="s">
        <v>162</v>
      </c>
      <c r="C53" s="175" t="s">
        <v>163</v>
      </c>
      <c r="D53" s="176" t="s">
        <v>77</v>
      </c>
      <c r="E53" s="177">
        <v>3.87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40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0.248</v>
      </c>
    </row>
    <row r="54" spans="1:104">
      <c r="A54" s="173">
        <v>41</v>
      </c>
      <c r="B54" s="174" t="s">
        <v>164</v>
      </c>
      <c r="C54" s="175" t="s">
        <v>165</v>
      </c>
      <c r="D54" s="176" t="s">
        <v>77</v>
      </c>
      <c r="E54" s="177">
        <v>3.87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41</v>
      </c>
      <c r="AZ54" s="139">
        <v>1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0.51700000000000002</v>
      </c>
    </row>
    <row r="55" spans="1:104">
      <c r="A55" s="173">
        <v>42</v>
      </c>
      <c r="B55" s="174" t="s">
        <v>166</v>
      </c>
      <c r="C55" s="175" t="s">
        <v>167</v>
      </c>
      <c r="D55" s="176" t="s">
        <v>96</v>
      </c>
      <c r="E55" s="177">
        <v>2.3199999999999998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42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2.4870000000000001</v>
      </c>
    </row>
    <row r="56" spans="1:104">
      <c r="A56" s="179"/>
      <c r="B56" s="180" t="s">
        <v>69</v>
      </c>
      <c r="C56" s="181" t="str">
        <f>CONCATENATE(B51," ",C51)</f>
        <v>4 Vodorovné konstrukce</v>
      </c>
      <c r="D56" s="179"/>
      <c r="E56" s="182"/>
      <c r="F56" s="182"/>
      <c r="G56" s="183">
        <f>SUM(G51:G55)</f>
        <v>0</v>
      </c>
      <c r="O56" s="172">
        <v>4</v>
      </c>
      <c r="BA56" s="184">
        <f>SUM(BA51:BA55)</f>
        <v>0</v>
      </c>
      <c r="BB56" s="184">
        <f>SUM(BB51:BB55)</f>
        <v>0</v>
      </c>
      <c r="BC56" s="184">
        <f>SUM(BC51:BC55)</f>
        <v>0</v>
      </c>
      <c r="BD56" s="184">
        <f>SUM(BD51:BD55)</f>
        <v>0</v>
      </c>
      <c r="BE56" s="184">
        <f>SUM(BE51:BE55)</f>
        <v>0</v>
      </c>
    </row>
    <row r="57" spans="1:104">
      <c r="A57" s="165" t="s">
        <v>65</v>
      </c>
      <c r="B57" s="166" t="s">
        <v>168</v>
      </c>
      <c r="C57" s="167" t="s">
        <v>169</v>
      </c>
      <c r="D57" s="168"/>
      <c r="E57" s="169"/>
      <c r="F57" s="169"/>
      <c r="G57" s="170"/>
      <c r="H57" s="171"/>
      <c r="I57" s="171"/>
      <c r="O57" s="172">
        <v>1</v>
      </c>
    </row>
    <row r="58" spans="1:104">
      <c r="A58" s="173">
        <v>43</v>
      </c>
      <c r="B58" s="174" t="s">
        <v>170</v>
      </c>
      <c r="C58" s="175" t="s">
        <v>171</v>
      </c>
      <c r="D58" s="176" t="s">
        <v>77</v>
      </c>
      <c r="E58" s="177">
        <v>438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43</v>
      </c>
      <c r="AZ58" s="139">
        <v>1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0.38533000000000001</v>
      </c>
    </row>
    <row r="59" spans="1:104">
      <c r="A59" s="173">
        <v>44</v>
      </c>
      <c r="B59" s="174" t="s">
        <v>172</v>
      </c>
      <c r="C59" s="175" t="s">
        <v>173</v>
      </c>
      <c r="D59" s="176" t="s">
        <v>77</v>
      </c>
      <c r="E59" s="177">
        <v>438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44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0.42009999999999997</v>
      </c>
    </row>
    <row r="60" spans="1:104" ht="22.5">
      <c r="A60" s="173">
        <v>45</v>
      </c>
      <c r="B60" s="174" t="s">
        <v>174</v>
      </c>
      <c r="C60" s="175" t="s">
        <v>175</v>
      </c>
      <c r="D60" s="176" t="s">
        <v>77</v>
      </c>
      <c r="E60" s="177">
        <v>3483.95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45</v>
      </c>
      <c r="AZ60" s="139">
        <v>1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0.12923000000000001</v>
      </c>
    </row>
    <row r="61" spans="1:104">
      <c r="A61" s="173">
        <v>46</v>
      </c>
      <c r="B61" s="174" t="s">
        <v>176</v>
      </c>
      <c r="C61" s="175" t="s">
        <v>177</v>
      </c>
      <c r="D61" s="176" t="s">
        <v>77</v>
      </c>
      <c r="E61" s="177">
        <v>293.5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46</v>
      </c>
      <c r="AZ61" s="139">
        <v>1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0.18251999999999999</v>
      </c>
    </row>
    <row r="62" spans="1:104">
      <c r="A62" s="173">
        <v>47</v>
      </c>
      <c r="B62" s="174" t="s">
        <v>178</v>
      </c>
      <c r="C62" s="175" t="s">
        <v>179</v>
      </c>
      <c r="D62" s="176" t="s">
        <v>180</v>
      </c>
      <c r="E62" s="177">
        <v>44.65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47</v>
      </c>
      <c r="AZ62" s="139">
        <v>1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1.0145</v>
      </c>
    </row>
    <row r="63" spans="1:104">
      <c r="A63" s="173">
        <v>48</v>
      </c>
      <c r="B63" s="174" t="s">
        <v>181</v>
      </c>
      <c r="C63" s="175" t="s">
        <v>182</v>
      </c>
      <c r="D63" s="176" t="s">
        <v>77</v>
      </c>
      <c r="E63" s="177">
        <v>3448.5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48</v>
      </c>
      <c r="AZ63" s="139">
        <v>1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0.10141</v>
      </c>
    </row>
    <row r="64" spans="1:104">
      <c r="A64" s="179"/>
      <c r="B64" s="180" t="s">
        <v>69</v>
      </c>
      <c r="C64" s="181" t="str">
        <f>CONCATENATE(B57," ",C57)</f>
        <v>5 Komunikace</v>
      </c>
      <c r="D64" s="179"/>
      <c r="E64" s="182"/>
      <c r="F64" s="182"/>
      <c r="G64" s="183">
        <f>SUM(G57:G63)</f>
        <v>0</v>
      </c>
      <c r="O64" s="172">
        <v>4</v>
      </c>
      <c r="BA64" s="184">
        <f>SUM(BA57:BA63)</f>
        <v>0</v>
      </c>
      <c r="BB64" s="184">
        <f>SUM(BB57:BB63)</f>
        <v>0</v>
      </c>
      <c r="BC64" s="184">
        <f>SUM(BC57:BC63)</f>
        <v>0</v>
      </c>
      <c r="BD64" s="184">
        <f>SUM(BD57:BD63)</f>
        <v>0</v>
      </c>
      <c r="BE64" s="184">
        <f>SUM(BE57:BE63)</f>
        <v>0</v>
      </c>
    </row>
    <row r="65" spans="1:104">
      <c r="A65" s="165" t="s">
        <v>65</v>
      </c>
      <c r="B65" s="166" t="s">
        <v>183</v>
      </c>
      <c r="C65" s="167" t="s">
        <v>184</v>
      </c>
      <c r="D65" s="168"/>
      <c r="E65" s="169"/>
      <c r="F65" s="169"/>
      <c r="G65" s="170"/>
      <c r="H65" s="171"/>
      <c r="I65" s="171"/>
      <c r="O65" s="172">
        <v>1</v>
      </c>
    </row>
    <row r="66" spans="1:104">
      <c r="A66" s="173">
        <v>49</v>
      </c>
      <c r="B66" s="174" t="s">
        <v>185</v>
      </c>
      <c r="C66" s="175" t="s">
        <v>186</v>
      </c>
      <c r="D66" s="176" t="s">
        <v>93</v>
      </c>
      <c r="E66" s="177">
        <v>96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49</v>
      </c>
      <c r="AZ66" s="139">
        <v>1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0</v>
      </c>
    </row>
    <row r="67" spans="1:104">
      <c r="A67" s="173">
        <v>50</v>
      </c>
      <c r="B67" s="174" t="s">
        <v>187</v>
      </c>
      <c r="C67" s="175" t="s">
        <v>188</v>
      </c>
      <c r="D67" s="176" t="s">
        <v>82</v>
      </c>
      <c r="E67" s="177">
        <v>32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1</v>
      </c>
      <c r="AC67" s="139">
        <v>50</v>
      </c>
      <c r="AZ67" s="139">
        <v>1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5.994E-2</v>
      </c>
    </row>
    <row r="68" spans="1:104">
      <c r="A68" s="173">
        <v>51</v>
      </c>
      <c r="B68" s="174" t="s">
        <v>189</v>
      </c>
      <c r="C68" s="175" t="s">
        <v>190</v>
      </c>
      <c r="D68" s="176" t="s">
        <v>96</v>
      </c>
      <c r="E68" s="177">
        <v>18.5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51</v>
      </c>
      <c r="AZ68" s="139">
        <v>1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2.2730000000000001</v>
      </c>
    </row>
    <row r="69" spans="1:104">
      <c r="A69" s="173">
        <v>52</v>
      </c>
      <c r="B69" s="174" t="s">
        <v>191</v>
      </c>
      <c r="C69" s="175" t="s">
        <v>192</v>
      </c>
      <c r="D69" s="176" t="s">
        <v>77</v>
      </c>
      <c r="E69" s="177">
        <v>74</v>
      </c>
      <c r="F69" s="177">
        <v>0</v>
      </c>
      <c r="G69" s="178">
        <f>E69*F69</f>
        <v>0</v>
      </c>
      <c r="O69" s="172">
        <v>2</v>
      </c>
      <c r="AA69" s="139">
        <v>12</v>
      </c>
      <c r="AB69" s="139">
        <v>0</v>
      </c>
      <c r="AC69" s="139">
        <v>52</v>
      </c>
      <c r="AZ69" s="139">
        <v>1</v>
      </c>
      <c r="BA69" s="139">
        <f>IF(AZ69=1,G69,0)</f>
        <v>0</v>
      </c>
      <c r="BB69" s="139">
        <f>IF(AZ69=2,G69,0)</f>
        <v>0</v>
      </c>
      <c r="BC69" s="139">
        <f>IF(AZ69=3,G69,0)</f>
        <v>0</v>
      </c>
      <c r="BD69" s="139">
        <f>IF(AZ69=4,G69,0)</f>
        <v>0</v>
      </c>
      <c r="BE69" s="139">
        <f>IF(AZ69=5,G69,0)</f>
        <v>0</v>
      </c>
      <c r="CZ69" s="139">
        <v>4.0000000000000001E-3</v>
      </c>
    </row>
    <row r="70" spans="1:104">
      <c r="A70" s="179"/>
      <c r="B70" s="180" t="s">
        <v>69</v>
      </c>
      <c r="C70" s="181" t="str">
        <f>CONCATENATE(B65," ",C65)</f>
        <v>8 Trubní vedení</v>
      </c>
      <c r="D70" s="179"/>
      <c r="E70" s="182"/>
      <c r="F70" s="182"/>
      <c r="G70" s="183">
        <f>SUM(G65:G69)</f>
        <v>0</v>
      </c>
      <c r="O70" s="172">
        <v>4</v>
      </c>
      <c r="BA70" s="184">
        <f>SUM(BA65:BA69)</f>
        <v>0</v>
      </c>
      <c r="BB70" s="184">
        <f>SUM(BB65:BB69)</f>
        <v>0</v>
      </c>
      <c r="BC70" s="184">
        <f>SUM(BC65:BC69)</f>
        <v>0</v>
      </c>
      <c r="BD70" s="184">
        <f>SUM(BD65:BD69)</f>
        <v>0</v>
      </c>
      <c r="BE70" s="184">
        <f>SUM(BE65:BE69)</f>
        <v>0</v>
      </c>
    </row>
    <row r="71" spans="1:104">
      <c r="A71" s="165" t="s">
        <v>65</v>
      </c>
      <c r="B71" s="166" t="s">
        <v>193</v>
      </c>
      <c r="C71" s="167" t="s">
        <v>194</v>
      </c>
      <c r="D71" s="168"/>
      <c r="E71" s="169"/>
      <c r="F71" s="169"/>
      <c r="G71" s="170"/>
      <c r="H71" s="171"/>
      <c r="I71" s="171"/>
      <c r="O71" s="172">
        <v>1</v>
      </c>
    </row>
    <row r="72" spans="1:104">
      <c r="A72" s="173">
        <v>53</v>
      </c>
      <c r="B72" s="174" t="s">
        <v>195</v>
      </c>
      <c r="C72" s="175" t="s">
        <v>196</v>
      </c>
      <c r="D72" s="176" t="s">
        <v>82</v>
      </c>
      <c r="E72" s="177">
        <v>2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53</v>
      </c>
      <c r="AZ72" s="139">
        <v>1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0.24590000000000001</v>
      </c>
    </row>
    <row r="73" spans="1:104">
      <c r="A73" s="173">
        <v>54</v>
      </c>
      <c r="B73" s="174" t="s">
        <v>197</v>
      </c>
      <c r="C73" s="175" t="s">
        <v>198</v>
      </c>
      <c r="D73" s="176" t="s">
        <v>68</v>
      </c>
      <c r="E73" s="177">
        <v>2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0</v>
      </c>
      <c r="AC73" s="139">
        <v>54</v>
      </c>
      <c r="AZ73" s="139">
        <v>1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0</v>
      </c>
    </row>
    <row r="74" spans="1:104">
      <c r="A74" s="173">
        <v>55</v>
      </c>
      <c r="B74" s="174" t="s">
        <v>199</v>
      </c>
      <c r="C74" s="175" t="s">
        <v>200</v>
      </c>
      <c r="D74" s="176" t="s">
        <v>93</v>
      </c>
      <c r="E74" s="177">
        <v>60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55</v>
      </c>
      <c r="AZ74" s="139">
        <v>1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7.2709999999999997E-2</v>
      </c>
    </row>
    <row r="75" spans="1:104">
      <c r="A75" s="173">
        <v>56</v>
      </c>
      <c r="B75" s="174" t="s">
        <v>201</v>
      </c>
      <c r="C75" s="175" t="s">
        <v>202</v>
      </c>
      <c r="D75" s="176" t="s">
        <v>82</v>
      </c>
      <c r="E75" s="177">
        <v>60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1</v>
      </c>
      <c r="AC75" s="139">
        <v>56</v>
      </c>
      <c r="AZ75" s="139">
        <v>1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2.7E-2</v>
      </c>
    </row>
    <row r="76" spans="1:104">
      <c r="A76" s="173">
        <v>57</v>
      </c>
      <c r="B76" s="174" t="s">
        <v>203</v>
      </c>
      <c r="C76" s="175" t="s">
        <v>204</v>
      </c>
      <c r="D76" s="176" t="s">
        <v>96</v>
      </c>
      <c r="E76" s="177">
        <v>7.2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57</v>
      </c>
      <c r="AZ76" s="139">
        <v>1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2.3785500000000002</v>
      </c>
    </row>
    <row r="77" spans="1:104">
      <c r="A77" s="173">
        <v>58</v>
      </c>
      <c r="B77" s="174" t="s">
        <v>205</v>
      </c>
      <c r="C77" s="175" t="s">
        <v>206</v>
      </c>
      <c r="D77" s="176" t="s">
        <v>93</v>
      </c>
      <c r="E77" s="177">
        <v>24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0</v>
      </c>
      <c r="AC77" s="139">
        <v>58</v>
      </c>
      <c r="AZ77" s="139">
        <v>1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4.2549999999999998E-2</v>
      </c>
    </row>
    <row r="78" spans="1:104">
      <c r="A78" s="173">
        <v>59</v>
      </c>
      <c r="B78" s="174" t="s">
        <v>207</v>
      </c>
      <c r="C78" s="175" t="s">
        <v>208</v>
      </c>
      <c r="D78" s="176" t="s">
        <v>93</v>
      </c>
      <c r="E78" s="177">
        <v>24</v>
      </c>
      <c r="F78" s="177">
        <v>0</v>
      </c>
      <c r="G78" s="178">
        <f>E78*F78</f>
        <v>0</v>
      </c>
      <c r="O78" s="172">
        <v>2</v>
      </c>
      <c r="AA78" s="139">
        <v>12</v>
      </c>
      <c r="AB78" s="139">
        <v>0</v>
      </c>
      <c r="AC78" s="139">
        <v>59</v>
      </c>
      <c r="AZ78" s="139">
        <v>1</v>
      </c>
      <c r="BA78" s="139">
        <f>IF(AZ78=1,G78,0)</f>
        <v>0</v>
      </c>
      <c r="BB78" s="139">
        <f>IF(AZ78=2,G78,0)</f>
        <v>0</v>
      </c>
      <c r="BC78" s="139">
        <f>IF(AZ78=3,G78,0)</f>
        <v>0</v>
      </c>
      <c r="BD78" s="139">
        <f>IF(AZ78=4,G78,0)</f>
        <v>0</v>
      </c>
      <c r="BE78" s="139">
        <f>IF(AZ78=5,G78,0)</f>
        <v>0</v>
      </c>
      <c r="CZ78" s="139">
        <v>4.3E-3</v>
      </c>
    </row>
    <row r="79" spans="1:104">
      <c r="A79" s="179"/>
      <c r="B79" s="180" t="s">
        <v>69</v>
      </c>
      <c r="C79" s="181" t="str">
        <f>CONCATENATE(B71," ",C71)</f>
        <v>91 Doplňující práce na komunikaci</v>
      </c>
      <c r="D79" s="179"/>
      <c r="E79" s="182"/>
      <c r="F79" s="182"/>
      <c r="G79" s="183">
        <f>SUM(G71:G78)</f>
        <v>0</v>
      </c>
      <c r="O79" s="172">
        <v>4</v>
      </c>
      <c r="BA79" s="184">
        <f>SUM(BA71:BA78)</f>
        <v>0</v>
      </c>
      <c r="BB79" s="184">
        <f>SUM(BB71:BB78)</f>
        <v>0</v>
      </c>
      <c r="BC79" s="184">
        <f>SUM(BC71:BC78)</f>
        <v>0</v>
      </c>
      <c r="BD79" s="184">
        <f>SUM(BD71:BD78)</f>
        <v>0</v>
      </c>
      <c r="BE79" s="184">
        <f>SUM(BE71:BE78)</f>
        <v>0</v>
      </c>
    </row>
    <row r="80" spans="1:104">
      <c r="A80" s="165" t="s">
        <v>65</v>
      </c>
      <c r="B80" s="166" t="s">
        <v>209</v>
      </c>
      <c r="C80" s="167" t="s">
        <v>210</v>
      </c>
      <c r="D80" s="168"/>
      <c r="E80" s="169"/>
      <c r="F80" s="169"/>
      <c r="G80" s="170"/>
      <c r="H80" s="171"/>
      <c r="I80" s="171"/>
      <c r="O80" s="172">
        <v>1</v>
      </c>
    </row>
    <row r="81" spans="1:104">
      <c r="A81" s="173">
        <v>60</v>
      </c>
      <c r="B81" s="174" t="s">
        <v>211</v>
      </c>
      <c r="C81" s="175" t="s">
        <v>212</v>
      </c>
      <c r="D81" s="176" t="s">
        <v>77</v>
      </c>
      <c r="E81" s="177">
        <v>1414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0</v>
      </c>
      <c r="AC81" s="139">
        <v>60</v>
      </c>
      <c r="AZ81" s="139">
        <v>1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0</v>
      </c>
    </row>
    <row r="82" spans="1:104">
      <c r="A82" s="173">
        <v>61</v>
      </c>
      <c r="B82" s="174" t="s">
        <v>213</v>
      </c>
      <c r="C82" s="175" t="s">
        <v>214</v>
      </c>
      <c r="D82" s="176" t="s">
        <v>180</v>
      </c>
      <c r="E82" s="177">
        <v>74.11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1</v>
      </c>
      <c r="AC82" s="139">
        <v>61</v>
      </c>
      <c r="AZ82" s="139">
        <v>1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0</v>
      </c>
    </row>
    <row r="83" spans="1:104">
      <c r="A83" s="179"/>
      <c r="B83" s="180" t="s">
        <v>69</v>
      </c>
      <c r="C83" s="181" t="str">
        <f>CONCATENATE(B80," ",C80)</f>
        <v>93 Dokončovací práce inž.staveb</v>
      </c>
      <c r="D83" s="179"/>
      <c r="E83" s="182"/>
      <c r="F83" s="182"/>
      <c r="G83" s="183">
        <f>SUM(G80:G82)</f>
        <v>0</v>
      </c>
      <c r="O83" s="172">
        <v>4</v>
      </c>
      <c r="BA83" s="184">
        <f>SUM(BA80:BA82)</f>
        <v>0</v>
      </c>
      <c r="BB83" s="184">
        <f>SUM(BB80:BB82)</f>
        <v>0</v>
      </c>
      <c r="BC83" s="184">
        <f>SUM(BC80:BC82)</f>
        <v>0</v>
      </c>
      <c r="BD83" s="184">
        <f>SUM(BD80:BD82)</f>
        <v>0</v>
      </c>
      <c r="BE83" s="184">
        <f>SUM(BE80:BE82)</f>
        <v>0</v>
      </c>
    </row>
    <row r="84" spans="1:104">
      <c r="A84" s="165" t="s">
        <v>65</v>
      </c>
      <c r="B84" s="166" t="s">
        <v>215</v>
      </c>
      <c r="C84" s="167" t="s">
        <v>216</v>
      </c>
      <c r="D84" s="168"/>
      <c r="E84" s="169"/>
      <c r="F84" s="169"/>
      <c r="G84" s="170"/>
      <c r="H84" s="171"/>
      <c r="I84" s="171"/>
      <c r="O84" s="172">
        <v>1</v>
      </c>
    </row>
    <row r="85" spans="1:104">
      <c r="A85" s="173">
        <v>62</v>
      </c>
      <c r="B85" s="174" t="s">
        <v>217</v>
      </c>
      <c r="C85" s="175" t="s">
        <v>218</v>
      </c>
      <c r="D85" s="176" t="s">
        <v>180</v>
      </c>
      <c r="E85" s="177">
        <v>1419.97542</v>
      </c>
      <c r="F85" s="177">
        <v>0</v>
      </c>
      <c r="G85" s="178">
        <f>E85*F85</f>
        <v>0</v>
      </c>
      <c r="O85" s="172">
        <v>2</v>
      </c>
      <c r="AA85" s="139">
        <v>12</v>
      </c>
      <c r="AB85" s="139">
        <v>0</v>
      </c>
      <c r="AC85" s="139">
        <v>62</v>
      </c>
      <c r="AZ85" s="139">
        <v>1</v>
      </c>
      <c r="BA85" s="139">
        <f>IF(AZ85=1,G85,0)</f>
        <v>0</v>
      </c>
      <c r="BB85" s="139">
        <f>IF(AZ85=2,G85,0)</f>
        <v>0</v>
      </c>
      <c r="BC85" s="139">
        <f>IF(AZ85=3,G85,0)</f>
        <v>0</v>
      </c>
      <c r="BD85" s="139">
        <f>IF(AZ85=4,G85,0)</f>
        <v>0</v>
      </c>
      <c r="BE85" s="139">
        <f>IF(AZ85=5,G85,0)</f>
        <v>0</v>
      </c>
      <c r="CZ85" s="139">
        <v>0</v>
      </c>
    </row>
    <row r="86" spans="1:104">
      <c r="A86" s="179"/>
      <c r="B86" s="180" t="s">
        <v>69</v>
      </c>
      <c r="C86" s="181" t="str">
        <f>CONCATENATE(B84," ",C84)</f>
        <v>99 Staveništní přesun hmot</v>
      </c>
      <c r="D86" s="179"/>
      <c r="E86" s="182"/>
      <c r="F86" s="182"/>
      <c r="G86" s="183">
        <f>SUM(G84:G85)</f>
        <v>0</v>
      </c>
      <c r="O86" s="172">
        <v>4</v>
      </c>
      <c r="BA86" s="184">
        <f>SUM(BA84:BA85)</f>
        <v>0</v>
      </c>
      <c r="BB86" s="184">
        <f>SUM(BB84:BB85)</f>
        <v>0</v>
      </c>
      <c r="BC86" s="184">
        <f>SUM(BC84:BC85)</f>
        <v>0</v>
      </c>
      <c r="BD86" s="184">
        <f>SUM(BD84:BD85)</f>
        <v>0</v>
      </c>
      <c r="BE86" s="184">
        <f>SUM(BE84:BE85)</f>
        <v>0</v>
      </c>
    </row>
    <row r="87" spans="1:104">
      <c r="A87" s="140"/>
      <c r="B87" s="140"/>
      <c r="C87" s="140"/>
      <c r="D87" s="140"/>
      <c r="E87" s="140"/>
      <c r="F87" s="140"/>
      <c r="G87" s="140"/>
    </row>
    <row r="88" spans="1:104">
      <c r="E88" s="139"/>
    </row>
    <row r="89" spans="1:104">
      <c r="E89" s="139"/>
    </row>
    <row r="90" spans="1:104">
      <c r="E90" s="139"/>
    </row>
    <row r="91" spans="1:104">
      <c r="E91" s="139"/>
    </row>
    <row r="92" spans="1:104">
      <c r="E92" s="139"/>
    </row>
    <row r="93" spans="1:104">
      <c r="E93" s="139"/>
    </row>
    <row r="94" spans="1:104">
      <c r="E94" s="139"/>
    </row>
    <row r="95" spans="1:104">
      <c r="E95" s="139"/>
    </row>
    <row r="96" spans="1:104">
      <c r="E96" s="139"/>
    </row>
    <row r="97" spans="1:7">
      <c r="E97" s="139"/>
    </row>
    <row r="98" spans="1:7">
      <c r="E98" s="139"/>
    </row>
    <row r="99" spans="1:7">
      <c r="E99" s="139"/>
    </row>
    <row r="100" spans="1:7">
      <c r="E100" s="139"/>
    </row>
    <row r="101" spans="1:7">
      <c r="E101" s="139"/>
    </row>
    <row r="102" spans="1:7">
      <c r="E102" s="139"/>
    </row>
    <row r="103" spans="1:7">
      <c r="E103" s="139"/>
    </row>
    <row r="104" spans="1:7">
      <c r="E104" s="139"/>
    </row>
    <row r="105" spans="1:7">
      <c r="E105" s="139"/>
    </row>
    <row r="106" spans="1:7">
      <c r="E106" s="139"/>
    </row>
    <row r="107" spans="1:7">
      <c r="E107" s="139"/>
    </row>
    <row r="108" spans="1:7">
      <c r="E108" s="139"/>
    </row>
    <row r="109" spans="1:7">
      <c r="E109" s="139"/>
    </row>
    <row r="110" spans="1:7">
      <c r="A110" s="185"/>
      <c r="B110" s="185"/>
      <c r="C110" s="185"/>
      <c r="D110" s="185"/>
      <c r="E110" s="185"/>
      <c r="F110" s="185"/>
      <c r="G110" s="185"/>
    </row>
    <row r="111" spans="1:7">
      <c r="A111" s="185"/>
      <c r="B111" s="185"/>
      <c r="C111" s="185"/>
      <c r="D111" s="185"/>
      <c r="E111" s="185"/>
      <c r="F111" s="185"/>
      <c r="G111" s="185"/>
    </row>
    <row r="112" spans="1:7">
      <c r="A112" s="185"/>
      <c r="B112" s="185"/>
      <c r="C112" s="185"/>
      <c r="D112" s="185"/>
      <c r="E112" s="185"/>
      <c r="F112" s="185"/>
      <c r="G112" s="185"/>
    </row>
    <row r="113" spans="1:7">
      <c r="A113" s="185"/>
      <c r="B113" s="185"/>
      <c r="C113" s="185"/>
      <c r="D113" s="185"/>
      <c r="E113" s="185"/>
      <c r="F113" s="185"/>
      <c r="G113" s="185"/>
    </row>
    <row r="114" spans="1:7">
      <c r="E114" s="139"/>
    </row>
    <row r="115" spans="1:7">
      <c r="E115" s="139"/>
    </row>
    <row r="116" spans="1:7">
      <c r="E116" s="139"/>
    </row>
    <row r="117" spans="1:7">
      <c r="E117" s="139"/>
    </row>
    <row r="118" spans="1:7">
      <c r="E118" s="139"/>
    </row>
    <row r="119" spans="1:7">
      <c r="E119" s="139"/>
    </row>
    <row r="120" spans="1:7">
      <c r="E120" s="139"/>
    </row>
    <row r="121" spans="1:7">
      <c r="E121" s="139"/>
    </row>
    <row r="122" spans="1:7">
      <c r="E122" s="139"/>
    </row>
    <row r="123" spans="1:7">
      <c r="E123" s="139"/>
    </row>
    <row r="124" spans="1:7">
      <c r="E124" s="139"/>
    </row>
    <row r="125" spans="1:7">
      <c r="E125" s="139"/>
    </row>
    <row r="126" spans="1:7">
      <c r="E126" s="139"/>
    </row>
    <row r="127" spans="1:7">
      <c r="E127" s="139"/>
    </row>
    <row r="128" spans="1:7">
      <c r="E128" s="139"/>
    </row>
    <row r="129" spans="5:5">
      <c r="E129" s="139"/>
    </row>
    <row r="130" spans="5:5">
      <c r="E130" s="139"/>
    </row>
    <row r="131" spans="5:5">
      <c r="E131" s="139"/>
    </row>
    <row r="132" spans="5:5">
      <c r="E132" s="139"/>
    </row>
    <row r="133" spans="5:5">
      <c r="E133" s="139"/>
    </row>
    <row r="134" spans="5:5">
      <c r="E134" s="139"/>
    </row>
    <row r="135" spans="5:5">
      <c r="E135" s="139"/>
    </row>
    <row r="136" spans="5:5">
      <c r="E136" s="139"/>
    </row>
    <row r="137" spans="5:5">
      <c r="E137" s="139"/>
    </row>
    <row r="138" spans="5:5">
      <c r="E138" s="139"/>
    </row>
    <row r="139" spans="5:5">
      <c r="E139" s="139"/>
    </row>
    <row r="140" spans="5:5">
      <c r="E140" s="139"/>
    </row>
    <row r="141" spans="5:5">
      <c r="E141" s="139"/>
    </row>
    <row r="142" spans="5:5">
      <c r="E142" s="139"/>
    </row>
    <row r="143" spans="5:5">
      <c r="E143" s="139"/>
    </row>
    <row r="144" spans="5:5">
      <c r="E144" s="139"/>
    </row>
    <row r="145" spans="1:7">
      <c r="A145" s="186"/>
      <c r="B145" s="186"/>
    </row>
    <row r="146" spans="1:7">
      <c r="A146" s="185"/>
      <c r="B146" s="185"/>
      <c r="C146" s="188"/>
      <c r="D146" s="188"/>
      <c r="E146" s="189"/>
      <c r="F146" s="188"/>
      <c r="G146" s="190"/>
    </row>
    <row r="147" spans="1:7">
      <c r="A147" s="191"/>
      <c r="B147" s="191"/>
      <c r="C147" s="185"/>
      <c r="D147" s="185"/>
      <c r="E147" s="192"/>
      <c r="F147" s="185"/>
      <c r="G147" s="185"/>
    </row>
    <row r="148" spans="1:7">
      <c r="A148" s="185"/>
      <c r="B148" s="185"/>
      <c r="C148" s="185"/>
      <c r="D148" s="185"/>
      <c r="E148" s="192"/>
      <c r="F148" s="185"/>
      <c r="G148" s="185"/>
    </row>
    <row r="149" spans="1:7">
      <c r="A149" s="185"/>
      <c r="B149" s="185"/>
      <c r="C149" s="185"/>
      <c r="D149" s="185"/>
      <c r="E149" s="192"/>
      <c r="F149" s="185"/>
      <c r="G149" s="185"/>
    </row>
    <row r="150" spans="1:7">
      <c r="A150" s="185"/>
      <c r="B150" s="185"/>
      <c r="C150" s="185"/>
      <c r="D150" s="185"/>
      <c r="E150" s="192"/>
      <c r="F150" s="185"/>
      <c r="G150" s="185"/>
    </row>
    <row r="151" spans="1:7">
      <c r="A151" s="185"/>
      <c r="B151" s="185"/>
      <c r="C151" s="185"/>
      <c r="D151" s="185"/>
      <c r="E151" s="192"/>
      <c r="F151" s="185"/>
      <c r="G151" s="185"/>
    </row>
    <row r="152" spans="1:7">
      <c r="A152" s="185"/>
      <c r="B152" s="185"/>
      <c r="C152" s="185"/>
      <c r="D152" s="185"/>
      <c r="E152" s="192"/>
      <c r="F152" s="185"/>
      <c r="G152" s="185"/>
    </row>
    <row r="153" spans="1:7">
      <c r="A153" s="185"/>
      <c r="B153" s="185"/>
      <c r="C153" s="185"/>
      <c r="D153" s="185"/>
      <c r="E153" s="192"/>
      <c r="F153" s="185"/>
      <c r="G153" s="185"/>
    </row>
    <row r="154" spans="1:7">
      <c r="A154" s="185"/>
      <c r="B154" s="185"/>
      <c r="C154" s="185"/>
      <c r="D154" s="185"/>
      <c r="E154" s="192"/>
      <c r="F154" s="185"/>
      <c r="G154" s="185"/>
    </row>
    <row r="155" spans="1:7">
      <c r="A155" s="185"/>
      <c r="B155" s="185"/>
      <c r="C155" s="185"/>
      <c r="D155" s="185"/>
      <c r="E155" s="192"/>
      <c r="F155" s="185"/>
      <c r="G155" s="185"/>
    </row>
    <row r="156" spans="1:7">
      <c r="A156" s="185"/>
      <c r="B156" s="185"/>
      <c r="C156" s="185"/>
      <c r="D156" s="185"/>
      <c r="E156" s="192"/>
      <c r="F156" s="185"/>
      <c r="G156" s="185"/>
    </row>
    <row r="157" spans="1:7">
      <c r="A157" s="185"/>
      <c r="B157" s="185"/>
      <c r="C157" s="185"/>
      <c r="D157" s="185"/>
      <c r="E157" s="192"/>
      <c r="F157" s="185"/>
      <c r="G157" s="185"/>
    </row>
    <row r="158" spans="1:7">
      <c r="A158" s="185"/>
      <c r="B158" s="185"/>
      <c r="C158" s="185"/>
      <c r="D158" s="185"/>
      <c r="E158" s="192"/>
      <c r="F158" s="185"/>
      <c r="G158" s="185"/>
    </row>
    <row r="159" spans="1:7">
      <c r="A159" s="185"/>
      <c r="B159" s="185"/>
      <c r="C159" s="185"/>
      <c r="D159" s="185"/>
      <c r="E159" s="192"/>
      <c r="F159" s="185"/>
      <c r="G159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2012-01-19T06:10:43Z</dcterms:created>
  <dcterms:modified xsi:type="dcterms:W3CDTF">2012-01-19T06:11:36Z</dcterms:modified>
</cp:coreProperties>
</file>