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25200" windowHeight="123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'Položky'!$A$1:$K$224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<sst xmlns="http://schemas.openxmlformats.org/spreadsheetml/2006/main" count="568" uniqueCount="214">
  <si>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</si>
  <si>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</si>
  <si>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</si>
  <si>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</si>
  <si>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</si>
  <si>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</si>
  <si>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</si>
  <si>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</si>
  <si>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</si>
  <si>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</si>
  <si>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</si>
  <si>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</si>
  <si>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</si>
  <si>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</si>
  <si>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</si>
  <si>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</si>
  <si>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</si>
  <si>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</si>
  <si>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</si>
  <si>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</si>
  <si>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</si>
  <si>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</si>
  <si>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</si>
  <si>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</si>
  <si>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</si>
  <si>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</si>
  <si>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</si>
  <si>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</si>
  <si>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</si>
  <si>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</si>
  <si>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</si>
  <si>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</si>
  <si>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</si>
  <si>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</si>
  <si>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</si>
  <si>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</si>
  <si>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</si>
  <si>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</si>
  <si>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</si>
  <si>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</si>
  <si>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</si>
  <si>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</si>
  <si>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</si>
  <si>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</si>
  <si>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</si>
  <si>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</si>
  <si>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</si>
  <si>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</si>
  <si>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</si>
  <si>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</si>
  <si>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</si>
  <si>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</si>
  <si>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</si>
  <si>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</si>
  <si>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</si>
  <si>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</si>
  <si>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</si>
  <si>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</si>
  <si>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</si>
  <si>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</si>
  <si>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</si>
  <si>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</si>
  <si>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</si>
  <si>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</si>
  <si>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</si>
  <si>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</si>
  <si>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</si>
  <si>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</si>
  <si>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</si>
  <si>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</si>
  <si>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</si>
  <si>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</si>
  <si>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</si>
  <si>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</si>
  <si>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</si>
  <si>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</si>
  <si>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</si>
  <si>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</si>
  <si>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</si>
  <si>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</si>
  <si>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2018/12/07</t>
  </si>
  <si>
    <t>Adaptace kotelny na sklad zemědělských strojů</t>
  </si>
  <si>
    <t>SO - 04 -</t>
  </si>
  <si>
    <t>ÚPRAVY POVRCHŮ VNĚJŠÍCH STĚN</t>
  </si>
  <si>
    <t>04 - 01 -</t>
  </si>
  <si>
    <t>Úpravy povrchů vnějších stěn</t>
  </si>
  <si>
    <t>62</t>
  </si>
  <si>
    <t>Úpravy povrchů vnější</t>
  </si>
  <si>
    <t>620991121</t>
  </si>
  <si>
    <t>Zakrývání výplní vnějších otvorů z lešení</t>
  </si>
  <si>
    <t>m2</t>
  </si>
  <si>
    <t>Zakrývání výplní vnějších otvorů s rámy a zárubněmi, zábradlí, předmětů, oplechování apod., která se zřizují ještě před úpravami povrchu, před jejich znečištěním při úpravách povrchu nástřikem plastických (lepivých) maltovin, prováděné z lešení.</t>
  </si>
  <si>
    <t xml:space="preserve">Položka je určena pro zakrývání jakýmkoliv způsobem. </t>
  </si>
  <si>
    <t>Množství měrných jednotek se určuje v m2 plochy kótovaných okenních otvorů, v rozměrech předmětů, konstrukcí, oplechování apod. jsou-li zcela obklopeny nástřikem. Zakrývání okrajů nastříkaných ploch a osaěmlých pásů ohraničených oplechováním, obklady, souvislým pásem oken, ochrana dlažby logií pod upravovanou stěnou apod. se určuje v ploše pruhů o šířce nejvýše 400 mm. Odkrytí je v položce započteno.</t>
  </si>
  <si>
    <t>Výměra:</t>
  </si>
  <si>
    <t>SV:</t>
  </si>
  <si>
    <t>1. NP:</t>
  </si>
  <si>
    <t>okna:2*0,570*0,500</t>
  </si>
  <si>
    <t>okna:4*1,020*1,500</t>
  </si>
  <si>
    <t>2. NP:</t>
  </si>
  <si>
    <t>okna:4*0,570*0,500</t>
  </si>
  <si>
    <t>okna:2*0,880*0,850</t>
  </si>
  <si>
    <t>okna:2*1,020*0,850</t>
  </si>
  <si>
    <t>JZ:</t>
  </si>
  <si>
    <t>dveře:1,000*2,000</t>
  </si>
  <si>
    <t>okna:2*0,580*0,600</t>
  </si>
  <si>
    <t>rolovací vrata:2*(2,650*3,300+3,140*0,550)</t>
  </si>
  <si>
    <t>dveře:1,470*2,450</t>
  </si>
  <si>
    <t>okna:</t>
  </si>
  <si>
    <t>okna:1,020*3,250</t>
  </si>
  <si>
    <t>dveře:1,350*2,450</t>
  </si>
  <si>
    <t>SZ:</t>
  </si>
  <si>
    <t>okno:0,580*0,500</t>
  </si>
  <si>
    <t>622471317</t>
  </si>
  <si>
    <t>Nátěr nebo nástřik stěn vnějších, složitost 1 - 2 barva akrylátová Paulín - Floral 418, bílá</t>
  </si>
  <si>
    <t xml:space="preserve">Akrylátová fasádní nátěrová hmota, aplikace štětcem, válečkem nebo stříkáním, včetně penetrace nátěrem Fixacril, 2 x nátěr Floral 418. </t>
  </si>
  <si>
    <t>Rovnost podkladu musí odpovídat technologickým předpisům.</t>
  </si>
  <si>
    <t>SV:195,85</t>
  </si>
  <si>
    <t>okna:-2*0,570*0,500</t>
  </si>
  <si>
    <t>okna:-4*1,020*1,500</t>
  </si>
  <si>
    <t>okna:-4*0,570*0,500</t>
  </si>
  <si>
    <t>okna:-2*0,880*0,850</t>
  </si>
  <si>
    <t>okna:-2*1,020*0,850</t>
  </si>
  <si>
    <t>JZ:193,22</t>
  </si>
  <si>
    <t>dveře:-1,000*2,000</t>
  </si>
  <si>
    <t>okna:-2*0,580*0,600</t>
  </si>
  <si>
    <t>rolovací vrata:-2*(2,650*3,300+3,140*0,550)</t>
  </si>
  <si>
    <t>dveře:-1,470*2,450</t>
  </si>
  <si>
    <t>okna:-1,020*3,250</t>
  </si>
  <si>
    <t>dveře:-1,350*2,450</t>
  </si>
  <si>
    <t>SZ:108,05</t>
  </si>
  <si>
    <t>okno:-0,580*0,500</t>
  </si>
  <si>
    <t>JV:21,21</t>
  </si>
  <si>
    <t>OSTĚNÍ A NADPRAŽÍ:</t>
  </si>
  <si>
    <t>okna:0,200*2*(0,570+2*0,500)</t>
  </si>
  <si>
    <t>okna:0,200*4*(1,020+2*1,500)</t>
  </si>
  <si>
    <t>okna:0,200*4*(0,570+2*0,500)</t>
  </si>
  <si>
    <t>okna:0,200*2*(0,880+2*0,850)</t>
  </si>
  <si>
    <t>okna:0,200*2*(1,020+2*0,850)</t>
  </si>
  <si>
    <t>okna:0,200*2*(0,580+2*0,600)</t>
  </si>
  <si>
    <t>okna:0,200*(1,020+2*3,250)</t>
  </si>
  <si>
    <t>okno:0,200*(0,580+2*0,500)</t>
  </si>
  <si>
    <t>63</t>
  </si>
  <si>
    <t>Podlahy a podlahové konstrukce</t>
  </si>
  <si>
    <t>602016193</t>
  </si>
  <si>
    <t>Penetrace hloubková stěn podkladů</t>
  </si>
  <si>
    <t>94</t>
  </si>
  <si>
    <t>Lešení a stavební výtahy</t>
  </si>
  <si>
    <t>941941031</t>
  </si>
  <si>
    <t>Montáž lešení leh.řad.s podlahami,š.do 1 m, H 10 m</t>
  </si>
  <si>
    <t>modulární výška * obvod vnějšího pohledového lešení:4,500*88,900</t>
  </si>
  <si>
    <t>modulární výška * obvod vnějšího pohledového lešení:4,000*47,000</t>
  </si>
  <si>
    <t>nad 1.04:</t>
  </si>
  <si>
    <t>modulární výška * délka lešení:3,000*6,500</t>
  </si>
  <si>
    <t>941941191</t>
  </si>
  <si>
    <t>Příplatek za každý měsíc použití lešení k pol.1031</t>
  </si>
  <si>
    <t>Uvažováno 0,5 měsíce použití</t>
  </si>
  <si>
    <t>941941831</t>
  </si>
  <si>
    <t>Demontáž lešení leh.řad.s podlahami,š.1 m, H 10 m</t>
  </si>
  <si>
    <t>944944011</t>
  </si>
  <si>
    <t>Montáž ochranné sítě z umělých vláken</t>
  </si>
  <si>
    <t>944944031</t>
  </si>
  <si>
    <t>Příplatek za každý měsíc použití sítí k pol. 4011</t>
  </si>
  <si>
    <t>944944081</t>
  </si>
  <si>
    <t>Demontáž ochranné sítě z umělých vláken</t>
  </si>
  <si>
    <t>99</t>
  </si>
  <si>
    <t>Staveništní přesun hmot</t>
  </si>
  <si>
    <t>999281111</t>
  </si>
  <si>
    <t xml:space="preserve">Přesun hmot pro opravy a údržbu do výšky 25 m </t>
  </si>
  <si>
    <t>t</t>
  </si>
  <si>
    <t>711</t>
  </si>
  <si>
    <t>Izolace proti vodě</t>
  </si>
  <si>
    <t>2-0000-003</t>
  </si>
  <si>
    <t>Pokládka geotextílie</t>
  </si>
  <si>
    <t>Popis:</t>
  </si>
  <si>
    <t>1) plní funkci ochrany podlahových ploch před nečistotou.</t>
  </si>
  <si>
    <t>2) Výměra odsazena od budovy 2,000 m</t>
  </si>
  <si>
    <t>kolem budovy:180,20</t>
  </si>
  <si>
    <t>nad 1.04:13,30</t>
  </si>
  <si>
    <t>69366197</t>
  </si>
  <si>
    <t>Geotextilie 200 g/m2</t>
  </si>
  <si>
    <t>764</t>
  </si>
  <si>
    <t>Konstrukce klempířské</t>
  </si>
  <si>
    <t>764410240</t>
  </si>
  <si>
    <t>Oplechování parapetů včetně rohů Pz, rš 250 mm lepení Enkolitem</t>
  </si>
  <si>
    <t>m</t>
  </si>
  <si>
    <t>okna:2*0,570</t>
  </si>
  <si>
    <t>okna:4*1,020</t>
  </si>
  <si>
    <t>okna:4*0,570</t>
  </si>
  <si>
    <t>okna:2*0,880</t>
  </si>
  <si>
    <t>okna:2*1,020</t>
  </si>
  <si>
    <t>okna:2*0,580</t>
  </si>
  <si>
    <t>okna:1,020</t>
  </si>
  <si>
    <t>okno:0,580</t>
  </si>
  <si>
    <t>998764203</t>
  </si>
  <si>
    <t xml:space="preserve">Přesun hmot pro klempířské konstr., výšky do 24 m </t>
  </si>
  <si>
    <t>M99</t>
  </si>
  <si>
    <t>Ostatní práce "M"</t>
  </si>
  <si>
    <t>99-0000-003</t>
  </si>
  <si>
    <t>Podkladky pod lešení na střešní plášť nad místností č. 1.04</t>
  </si>
  <si>
    <t>kpl</t>
  </si>
  <si>
    <t>909      R00</t>
  </si>
  <si>
    <t xml:space="preserve">Hzs-nezmeritelne stavebni prace 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</si>
  <si>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</si>
  <si>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</si>
  <si>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</si>
  <si>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</si>
  <si>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</si>
  <si>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</si>
  <si>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</si>
  <si>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</si>
  <si>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</si>
  <si>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Česká republika - Ústřední kontrolní a zkušební ús</t>
  </si>
  <si>
    <t>P-spektrum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</si>
</sst>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16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1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8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7" fillId="2" borderId="10" xfId="20" applyFont="1" applyFill="1" applyBorder="1" applyAlignment="1">
      <alignment horizontal="center" wrapText="1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9" xfId="20" applyNumberFormat="1" applyFont="1" applyBorder="1">
      <alignment/>
      <protection/>
    </xf>
    <xf numFmtId="0" fontId="7" fillId="0" borderId="9" xfId="20" applyNumberFormat="1" applyFont="1" applyBorder="1">
      <alignment/>
      <protection/>
    </xf>
    <xf numFmtId="0" fontId="7" fillId="0" borderId="8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8" xfId="20" applyFont="1" applyBorder="1" applyAlignment="1">
      <alignment horizontal="center" vertical="top"/>
      <protection/>
    </xf>
    <xf numFmtId="49" fontId="7" fillId="0" borderId="58" xfId="20" applyNumberFormat="1" applyFont="1" applyBorder="1" applyAlignment="1">
      <alignment horizontal="left" vertical="top"/>
      <protection/>
    </xf>
    <xf numFmtId="0" fontId="7" fillId="0" borderId="58" xfId="20" applyFont="1" applyBorder="1" applyAlignment="1">
      <alignment vertical="top" wrapText="1"/>
      <protection/>
    </xf>
    <xf numFmtId="49" fontId="7" fillId="0" borderId="58" xfId="20" applyNumberFormat="1" applyFont="1" applyBorder="1" applyAlignment="1">
      <alignment horizontal="center" shrinkToFit="1"/>
      <protection/>
    </xf>
    <xf numFmtId="4" fontId="7" fillId="0" borderId="58" xfId="20" applyNumberFormat="1" applyFont="1" applyBorder="1" applyAlignment="1">
      <alignment horizontal="right"/>
      <protection/>
    </xf>
    <xf numFmtId="4" fontId="7" fillId="0" borderId="58" xfId="20" applyNumberFormat="1" applyFont="1" applyBorder="1">
      <alignment/>
      <protection/>
    </xf>
    <xf numFmtId="167" fontId="7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2" fillId="3" borderId="34" xfId="20" applyNumberFormat="1" applyFont="1" applyFill="1" applyBorder="1" applyAlignment="1">
      <alignment horizontal="left" wrapText="1" indent="1"/>
      <protection/>
    </xf>
    <xf numFmtId="0" fontId="13" fillId="0" borderId="0" xfId="0" applyNumberFormat="1" applyFont="1"/>
    <xf numFmtId="0" fontId="13" fillId="0" borderId="13" xfId="0" applyNumberFormat="1" applyFont="1" applyBorder="1"/>
    <xf numFmtId="0" fontId="7" fillId="0" borderId="57" xfId="20" applyFont="1" applyBorder="1">
      <alignment/>
      <protection/>
    </xf>
    <xf numFmtId="0" fontId="14" fillId="0" borderId="0" xfId="20" applyFont="1" applyAlignment="1">
      <alignment wrapText="1"/>
      <protection/>
    </xf>
    <xf numFmtId="49" fontId="15" fillId="3" borderId="59" xfId="20" applyNumberFormat="1" applyFont="1" applyFill="1" applyBorder="1" applyAlignment="1">
      <alignment horizontal="left" wrapText="1"/>
      <protection/>
    </xf>
    <xf numFmtId="49" fontId="16" fillId="0" borderId="60" xfId="0" applyNumberFormat="1" applyFont="1" applyBorder="1" applyAlignment="1">
      <alignment horizontal="left" wrapText="1"/>
    </xf>
    <xf numFmtId="4" fontId="15" fillId="3" borderId="61" xfId="20" applyNumberFormat="1" applyFont="1" applyFill="1" applyBorder="1" applyAlignment="1">
      <alignment horizontal="right" wrapText="1"/>
      <protection/>
    </xf>
    <xf numFmtId="0" fontId="15" fillId="3" borderId="34" xfId="20" applyFont="1" applyFill="1" applyBorder="1" applyAlignment="1">
      <alignment horizontal="left" wrapText="1"/>
      <protection/>
    </xf>
    <xf numFmtId="0" fontId="15" fillId="0" borderId="0" xfId="0" applyFont="1" applyBorder="1" applyAlignment="1">
      <alignment horizontal="right"/>
    </xf>
    <xf numFmtId="0" fontId="1" fillId="0" borderId="0" xfId="20" applyFont="1" applyBorder="1">
      <alignment/>
      <protection/>
    </xf>
    <xf numFmtId="0" fontId="1" fillId="0" borderId="13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7" fillId="2" borderId="10" xfId="20" applyNumberFormat="1" applyFont="1" applyFill="1" applyBorder="1" applyAlignment="1">
      <alignment horizontal="left"/>
      <protection/>
    </xf>
    <xf numFmtId="0" fontId="17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0" fontId="18" fillId="2" borderId="10" xfId="20" applyFont="1" applyFill="1" applyBorder="1">
      <alignment/>
      <protection/>
    </xf>
    <xf numFmtId="167" fontId="18" fillId="2" borderId="10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3CFCC-148E-4C39-A727-7F5BB32BA1B5}">
  <dimension ref="A1:BE55"/>
  <sheetViews>
    <sheetView tabSelected="1" workbookViewId="0" topLeftCell="A2"/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256" width="9.125" style="3" customWidth="1"/>
    <col min="257" max="257" width="2.00390625" style="3" customWidth="1"/>
    <col min="258" max="258" width="15.00390625" style="3" customWidth="1"/>
    <col min="259" max="259" width="15.875" style="3" customWidth="1"/>
    <col min="260" max="260" width="14.625" style="3" customWidth="1"/>
    <col min="261" max="261" width="13.625" style="3" customWidth="1"/>
    <col min="262" max="262" width="16.625" style="3" customWidth="1"/>
    <col min="263" max="263" width="15.25390625" style="3" customWidth="1"/>
    <col min="264" max="512" width="9.125" style="3" customWidth="1"/>
    <col min="513" max="513" width="2.00390625" style="3" customWidth="1"/>
    <col min="514" max="514" width="15.00390625" style="3" customWidth="1"/>
    <col min="515" max="515" width="15.875" style="3" customWidth="1"/>
    <col min="516" max="516" width="14.625" style="3" customWidth="1"/>
    <col min="517" max="517" width="13.625" style="3" customWidth="1"/>
    <col min="518" max="518" width="16.625" style="3" customWidth="1"/>
    <col min="519" max="519" width="15.25390625" style="3" customWidth="1"/>
    <col min="520" max="768" width="9.125" style="3" customWidth="1"/>
    <col min="769" max="769" width="2.00390625" style="3" customWidth="1"/>
    <col min="770" max="770" width="15.00390625" style="3" customWidth="1"/>
    <col min="771" max="771" width="15.875" style="3" customWidth="1"/>
    <col min="772" max="772" width="14.625" style="3" customWidth="1"/>
    <col min="773" max="773" width="13.625" style="3" customWidth="1"/>
    <col min="774" max="774" width="16.625" style="3" customWidth="1"/>
    <col min="775" max="775" width="15.25390625" style="3" customWidth="1"/>
    <col min="776" max="1024" width="9.125" style="3" customWidth="1"/>
    <col min="1025" max="1025" width="2.00390625" style="3" customWidth="1"/>
    <col min="1026" max="1026" width="15.00390625" style="3" customWidth="1"/>
    <col min="1027" max="1027" width="15.875" style="3" customWidth="1"/>
    <col min="1028" max="1028" width="14.625" style="3" customWidth="1"/>
    <col min="1029" max="1029" width="13.625" style="3" customWidth="1"/>
    <col min="1030" max="1030" width="16.625" style="3" customWidth="1"/>
    <col min="1031" max="1031" width="15.25390625" style="3" customWidth="1"/>
    <col min="1032" max="1280" width="9.125" style="3" customWidth="1"/>
    <col min="1281" max="1281" width="2.00390625" style="3" customWidth="1"/>
    <col min="1282" max="1282" width="15.00390625" style="3" customWidth="1"/>
    <col min="1283" max="1283" width="15.875" style="3" customWidth="1"/>
    <col min="1284" max="1284" width="14.625" style="3" customWidth="1"/>
    <col min="1285" max="1285" width="13.625" style="3" customWidth="1"/>
    <col min="1286" max="1286" width="16.625" style="3" customWidth="1"/>
    <col min="1287" max="1287" width="15.25390625" style="3" customWidth="1"/>
    <col min="1288" max="1536" width="9.125" style="3" customWidth="1"/>
    <col min="1537" max="1537" width="2.00390625" style="3" customWidth="1"/>
    <col min="1538" max="1538" width="15.00390625" style="3" customWidth="1"/>
    <col min="1539" max="1539" width="15.875" style="3" customWidth="1"/>
    <col min="1540" max="1540" width="14.625" style="3" customWidth="1"/>
    <col min="1541" max="1541" width="13.625" style="3" customWidth="1"/>
    <col min="1542" max="1542" width="16.625" style="3" customWidth="1"/>
    <col min="1543" max="1543" width="15.25390625" style="3" customWidth="1"/>
    <col min="1544" max="1792" width="9.125" style="3" customWidth="1"/>
    <col min="1793" max="1793" width="2.00390625" style="3" customWidth="1"/>
    <col min="1794" max="1794" width="15.00390625" style="3" customWidth="1"/>
    <col min="1795" max="1795" width="15.875" style="3" customWidth="1"/>
    <col min="1796" max="1796" width="14.625" style="3" customWidth="1"/>
    <col min="1797" max="1797" width="13.625" style="3" customWidth="1"/>
    <col min="1798" max="1798" width="16.625" style="3" customWidth="1"/>
    <col min="1799" max="1799" width="15.25390625" style="3" customWidth="1"/>
    <col min="1800" max="2048" width="9.125" style="3" customWidth="1"/>
    <col min="2049" max="2049" width="2.00390625" style="3" customWidth="1"/>
    <col min="2050" max="2050" width="15.00390625" style="3" customWidth="1"/>
    <col min="2051" max="2051" width="15.875" style="3" customWidth="1"/>
    <col min="2052" max="2052" width="14.625" style="3" customWidth="1"/>
    <col min="2053" max="2053" width="13.625" style="3" customWidth="1"/>
    <col min="2054" max="2054" width="16.625" style="3" customWidth="1"/>
    <col min="2055" max="2055" width="15.25390625" style="3" customWidth="1"/>
    <col min="2056" max="2304" width="9.125" style="3" customWidth="1"/>
    <col min="2305" max="2305" width="2.00390625" style="3" customWidth="1"/>
    <col min="2306" max="2306" width="15.00390625" style="3" customWidth="1"/>
    <col min="2307" max="2307" width="15.875" style="3" customWidth="1"/>
    <col min="2308" max="2308" width="14.625" style="3" customWidth="1"/>
    <col min="2309" max="2309" width="13.625" style="3" customWidth="1"/>
    <col min="2310" max="2310" width="16.625" style="3" customWidth="1"/>
    <col min="2311" max="2311" width="15.25390625" style="3" customWidth="1"/>
    <col min="2312" max="2560" width="9.125" style="3" customWidth="1"/>
    <col min="2561" max="2561" width="2.00390625" style="3" customWidth="1"/>
    <col min="2562" max="2562" width="15.00390625" style="3" customWidth="1"/>
    <col min="2563" max="2563" width="15.875" style="3" customWidth="1"/>
    <col min="2564" max="2564" width="14.625" style="3" customWidth="1"/>
    <col min="2565" max="2565" width="13.625" style="3" customWidth="1"/>
    <col min="2566" max="2566" width="16.625" style="3" customWidth="1"/>
    <col min="2567" max="2567" width="15.25390625" style="3" customWidth="1"/>
    <col min="2568" max="2816" width="9.125" style="3" customWidth="1"/>
    <col min="2817" max="2817" width="2.00390625" style="3" customWidth="1"/>
    <col min="2818" max="2818" width="15.00390625" style="3" customWidth="1"/>
    <col min="2819" max="2819" width="15.875" style="3" customWidth="1"/>
    <col min="2820" max="2820" width="14.625" style="3" customWidth="1"/>
    <col min="2821" max="2821" width="13.625" style="3" customWidth="1"/>
    <col min="2822" max="2822" width="16.625" style="3" customWidth="1"/>
    <col min="2823" max="2823" width="15.25390625" style="3" customWidth="1"/>
    <col min="2824" max="3072" width="9.125" style="3" customWidth="1"/>
    <col min="3073" max="3073" width="2.00390625" style="3" customWidth="1"/>
    <col min="3074" max="3074" width="15.00390625" style="3" customWidth="1"/>
    <col min="3075" max="3075" width="15.875" style="3" customWidth="1"/>
    <col min="3076" max="3076" width="14.625" style="3" customWidth="1"/>
    <col min="3077" max="3077" width="13.625" style="3" customWidth="1"/>
    <col min="3078" max="3078" width="16.625" style="3" customWidth="1"/>
    <col min="3079" max="3079" width="15.25390625" style="3" customWidth="1"/>
    <col min="3080" max="3328" width="9.125" style="3" customWidth="1"/>
    <col min="3329" max="3329" width="2.00390625" style="3" customWidth="1"/>
    <col min="3330" max="3330" width="15.00390625" style="3" customWidth="1"/>
    <col min="3331" max="3331" width="15.875" style="3" customWidth="1"/>
    <col min="3332" max="3332" width="14.625" style="3" customWidth="1"/>
    <col min="3333" max="3333" width="13.625" style="3" customWidth="1"/>
    <col min="3334" max="3334" width="16.625" style="3" customWidth="1"/>
    <col min="3335" max="3335" width="15.25390625" style="3" customWidth="1"/>
    <col min="3336" max="3584" width="9.125" style="3" customWidth="1"/>
    <col min="3585" max="3585" width="2.00390625" style="3" customWidth="1"/>
    <col min="3586" max="3586" width="15.00390625" style="3" customWidth="1"/>
    <col min="3587" max="3587" width="15.875" style="3" customWidth="1"/>
    <col min="3588" max="3588" width="14.625" style="3" customWidth="1"/>
    <col min="3589" max="3589" width="13.625" style="3" customWidth="1"/>
    <col min="3590" max="3590" width="16.625" style="3" customWidth="1"/>
    <col min="3591" max="3591" width="15.25390625" style="3" customWidth="1"/>
    <col min="3592" max="3840" width="9.125" style="3" customWidth="1"/>
    <col min="3841" max="3841" width="2.00390625" style="3" customWidth="1"/>
    <col min="3842" max="3842" width="15.00390625" style="3" customWidth="1"/>
    <col min="3843" max="3843" width="15.875" style="3" customWidth="1"/>
    <col min="3844" max="3844" width="14.625" style="3" customWidth="1"/>
    <col min="3845" max="3845" width="13.625" style="3" customWidth="1"/>
    <col min="3846" max="3846" width="16.625" style="3" customWidth="1"/>
    <col min="3847" max="3847" width="15.25390625" style="3" customWidth="1"/>
    <col min="3848" max="4096" width="9.125" style="3" customWidth="1"/>
    <col min="4097" max="4097" width="2.00390625" style="3" customWidth="1"/>
    <col min="4098" max="4098" width="15.00390625" style="3" customWidth="1"/>
    <col min="4099" max="4099" width="15.875" style="3" customWidth="1"/>
    <col min="4100" max="4100" width="14.625" style="3" customWidth="1"/>
    <col min="4101" max="4101" width="13.625" style="3" customWidth="1"/>
    <col min="4102" max="4102" width="16.625" style="3" customWidth="1"/>
    <col min="4103" max="4103" width="15.25390625" style="3" customWidth="1"/>
    <col min="4104" max="4352" width="9.125" style="3" customWidth="1"/>
    <col min="4353" max="4353" width="2.00390625" style="3" customWidth="1"/>
    <col min="4354" max="4354" width="15.00390625" style="3" customWidth="1"/>
    <col min="4355" max="4355" width="15.875" style="3" customWidth="1"/>
    <col min="4356" max="4356" width="14.625" style="3" customWidth="1"/>
    <col min="4357" max="4357" width="13.625" style="3" customWidth="1"/>
    <col min="4358" max="4358" width="16.625" style="3" customWidth="1"/>
    <col min="4359" max="4359" width="15.25390625" style="3" customWidth="1"/>
    <col min="4360" max="4608" width="9.125" style="3" customWidth="1"/>
    <col min="4609" max="4609" width="2.00390625" style="3" customWidth="1"/>
    <col min="4610" max="4610" width="15.00390625" style="3" customWidth="1"/>
    <col min="4611" max="4611" width="15.875" style="3" customWidth="1"/>
    <col min="4612" max="4612" width="14.625" style="3" customWidth="1"/>
    <col min="4613" max="4613" width="13.625" style="3" customWidth="1"/>
    <col min="4614" max="4614" width="16.625" style="3" customWidth="1"/>
    <col min="4615" max="4615" width="15.25390625" style="3" customWidth="1"/>
    <col min="4616" max="4864" width="9.125" style="3" customWidth="1"/>
    <col min="4865" max="4865" width="2.00390625" style="3" customWidth="1"/>
    <col min="4866" max="4866" width="15.00390625" style="3" customWidth="1"/>
    <col min="4867" max="4867" width="15.875" style="3" customWidth="1"/>
    <col min="4868" max="4868" width="14.625" style="3" customWidth="1"/>
    <col min="4869" max="4869" width="13.625" style="3" customWidth="1"/>
    <col min="4870" max="4870" width="16.625" style="3" customWidth="1"/>
    <col min="4871" max="4871" width="15.25390625" style="3" customWidth="1"/>
    <col min="4872" max="5120" width="9.125" style="3" customWidth="1"/>
    <col min="5121" max="5121" width="2.00390625" style="3" customWidth="1"/>
    <col min="5122" max="5122" width="15.00390625" style="3" customWidth="1"/>
    <col min="5123" max="5123" width="15.875" style="3" customWidth="1"/>
    <col min="5124" max="5124" width="14.625" style="3" customWidth="1"/>
    <col min="5125" max="5125" width="13.625" style="3" customWidth="1"/>
    <col min="5126" max="5126" width="16.625" style="3" customWidth="1"/>
    <col min="5127" max="5127" width="15.25390625" style="3" customWidth="1"/>
    <col min="5128" max="5376" width="9.125" style="3" customWidth="1"/>
    <col min="5377" max="5377" width="2.00390625" style="3" customWidth="1"/>
    <col min="5378" max="5378" width="15.00390625" style="3" customWidth="1"/>
    <col min="5379" max="5379" width="15.875" style="3" customWidth="1"/>
    <col min="5380" max="5380" width="14.625" style="3" customWidth="1"/>
    <col min="5381" max="5381" width="13.625" style="3" customWidth="1"/>
    <col min="5382" max="5382" width="16.625" style="3" customWidth="1"/>
    <col min="5383" max="5383" width="15.25390625" style="3" customWidth="1"/>
    <col min="5384" max="5632" width="9.125" style="3" customWidth="1"/>
    <col min="5633" max="5633" width="2.00390625" style="3" customWidth="1"/>
    <col min="5634" max="5634" width="15.00390625" style="3" customWidth="1"/>
    <col min="5635" max="5635" width="15.875" style="3" customWidth="1"/>
    <col min="5636" max="5636" width="14.625" style="3" customWidth="1"/>
    <col min="5637" max="5637" width="13.625" style="3" customWidth="1"/>
    <col min="5638" max="5638" width="16.625" style="3" customWidth="1"/>
    <col min="5639" max="5639" width="15.25390625" style="3" customWidth="1"/>
    <col min="5640" max="5888" width="9.125" style="3" customWidth="1"/>
    <col min="5889" max="5889" width="2.00390625" style="3" customWidth="1"/>
    <col min="5890" max="5890" width="15.00390625" style="3" customWidth="1"/>
    <col min="5891" max="5891" width="15.875" style="3" customWidth="1"/>
    <col min="5892" max="5892" width="14.625" style="3" customWidth="1"/>
    <col min="5893" max="5893" width="13.625" style="3" customWidth="1"/>
    <col min="5894" max="5894" width="16.625" style="3" customWidth="1"/>
    <col min="5895" max="5895" width="15.25390625" style="3" customWidth="1"/>
    <col min="5896" max="6144" width="9.125" style="3" customWidth="1"/>
    <col min="6145" max="6145" width="2.00390625" style="3" customWidth="1"/>
    <col min="6146" max="6146" width="15.00390625" style="3" customWidth="1"/>
    <col min="6147" max="6147" width="15.875" style="3" customWidth="1"/>
    <col min="6148" max="6148" width="14.625" style="3" customWidth="1"/>
    <col min="6149" max="6149" width="13.625" style="3" customWidth="1"/>
    <col min="6150" max="6150" width="16.625" style="3" customWidth="1"/>
    <col min="6151" max="6151" width="15.25390625" style="3" customWidth="1"/>
    <col min="6152" max="6400" width="9.125" style="3" customWidth="1"/>
    <col min="6401" max="6401" width="2.00390625" style="3" customWidth="1"/>
    <col min="6402" max="6402" width="15.00390625" style="3" customWidth="1"/>
    <col min="6403" max="6403" width="15.875" style="3" customWidth="1"/>
    <col min="6404" max="6404" width="14.625" style="3" customWidth="1"/>
    <col min="6405" max="6405" width="13.625" style="3" customWidth="1"/>
    <col min="6406" max="6406" width="16.625" style="3" customWidth="1"/>
    <col min="6407" max="6407" width="15.25390625" style="3" customWidth="1"/>
    <col min="6408" max="6656" width="9.125" style="3" customWidth="1"/>
    <col min="6657" max="6657" width="2.00390625" style="3" customWidth="1"/>
    <col min="6658" max="6658" width="15.00390625" style="3" customWidth="1"/>
    <col min="6659" max="6659" width="15.875" style="3" customWidth="1"/>
    <col min="6660" max="6660" width="14.625" style="3" customWidth="1"/>
    <col min="6661" max="6661" width="13.625" style="3" customWidth="1"/>
    <col min="6662" max="6662" width="16.625" style="3" customWidth="1"/>
    <col min="6663" max="6663" width="15.25390625" style="3" customWidth="1"/>
    <col min="6664" max="6912" width="9.125" style="3" customWidth="1"/>
    <col min="6913" max="6913" width="2.00390625" style="3" customWidth="1"/>
    <col min="6914" max="6914" width="15.00390625" style="3" customWidth="1"/>
    <col min="6915" max="6915" width="15.875" style="3" customWidth="1"/>
    <col min="6916" max="6916" width="14.625" style="3" customWidth="1"/>
    <col min="6917" max="6917" width="13.625" style="3" customWidth="1"/>
    <col min="6918" max="6918" width="16.625" style="3" customWidth="1"/>
    <col min="6919" max="6919" width="15.25390625" style="3" customWidth="1"/>
    <col min="6920" max="7168" width="9.125" style="3" customWidth="1"/>
    <col min="7169" max="7169" width="2.00390625" style="3" customWidth="1"/>
    <col min="7170" max="7170" width="15.00390625" style="3" customWidth="1"/>
    <col min="7171" max="7171" width="15.875" style="3" customWidth="1"/>
    <col min="7172" max="7172" width="14.625" style="3" customWidth="1"/>
    <col min="7173" max="7173" width="13.625" style="3" customWidth="1"/>
    <col min="7174" max="7174" width="16.625" style="3" customWidth="1"/>
    <col min="7175" max="7175" width="15.25390625" style="3" customWidth="1"/>
    <col min="7176" max="7424" width="9.125" style="3" customWidth="1"/>
    <col min="7425" max="7425" width="2.00390625" style="3" customWidth="1"/>
    <col min="7426" max="7426" width="15.00390625" style="3" customWidth="1"/>
    <col min="7427" max="7427" width="15.875" style="3" customWidth="1"/>
    <col min="7428" max="7428" width="14.625" style="3" customWidth="1"/>
    <col min="7429" max="7429" width="13.625" style="3" customWidth="1"/>
    <col min="7430" max="7430" width="16.625" style="3" customWidth="1"/>
    <col min="7431" max="7431" width="15.25390625" style="3" customWidth="1"/>
    <col min="7432" max="7680" width="9.125" style="3" customWidth="1"/>
    <col min="7681" max="7681" width="2.00390625" style="3" customWidth="1"/>
    <col min="7682" max="7682" width="15.00390625" style="3" customWidth="1"/>
    <col min="7683" max="7683" width="15.875" style="3" customWidth="1"/>
    <col min="7684" max="7684" width="14.625" style="3" customWidth="1"/>
    <col min="7685" max="7685" width="13.625" style="3" customWidth="1"/>
    <col min="7686" max="7686" width="16.625" style="3" customWidth="1"/>
    <col min="7687" max="7687" width="15.25390625" style="3" customWidth="1"/>
    <col min="7688" max="7936" width="9.125" style="3" customWidth="1"/>
    <col min="7937" max="7937" width="2.00390625" style="3" customWidth="1"/>
    <col min="7938" max="7938" width="15.00390625" style="3" customWidth="1"/>
    <col min="7939" max="7939" width="15.875" style="3" customWidth="1"/>
    <col min="7940" max="7940" width="14.625" style="3" customWidth="1"/>
    <col min="7941" max="7941" width="13.625" style="3" customWidth="1"/>
    <col min="7942" max="7942" width="16.625" style="3" customWidth="1"/>
    <col min="7943" max="7943" width="15.25390625" style="3" customWidth="1"/>
    <col min="7944" max="8192" width="9.125" style="3" customWidth="1"/>
    <col min="8193" max="8193" width="2.00390625" style="3" customWidth="1"/>
    <col min="8194" max="8194" width="15.00390625" style="3" customWidth="1"/>
    <col min="8195" max="8195" width="15.875" style="3" customWidth="1"/>
    <col min="8196" max="8196" width="14.625" style="3" customWidth="1"/>
    <col min="8197" max="8197" width="13.625" style="3" customWidth="1"/>
    <col min="8198" max="8198" width="16.625" style="3" customWidth="1"/>
    <col min="8199" max="8199" width="15.25390625" style="3" customWidth="1"/>
    <col min="8200" max="8448" width="9.125" style="3" customWidth="1"/>
    <col min="8449" max="8449" width="2.00390625" style="3" customWidth="1"/>
    <col min="8450" max="8450" width="15.00390625" style="3" customWidth="1"/>
    <col min="8451" max="8451" width="15.875" style="3" customWidth="1"/>
    <col min="8452" max="8452" width="14.625" style="3" customWidth="1"/>
    <col min="8453" max="8453" width="13.625" style="3" customWidth="1"/>
    <col min="8454" max="8454" width="16.625" style="3" customWidth="1"/>
    <col min="8455" max="8455" width="15.25390625" style="3" customWidth="1"/>
    <col min="8456" max="8704" width="9.125" style="3" customWidth="1"/>
    <col min="8705" max="8705" width="2.00390625" style="3" customWidth="1"/>
    <col min="8706" max="8706" width="15.00390625" style="3" customWidth="1"/>
    <col min="8707" max="8707" width="15.875" style="3" customWidth="1"/>
    <col min="8708" max="8708" width="14.625" style="3" customWidth="1"/>
    <col min="8709" max="8709" width="13.625" style="3" customWidth="1"/>
    <col min="8710" max="8710" width="16.625" style="3" customWidth="1"/>
    <col min="8711" max="8711" width="15.25390625" style="3" customWidth="1"/>
    <col min="8712" max="8960" width="9.125" style="3" customWidth="1"/>
    <col min="8961" max="8961" width="2.00390625" style="3" customWidth="1"/>
    <col min="8962" max="8962" width="15.00390625" style="3" customWidth="1"/>
    <col min="8963" max="8963" width="15.875" style="3" customWidth="1"/>
    <col min="8964" max="8964" width="14.625" style="3" customWidth="1"/>
    <col min="8965" max="8965" width="13.625" style="3" customWidth="1"/>
    <col min="8966" max="8966" width="16.625" style="3" customWidth="1"/>
    <col min="8967" max="8967" width="15.25390625" style="3" customWidth="1"/>
    <col min="8968" max="9216" width="9.125" style="3" customWidth="1"/>
    <col min="9217" max="9217" width="2.00390625" style="3" customWidth="1"/>
    <col min="9218" max="9218" width="15.00390625" style="3" customWidth="1"/>
    <col min="9219" max="9219" width="15.875" style="3" customWidth="1"/>
    <col min="9220" max="9220" width="14.625" style="3" customWidth="1"/>
    <col min="9221" max="9221" width="13.625" style="3" customWidth="1"/>
    <col min="9222" max="9222" width="16.625" style="3" customWidth="1"/>
    <col min="9223" max="9223" width="15.25390625" style="3" customWidth="1"/>
    <col min="9224" max="9472" width="9.125" style="3" customWidth="1"/>
    <col min="9473" max="9473" width="2.00390625" style="3" customWidth="1"/>
    <col min="9474" max="9474" width="15.00390625" style="3" customWidth="1"/>
    <col min="9475" max="9475" width="15.875" style="3" customWidth="1"/>
    <col min="9476" max="9476" width="14.625" style="3" customWidth="1"/>
    <col min="9477" max="9477" width="13.625" style="3" customWidth="1"/>
    <col min="9478" max="9478" width="16.625" style="3" customWidth="1"/>
    <col min="9479" max="9479" width="15.25390625" style="3" customWidth="1"/>
    <col min="9480" max="9728" width="9.125" style="3" customWidth="1"/>
    <col min="9729" max="9729" width="2.00390625" style="3" customWidth="1"/>
    <col min="9730" max="9730" width="15.00390625" style="3" customWidth="1"/>
    <col min="9731" max="9731" width="15.875" style="3" customWidth="1"/>
    <col min="9732" max="9732" width="14.625" style="3" customWidth="1"/>
    <col min="9733" max="9733" width="13.625" style="3" customWidth="1"/>
    <col min="9734" max="9734" width="16.625" style="3" customWidth="1"/>
    <col min="9735" max="9735" width="15.25390625" style="3" customWidth="1"/>
    <col min="9736" max="9984" width="9.125" style="3" customWidth="1"/>
    <col min="9985" max="9985" width="2.00390625" style="3" customWidth="1"/>
    <col min="9986" max="9986" width="15.00390625" style="3" customWidth="1"/>
    <col min="9987" max="9987" width="15.875" style="3" customWidth="1"/>
    <col min="9988" max="9988" width="14.625" style="3" customWidth="1"/>
    <col min="9989" max="9989" width="13.625" style="3" customWidth="1"/>
    <col min="9990" max="9990" width="16.625" style="3" customWidth="1"/>
    <col min="9991" max="9991" width="15.25390625" style="3" customWidth="1"/>
    <col min="9992" max="10240" width="9.125" style="3" customWidth="1"/>
    <col min="10241" max="10241" width="2.00390625" style="3" customWidth="1"/>
    <col min="10242" max="10242" width="15.00390625" style="3" customWidth="1"/>
    <col min="10243" max="10243" width="15.875" style="3" customWidth="1"/>
    <col min="10244" max="10244" width="14.625" style="3" customWidth="1"/>
    <col min="10245" max="10245" width="13.625" style="3" customWidth="1"/>
    <col min="10246" max="10246" width="16.625" style="3" customWidth="1"/>
    <col min="10247" max="10247" width="15.25390625" style="3" customWidth="1"/>
    <col min="10248" max="10496" width="9.125" style="3" customWidth="1"/>
    <col min="10497" max="10497" width="2.00390625" style="3" customWidth="1"/>
    <col min="10498" max="10498" width="15.00390625" style="3" customWidth="1"/>
    <col min="10499" max="10499" width="15.875" style="3" customWidth="1"/>
    <col min="10500" max="10500" width="14.625" style="3" customWidth="1"/>
    <col min="10501" max="10501" width="13.625" style="3" customWidth="1"/>
    <col min="10502" max="10502" width="16.625" style="3" customWidth="1"/>
    <col min="10503" max="10503" width="15.25390625" style="3" customWidth="1"/>
    <col min="10504" max="10752" width="9.125" style="3" customWidth="1"/>
    <col min="10753" max="10753" width="2.00390625" style="3" customWidth="1"/>
    <col min="10754" max="10754" width="15.00390625" style="3" customWidth="1"/>
    <col min="10755" max="10755" width="15.875" style="3" customWidth="1"/>
    <col min="10756" max="10756" width="14.625" style="3" customWidth="1"/>
    <col min="10757" max="10757" width="13.625" style="3" customWidth="1"/>
    <col min="10758" max="10758" width="16.625" style="3" customWidth="1"/>
    <col min="10759" max="10759" width="15.25390625" style="3" customWidth="1"/>
    <col min="10760" max="11008" width="9.125" style="3" customWidth="1"/>
    <col min="11009" max="11009" width="2.00390625" style="3" customWidth="1"/>
    <col min="11010" max="11010" width="15.00390625" style="3" customWidth="1"/>
    <col min="11011" max="11011" width="15.875" style="3" customWidth="1"/>
    <col min="11012" max="11012" width="14.625" style="3" customWidth="1"/>
    <col min="11013" max="11013" width="13.625" style="3" customWidth="1"/>
    <col min="11014" max="11014" width="16.625" style="3" customWidth="1"/>
    <col min="11015" max="11015" width="15.25390625" style="3" customWidth="1"/>
    <col min="11016" max="11264" width="9.125" style="3" customWidth="1"/>
    <col min="11265" max="11265" width="2.00390625" style="3" customWidth="1"/>
    <col min="11266" max="11266" width="15.00390625" style="3" customWidth="1"/>
    <col min="11267" max="11267" width="15.875" style="3" customWidth="1"/>
    <col min="11268" max="11268" width="14.625" style="3" customWidth="1"/>
    <col min="11269" max="11269" width="13.625" style="3" customWidth="1"/>
    <col min="11270" max="11270" width="16.625" style="3" customWidth="1"/>
    <col min="11271" max="11271" width="15.25390625" style="3" customWidth="1"/>
    <col min="11272" max="11520" width="9.125" style="3" customWidth="1"/>
    <col min="11521" max="11521" width="2.00390625" style="3" customWidth="1"/>
    <col min="11522" max="11522" width="15.00390625" style="3" customWidth="1"/>
    <col min="11523" max="11523" width="15.875" style="3" customWidth="1"/>
    <col min="11524" max="11524" width="14.625" style="3" customWidth="1"/>
    <col min="11525" max="11525" width="13.625" style="3" customWidth="1"/>
    <col min="11526" max="11526" width="16.625" style="3" customWidth="1"/>
    <col min="11527" max="11527" width="15.25390625" style="3" customWidth="1"/>
    <col min="11528" max="11776" width="9.125" style="3" customWidth="1"/>
    <col min="11777" max="11777" width="2.00390625" style="3" customWidth="1"/>
    <col min="11778" max="11778" width="15.00390625" style="3" customWidth="1"/>
    <col min="11779" max="11779" width="15.875" style="3" customWidth="1"/>
    <col min="11780" max="11780" width="14.625" style="3" customWidth="1"/>
    <col min="11781" max="11781" width="13.625" style="3" customWidth="1"/>
    <col min="11782" max="11782" width="16.625" style="3" customWidth="1"/>
    <col min="11783" max="11783" width="15.25390625" style="3" customWidth="1"/>
    <col min="11784" max="12032" width="9.125" style="3" customWidth="1"/>
    <col min="12033" max="12033" width="2.00390625" style="3" customWidth="1"/>
    <col min="12034" max="12034" width="15.00390625" style="3" customWidth="1"/>
    <col min="12035" max="12035" width="15.875" style="3" customWidth="1"/>
    <col min="12036" max="12036" width="14.625" style="3" customWidth="1"/>
    <col min="12037" max="12037" width="13.625" style="3" customWidth="1"/>
    <col min="12038" max="12038" width="16.625" style="3" customWidth="1"/>
    <col min="12039" max="12039" width="15.25390625" style="3" customWidth="1"/>
    <col min="12040" max="12288" width="9.125" style="3" customWidth="1"/>
    <col min="12289" max="12289" width="2.00390625" style="3" customWidth="1"/>
    <col min="12290" max="12290" width="15.00390625" style="3" customWidth="1"/>
    <col min="12291" max="12291" width="15.875" style="3" customWidth="1"/>
    <col min="12292" max="12292" width="14.625" style="3" customWidth="1"/>
    <col min="12293" max="12293" width="13.625" style="3" customWidth="1"/>
    <col min="12294" max="12294" width="16.625" style="3" customWidth="1"/>
    <col min="12295" max="12295" width="15.25390625" style="3" customWidth="1"/>
    <col min="12296" max="12544" width="9.125" style="3" customWidth="1"/>
    <col min="12545" max="12545" width="2.00390625" style="3" customWidth="1"/>
    <col min="12546" max="12546" width="15.00390625" style="3" customWidth="1"/>
    <col min="12547" max="12547" width="15.875" style="3" customWidth="1"/>
    <col min="12548" max="12548" width="14.625" style="3" customWidth="1"/>
    <col min="12549" max="12549" width="13.625" style="3" customWidth="1"/>
    <col min="12550" max="12550" width="16.625" style="3" customWidth="1"/>
    <col min="12551" max="12551" width="15.25390625" style="3" customWidth="1"/>
    <col min="12552" max="12800" width="9.125" style="3" customWidth="1"/>
    <col min="12801" max="12801" width="2.00390625" style="3" customWidth="1"/>
    <col min="12802" max="12802" width="15.00390625" style="3" customWidth="1"/>
    <col min="12803" max="12803" width="15.875" style="3" customWidth="1"/>
    <col min="12804" max="12804" width="14.625" style="3" customWidth="1"/>
    <col min="12805" max="12805" width="13.625" style="3" customWidth="1"/>
    <col min="12806" max="12806" width="16.625" style="3" customWidth="1"/>
    <col min="12807" max="12807" width="15.25390625" style="3" customWidth="1"/>
    <col min="12808" max="13056" width="9.125" style="3" customWidth="1"/>
    <col min="13057" max="13057" width="2.00390625" style="3" customWidth="1"/>
    <col min="13058" max="13058" width="15.00390625" style="3" customWidth="1"/>
    <col min="13059" max="13059" width="15.875" style="3" customWidth="1"/>
    <col min="13060" max="13060" width="14.625" style="3" customWidth="1"/>
    <col min="13061" max="13061" width="13.625" style="3" customWidth="1"/>
    <col min="13062" max="13062" width="16.625" style="3" customWidth="1"/>
    <col min="13063" max="13063" width="15.25390625" style="3" customWidth="1"/>
    <col min="13064" max="13312" width="9.125" style="3" customWidth="1"/>
    <col min="13313" max="13313" width="2.00390625" style="3" customWidth="1"/>
    <col min="13314" max="13314" width="15.00390625" style="3" customWidth="1"/>
    <col min="13315" max="13315" width="15.875" style="3" customWidth="1"/>
    <col min="13316" max="13316" width="14.625" style="3" customWidth="1"/>
    <col min="13317" max="13317" width="13.625" style="3" customWidth="1"/>
    <col min="13318" max="13318" width="16.625" style="3" customWidth="1"/>
    <col min="13319" max="13319" width="15.25390625" style="3" customWidth="1"/>
    <col min="13320" max="13568" width="9.125" style="3" customWidth="1"/>
    <col min="13569" max="13569" width="2.00390625" style="3" customWidth="1"/>
    <col min="13570" max="13570" width="15.00390625" style="3" customWidth="1"/>
    <col min="13571" max="13571" width="15.875" style="3" customWidth="1"/>
    <col min="13572" max="13572" width="14.625" style="3" customWidth="1"/>
    <col min="13573" max="13573" width="13.625" style="3" customWidth="1"/>
    <col min="13574" max="13574" width="16.625" style="3" customWidth="1"/>
    <col min="13575" max="13575" width="15.25390625" style="3" customWidth="1"/>
    <col min="13576" max="13824" width="9.125" style="3" customWidth="1"/>
    <col min="13825" max="13825" width="2.00390625" style="3" customWidth="1"/>
    <col min="13826" max="13826" width="15.00390625" style="3" customWidth="1"/>
    <col min="13827" max="13827" width="15.875" style="3" customWidth="1"/>
    <col min="13828" max="13828" width="14.625" style="3" customWidth="1"/>
    <col min="13829" max="13829" width="13.625" style="3" customWidth="1"/>
    <col min="13830" max="13830" width="16.625" style="3" customWidth="1"/>
    <col min="13831" max="13831" width="15.25390625" style="3" customWidth="1"/>
    <col min="13832" max="14080" width="9.125" style="3" customWidth="1"/>
    <col min="14081" max="14081" width="2.00390625" style="3" customWidth="1"/>
    <col min="14082" max="14082" width="15.00390625" style="3" customWidth="1"/>
    <col min="14083" max="14083" width="15.875" style="3" customWidth="1"/>
    <col min="14084" max="14084" width="14.625" style="3" customWidth="1"/>
    <col min="14085" max="14085" width="13.625" style="3" customWidth="1"/>
    <col min="14086" max="14086" width="16.625" style="3" customWidth="1"/>
    <col min="14087" max="14087" width="15.25390625" style="3" customWidth="1"/>
    <col min="14088" max="14336" width="9.125" style="3" customWidth="1"/>
    <col min="14337" max="14337" width="2.00390625" style="3" customWidth="1"/>
    <col min="14338" max="14338" width="15.00390625" style="3" customWidth="1"/>
    <col min="14339" max="14339" width="15.875" style="3" customWidth="1"/>
    <col min="14340" max="14340" width="14.625" style="3" customWidth="1"/>
    <col min="14341" max="14341" width="13.625" style="3" customWidth="1"/>
    <col min="14342" max="14342" width="16.625" style="3" customWidth="1"/>
    <col min="14343" max="14343" width="15.25390625" style="3" customWidth="1"/>
    <col min="14344" max="14592" width="9.125" style="3" customWidth="1"/>
    <col min="14593" max="14593" width="2.00390625" style="3" customWidth="1"/>
    <col min="14594" max="14594" width="15.00390625" style="3" customWidth="1"/>
    <col min="14595" max="14595" width="15.875" style="3" customWidth="1"/>
    <col min="14596" max="14596" width="14.625" style="3" customWidth="1"/>
    <col min="14597" max="14597" width="13.625" style="3" customWidth="1"/>
    <col min="14598" max="14598" width="16.625" style="3" customWidth="1"/>
    <col min="14599" max="14599" width="15.25390625" style="3" customWidth="1"/>
    <col min="14600" max="14848" width="9.125" style="3" customWidth="1"/>
    <col min="14849" max="14849" width="2.00390625" style="3" customWidth="1"/>
    <col min="14850" max="14850" width="15.00390625" style="3" customWidth="1"/>
    <col min="14851" max="14851" width="15.875" style="3" customWidth="1"/>
    <col min="14852" max="14852" width="14.625" style="3" customWidth="1"/>
    <col min="14853" max="14853" width="13.625" style="3" customWidth="1"/>
    <col min="14854" max="14854" width="16.625" style="3" customWidth="1"/>
    <col min="14855" max="14855" width="15.25390625" style="3" customWidth="1"/>
    <col min="14856" max="15104" width="9.125" style="3" customWidth="1"/>
    <col min="15105" max="15105" width="2.00390625" style="3" customWidth="1"/>
    <col min="15106" max="15106" width="15.00390625" style="3" customWidth="1"/>
    <col min="15107" max="15107" width="15.875" style="3" customWidth="1"/>
    <col min="15108" max="15108" width="14.625" style="3" customWidth="1"/>
    <col min="15109" max="15109" width="13.625" style="3" customWidth="1"/>
    <col min="15110" max="15110" width="16.625" style="3" customWidth="1"/>
    <col min="15111" max="15111" width="15.25390625" style="3" customWidth="1"/>
    <col min="15112" max="15360" width="9.125" style="3" customWidth="1"/>
    <col min="15361" max="15361" width="2.00390625" style="3" customWidth="1"/>
    <col min="15362" max="15362" width="15.00390625" style="3" customWidth="1"/>
    <col min="15363" max="15363" width="15.875" style="3" customWidth="1"/>
    <col min="15364" max="15364" width="14.625" style="3" customWidth="1"/>
    <col min="15365" max="15365" width="13.625" style="3" customWidth="1"/>
    <col min="15366" max="15366" width="16.625" style="3" customWidth="1"/>
    <col min="15367" max="15367" width="15.25390625" style="3" customWidth="1"/>
    <col min="15368" max="15616" width="9.125" style="3" customWidth="1"/>
    <col min="15617" max="15617" width="2.00390625" style="3" customWidth="1"/>
    <col min="15618" max="15618" width="15.00390625" style="3" customWidth="1"/>
    <col min="15619" max="15619" width="15.875" style="3" customWidth="1"/>
    <col min="15620" max="15620" width="14.625" style="3" customWidth="1"/>
    <col min="15621" max="15621" width="13.625" style="3" customWidth="1"/>
    <col min="15622" max="15622" width="16.625" style="3" customWidth="1"/>
    <col min="15623" max="15623" width="15.25390625" style="3" customWidth="1"/>
    <col min="15624" max="15872" width="9.125" style="3" customWidth="1"/>
    <col min="15873" max="15873" width="2.00390625" style="3" customWidth="1"/>
    <col min="15874" max="15874" width="15.00390625" style="3" customWidth="1"/>
    <col min="15875" max="15875" width="15.875" style="3" customWidth="1"/>
    <col min="15876" max="15876" width="14.625" style="3" customWidth="1"/>
    <col min="15877" max="15877" width="13.625" style="3" customWidth="1"/>
    <col min="15878" max="15878" width="16.625" style="3" customWidth="1"/>
    <col min="15879" max="15879" width="15.25390625" style="3" customWidth="1"/>
    <col min="15880" max="16128" width="9.125" style="3" customWidth="1"/>
    <col min="16129" max="16129" width="2.00390625" style="3" customWidth="1"/>
    <col min="16130" max="16130" width="15.00390625" style="3" customWidth="1"/>
    <col min="16131" max="16131" width="15.875" style="3" customWidth="1"/>
    <col min="16132" max="16132" width="14.625" style="3" customWidth="1"/>
    <col min="16133" max="16133" width="13.625" style="3" customWidth="1"/>
    <col min="16134" max="16134" width="16.625" style="3" customWidth="1"/>
    <col min="16135" max="16135" width="15.25390625" style="3" customWidth="1"/>
    <col min="16136" max="16384" width="9.125" style="3" customWidth="1"/>
  </cols>
  <sheetData>
    <row r="1" spans="1:7" ht="24.75" customHeight="1" thickBot="1">
      <c r="A1" s="1" t="s">
        <v>78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 t="str">
        <f>Rekapitulace!H1</f>
        <v>04 - 01 -</v>
      </c>
      <c r="D2" s="6" t="str">
        <f>Rekapitulace!G2</f>
        <v>Úpravy povrchů vnějších stěn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95" customHeight="1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15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95" customHeight="1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 t="s">
        <v>213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 t="str">
        <f>Projektant</f>
        <v>P-spektrum spol. s r.o.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 t="s">
        <v>212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95" customHeight="1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95" customHeight="1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ht="12.75">
      <c r="A27" s="68"/>
      <c r="B27" s="84"/>
      <c r="C27" s="80"/>
      <c r="D27" s="37"/>
      <c r="F27" s="81"/>
      <c r="G27" s="82"/>
    </row>
    <row r="28" spans="1:7" ht="12.75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7"/>
      <c r="C29" s="86"/>
      <c r="D29" s="87"/>
      <c r="E29" s="86"/>
      <c r="F29" s="37"/>
      <c r="G29" s="82"/>
    </row>
    <row r="30" spans="1:7" ht="12.75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ht="12.75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6490-C8BB-47FF-8FEE-D88D5142B4F1}">
  <dimension ref="A1:IV78"/>
  <sheetViews>
    <sheetView workbookViewId="0" topLeftCell="A1">
      <selection activeCell="G2" sqref="G2:I2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256" width="9.125" style="3" customWidth="1"/>
    <col min="257" max="257" width="5.875" style="3" customWidth="1"/>
    <col min="258" max="258" width="6.125" style="3" customWidth="1"/>
    <col min="259" max="259" width="11.375" style="3" customWidth="1"/>
    <col min="260" max="260" width="15.875" style="3" customWidth="1"/>
    <col min="261" max="261" width="11.25390625" style="3" customWidth="1"/>
    <col min="262" max="262" width="10.875" style="3" customWidth="1"/>
    <col min="263" max="263" width="11.00390625" style="3" customWidth="1"/>
    <col min="264" max="264" width="11.125" style="3" customWidth="1"/>
    <col min="265" max="265" width="10.75390625" style="3" customWidth="1"/>
    <col min="266" max="512" width="9.125" style="3" customWidth="1"/>
    <col min="513" max="513" width="5.875" style="3" customWidth="1"/>
    <col min="514" max="514" width="6.125" style="3" customWidth="1"/>
    <col min="515" max="515" width="11.375" style="3" customWidth="1"/>
    <col min="516" max="516" width="15.875" style="3" customWidth="1"/>
    <col min="517" max="517" width="11.25390625" style="3" customWidth="1"/>
    <col min="518" max="518" width="10.875" style="3" customWidth="1"/>
    <col min="519" max="519" width="11.00390625" style="3" customWidth="1"/>
    <col min="520" max="520" width="11.125" style="3" customWidth="1"/>
    <col min="521" max="521" width="10.75390625" style="3" customWidth="1"/>
    <col min="522" max="768" width="9.125" style="3" customWidth="1"/>
    <col min="769" max="769" width="5.875" style="3" customWidth="1"/>
    <col min="770" max="770" width="6.125" style="3" customWidth="1"/>
    <col min="771" max="771" width="11.375" style="3" customWidth="1"/>
    <col min="772" max="772" width="15.875" style="3" customWidth="1"/>
    <col min="773" max="773" width="11.25390625" style="3" customWidth="1"/>
    <col min="774" max="774" width="10.875" style="3" customWidth="1"/>
    <col min="775" max="775" width="11.00390625" style="3" customWidth="1"/>
    <col min="776" max="776" width="11.125" style="3" customWidth="1"/>
    <col min="777" max="777" width="10.75390625" style="3" customWidth="1"/>
    <col min="778" max="1024" width="9.125" style="3" customWidth="1"/>
    <col min="1025" max="1025" width="5.875" style="3" customWidth="1"/>
    <col min="1026" max="1026" width="6.125" style="3" customWidth="1"/>
    <col min="1027" max="1027" width="11.375" style="3" customWidth="1"/>
    <col min="1028" max="1028" width="15.875" style="3" customWidth="1"/>
    <col min="1029" max="1029" width="11.25390625" style="3" customWidth="1"/>
    <col min="1030" max="1030" width="10.875" style="3" customWidth="1"/>
    <col min="1031" max="1031" width="11.00390625" style="3" customWidth="1"/>
    <col min="1032" max="1032" width="11.125" style="3" customWidth="1"/>
    <col min="1033" max="1033" width="10.75390625" style="3" customWidth="1"/>
    <col min="1034" max="1280" width="9.125" style="3" customWidth="1"/>
    <col min="1281" max="1281" width="5.875" style="3" customWidth="1"/>
    <col min="1282" max="1282" width="6.125" style="3" customWidth="1"/>
    <col min="1283" max="1283" width="11.375" style="3" customWidth="1"/>
    <col min="1284" max="1284" width="15.875" style="3" customWidth="1"/>
    <col min="1285" max="1285" width="11.25390625" style="3" customWidth="1"/>
    <col min="1286" max="1286" width="10.875" style="3" customWidth="1"/>
    <col min="1287" max="1287" width="11.00390625" style="3" customWidth="1"/>
    <col min="1288" max="1288" width="11.125" style="3" customWidth="1"/>
    <col min="1289" max="1289" width="10.75390625" style="3" customWidth="1"/>
    <col min="1290" max="1536" width="9.125" style="3" customWidth="1"/>
    <col min="1537" max="1537" width="5.875" style="3" customWidth="1"/>
    <col min="1538" max="1538" width="6.125" style="3" customWidth="1"/>
    <col min="1539" max="1539" width="11.375" style="3" customWidth="1"/>
    <col min="1540" max="1540" width="15.875" style="3" customWidth="1"/>
    <col min="1541" max="1541" width="11.25390625" style="3" customWidth="1"/>
    <col min="1542" max="1542" width="10.875" style="3" customWidth="1"/>
    <col min="1543" max="1543" width="11.00390625" style="3" customWidth="1"/>
    <col min="1544" max="1544" width="11.125" style="3" customWidth="1"/>
    <col min="1545" max="1545" width="10.75390625" style="3" customWidth="1"/>
    <col min="1546" max="1792" width="9.125" style="3" customWidth="1"/>
    <col min="1793" max="1793" width="5.875" style="3" customWidth="1"/>
    <col min="1794" max="1794" width="6.125" style="3" customWidth="1"/>
    <col min="1795" max="1795" width="11.375" style="3" customWidth="1"/>
    <col min="1796" max="1796" width="15.875" style="3" customWidth="1"/>
    <col min="1797" max="1797" width="11.25390625" style="3" customWidth="1"/>
    <col min="1798" max="1798" width="10.875" style="3" customWidth="1"/>
    <col min="1799" max="1799" width="11.00390625" style="3" customWidth="1"/>
    <col min="1800" max="1800" width="11.125" style="3" customWidth="1"/>
    <col min="1801" max="1801" width="10.75390625" style="3" customWidth="1"/>
    <col min="1802" max="2048" width="9.125" style="3" customWidth="1"/>
    <col min="2049" max="2049" width="5.875" style="3" customWidth="1"/>
    <col min="2050" max="2050" width="6.125" style="3" customWidth="1"/>
    <col min="2051" max="2051" width="11.375" style="3" customWidth="1"/>
    <col min="2052" max="2052" width="15.875" style="3" customWidth="1"/>
    <col min="2053" max="2053" width="11.25390625" style="3" customWidth="1"/>
    <col min="2054" max="2054" width="10.875" style="3" customWidth="1"/>
    <col min="2055" max="2055" width="11.00390625" style="3" customWidth="1"/>
    <col min="2056" max="2056" width="11.125" style="3" customWidth="1"/>
    <col min="2057" max="2057" width="10.75390625" style="3" customWidth="1"/>
    <col min="2058" max="2304" width="9.125" style="3" customWidth="1"/>
    <col min="2305" max="2305" width="5.875" style="3" customWidth="1"/>
    <col min="2306" max="2306" width="6.125" style="3" customWidth="1"/>
    <col min="2307" max="2307" width="11.375" style="3" customWidth="1"/>
    <col min="2308" max="2308" width="15.875" style="3" customWidth="1"/>
    <col min="2309" max="2309" width="11.25390625" style="3" customWidth="1"/>
    <col min="2310" max="2310" width="10.875" style="3" customWidth="1"/>
    <col min="2311" max="2311" width="11.00390625" style="3" customWidth="1"/>
    <col min="2312" max="2312" width="11.125" style="3" customWidth="1"/>
    <col min="2313" max="2313" width="10.75390625" style="3" customWidth="1"/>
    <col min="2314" max="2560" width="9.125" style="3" customWidth="1"/>
    <col min="2561" max="2561" width="5.875" style="3" customWidth="1"/>
    <col min="2562" max="2562" width="6.125" style="3" customWidth="1"/>
    <col min="2563" max="2563" width="11.375" style="3" customWidth="1"/>
    <col min="2564" max="2564" width="15.875" style="3" customWidth="1"/>
    <col min="2565" max="2565" width="11.25390625" style="3" customWidth="1"/>
    <col min="2566" max="2566" width="10.875" style="3" customWidth="1"/>
    <col min="2567" max="2567" width="11.00390625" style="3" customWidth="1"/>
    <col min="2568" max="2568" width="11.125" style="3" customWidth="1"/>
    <col min="2569" max="2569" width="10.75390625" style="3" customWidth="1"/>
    <col min="2570" max="2816" width="9.125" style="3" customWidth="1"/>
    <col min="2817" max="2817" width="5.875" style="3" customWidth="1"/>
    <col min="2818" max="2818" width="6.125" style="3" customWidth="1"/>
    <col min="2819" max="2819" width="11.375" style="3" customWidth="1"/>
    <col min="2820" max="2820" width="15.875" style="3" customWidth="1"/>
    <col min="2821" max="2821" width="11.25390625" style="3" customWidth="1"/>
    <col min="2822" max="2822" width="10.875" style="3" customWidth="1"/>
    <col min="2823" max="2823" width="11.00390625" style="3" customWidth="1"/>
    <col min="2824" max="2824" width="11.125" style="3" customWidth="1"/>
    <col min="2825" max="2825" width="10.75390625" style="3" customWidth="1"/>
    <col min="2826" max="3072" width="9.125" style="3" customWidth="1"/>
    <col min="3073" max="3073" width="5.875" style="3" customWidth="1"/>
    <col min="3074" max="3074" width="6.125" style="3" customWidth="1"/>
    <col min="3075" max="3075" width="11.375" style="3" customWidth="1"/>
    <col min="3076" max="3076" width="15.875" style="3" customWidth="1"/>
    <col min="3077" max="3077" width="11.25390625" style="3" customWidth="1"/>
    <col min="3078" max="3078" width="10.875" style="3" customWidth="1"/>
    <col min="3079" max="3079" width="11.00390625" style="3" customWidth="1"/>
    <col min="3080" max="3080" width="11.125" style="3" customWidth="1"/>
    <col min="3081" max="3081" width="10.75390625" style="3" customWidth="1"/>
    <col min="3082" max="3328" width="9.125" style="3" customWidth="1"/>
    <col min="3329" max="3329" width="5.875" style="3" customWidth="1"/>
    <col min="3330" max="3330" width="6.125" style="3" customWidth="1"/>
    <col min="3331" max="3331" width="11.375" style="3" customWidth="1"/>
    <col min="3332" max="3332" width="15.875" style="3" customWidth="1"/>
    <col min="3333" max="3333" width="11.25390625" style="3" customWidth="1"/>
    <col min="3334" max="3334" width="10.875" style="3" customWidth="1"/>
    <col min="3335" max="3335" width="11.00390625" style="3" customWidth="1"/>
    <col min="3336" max="3336" width="11.125" style="3" customWidth="1"/>
    <col min="3337" max="3337" width="10.75390625" style="3" customWidth="1"/>
    <col min="3338" max="3584" width="9.125" style="3" customWidth="1"/>
    <col min="3585" max="3585" width="5.875" style="3" customWidth="1"/>
    <col min="3586" max="3586" width="6.125" style="3" customWidth="1"/>
    <col min="3587" max="3587" width="11.375" style="3" customWidth="1"/>
    <col min="3588" max="3588" width="15.875" style="3" customWidth="1"/>
    <col min="3589" max="3589" width="11.25390625" style="3" customWidth="1"/>
    <col min="3590" max="3590" width="10.875" style="3" customWidth="1"/>
    <col min="3591" max="3591" width="11.00390625" style="3" customWidth="1"/>
    <col min="3592" max="3592" width="11.125" style="3" customWidth="1"/>
    <col min="3593" max="3593" width="10.75390625" style="3" customWidth="1"/>
    <col min="3594" max="3840" width="9.125" style="3" customWidth="1"/>
    <col min="3841" max="3841" width="5.875" style="3" customWidth="1"/>
    <col min="3842" max="3842" width="6.125" style="3" customWidth="1"/>
    <col min="3843" max="3843" width="11.375" style="3" customWidth="1"/>
    <col min="3844" max="3844" width="15.875" style="3" customWidth="1"/>
    <col min="3845" max="3845" width="11.25390625" style="3" customWidth="1"/>
    <col min="3846" max="3846" width="10.875" style="3" customWidth="1"/>
    <col min="3847" max="3847" width="11.00390625" style="3" customWidth="1"/>
    <col min="3848" max="3848" width="11.125" style="3" customWidth="1"/>
    <col min="3849" max="3849" width="10.75390625" style="3" customWidth="1"/>
    <col min="3850" max="4096" width="9.125" style="3" customWidth="1"/>
    <col min="4097" max="4097" width="5.875" style="3" customWidth="1"/>
    <col min="4098" max="4098" width="6.125" style="3" customWidth="1"/>
    <col min="4099" max="4099" width="11.375" style="3" customWidth="1"/>
    <col min="4100" max="4100" width="15.875" style="3" customWidth="1"/>
    <col min="4101" max="4101" width="11.25390625" style="3" customWidth="1"/>
    <col min="4102" max="4102" width="10.875" style="3" customWidth="1"/>
    <col min="4103" max="4103" width="11.00390625" style="3" customWidth="1"/>
    <col min="4104" max="4104" width="11.125" style="3" customWidth="1"/>
    <col min="4105" max="4105" width="10.75390625" style="3" customWidth="1"/>
    <col min="4106" max="4352" width="9.125" style="3" customWidth="1"/>
    <col min="4353" max="4353" width="5.875" style="3" customWidth="1"/>
    <col min="4354" max="4354" width="6.125" style="3" customWidth="1"/>
    <col min="4355" max="4355" width="11.375" style="3" customWidth="1"/>
    <col min="4356" max="4356" width="15.875" style="3" customWidth="1"/>
    <col min="4357" max="4357" width="11.25390625" style="3" customWidth="1"/>
    <col min="4358" max="4358" width="10.875" style="3" customWidth="1"/>
    <col min="4359" max="4359" width="11.00390625" style="3" customWidth="1"/>
    <col min="4360" max="4360" width="11.125" style="3" customWidth="1"/>
    <col min="4361" max="4361" width="10.75390625" style="3" customWidth="1"/>
    <col min="4362" max="4608" width="9.125" style="3" customWidth="1"/>
    <col min="4609" max="4609" width="5.875" style="3" customWidth="1"/>
    <col min="4610" max="4610" width="6.125" style="3" customWidth="1"/>
    <col min="4611" max="4611" width="11.375" style="3" customWidth="1"/>
    <col min="4612" max="4612" width="15.875" style="3" customWidth="1"/>
    <col min="4613" max="4613" width="11.25390625" style="3" customWidth="1"/>
    <col min="4614" max="4614" width="10.875" style="3" customWidth="1"/>
    <col min="4615" max="4615" width="11.00390625" style="3" customWidth="1"/>
    <col min="4616" max="4616" width="11.125" style="3" customWidth="1"/>
    <col min="4617" max="4617" width="10.75390625" style="3" customWidth="1"/>
    <col min="4618" max="4864" width="9.125" style="3" customWidth="1"/>
    <col min="4865" max="4865" width="5.875" style="3" customWidth="1"/>
    <col min="4866" max="4866" width="6.125" style="3" customWidth="1"/>
    <col min="4867" max="4867" width="11.375" style="3" customWidth="1"/>
    <col min="4868" max="4868" width="15.875" style="3" customWidth="1"/>
    <col min="4869" max="4869" width="11.25390625" style="3" customWidth="1"/>
    <col min="4870" max="4870" width="10.875" style="3" customWidth="1"/>
    <col min="4871" max="4871" width="11.00390625" style="3" customWidth="1"/>
    <col min="4872" max="4872" width="11.125" style="3" customWidth="1"/>
    <col min="4873" max="4873" width="10.75390625" style="3" customWidth="1"/>
    <col min="4874" max="5120" width="9.125" style="3" customWidth="1"/>
    <col min="5121" max="5121" width="5.875" style="3" customWidth="1"/>
    <col min="5122" max="5122" width="6.125" style="3" customWidth="1"/>
    <col min="5123" max="5123" width="11.375" style="3" customWidth="1"/>
    <col min="5124" max="5124" width="15.875" style="3" customWidth="1"/>
    <col min="5125" max="5125" width="11.25390625" style="3" customWidth="1"/>
    <col min="5126" max="5126" width="10.875" style="3" customWidth="1"/>
    <col min="5127" max="5127" width="11.00390625" style="3" customWidth="1"/>
    <col min="5128" max="5128" width="11.125" style="3" customWidth="1"/>
    <col min="5129" max="5129" width="10.75390625" style="3" customWidth="1"/>
    <col min="5130" max="5376" width="9.125" style="3" customWidth="1"/>
    <col min="5377" max="5377" width="5.875" style="3" customWidth="1"/>
    <col min="5378" max="5378" width="6.125" style="3" customWidth="1"/>
    <col min="5379" max="5379" width="11.375" style="3" customWidth="1"/>
    <col min="5380" max="5380" width="15.875" style="3" customWidth="1"/>
    <col min="5381" max="5381" width="11.25390625" style="3" customWidth="1"/>
    <col min="5382" max="5382" width="10.875" style="3" customWidth="1"/>
    <col min="5383" max="5383" width="11.00390625" style="3" customWidth="1"/>
    <col min="5384" max="5384" width="11.125" style="3" customWidth="1"/>
    <col min="5385" max="5385" width="10.75390625" style="3" customWidth="1"/>
    <col min="5386" max="5632" width="9.125" style="3" customWidth="1"/>
    <col min="5633" max="5633" width="5.875" style="3" customWidth="1"/>
    <col min="5634" max="5634" width="6.125" style="3" customWidth="1"/>
    <col min="5635" max="5635" width="11.375" style="3" customWidth="1"/>
    <col min="5636" max="5636" width="15.875" style="3" customWidth="1"/>
    <col min="5637" max="5637" width="11.25390625" style="3" customWidth="1"/>
    <col min="5638" max="5638" width="10.875" style="3" customWidth="1"/>
    <col min="5639" max="5639" width="11.00390625" style="3" customWidth="1"/>
    <col min="5640" max="5640" width="11.125" style="3" customWidth="1"/>
    <col min="5641" max="5641" width="10.75390625" style="3" customWidth="1"/>
    <col min="5642" max="5888" width="9.125" style="3" customWidth="1"/>
    <col min="5889" max="5889" width="5.875" style="3" customWidth="1"/>
    <col min="5890" max="5890" width="6.125" style="3" customWidth="1"/>
    <col min="5891" max="5891" width="11.375" style="3" customWidth="1"/>
    <col min="5892" max="5892" width="15.875" style="3" customWidth="1"/>
    <col min="5893" max="5893" width="11.25390625" style="3" customWidth="1"/>
    <col min="5894" max="5894" width="10.875" style="3" customWidth="1"/>
    <col min="5895" max="5895" width="11.00390625" style="3" customWidth="1"/>
    <col min="5896" max="5896" width="11.125" style="3" customWidth="1"/>
    <col min="5897" max="5897" width="10.75390625" style="3" customWidth="1"/>
    <col min="5898" max="6144" width="9.125" style="3" customWidth="1"/>
    <col min="6145" max="6145" width="5.875" style="3" customWidth="1"/>
    <col min="6146" max="6146" width="6.125" style="3" customWidth="1"/>
    <col min="6147" max="6147" width="11.375" style="3" customWidth="1"/>
    <col min="6148" max="6148" width="15.875" style="3" customWidth="1"/>
    <col min="6149" max="6149" width="11.25390625" style="3" customWidth="1"/>
    <col min="6150" max="6150" width="10.875" style="3" customWidth="1"/>
    <col min="6151" max="6151" width="11.00390625" style="3" customWidth="1"/>
    <col min="6152" max="6152" width="11.125" style="3" customWidth="1"/>
    <col min="6153" max="6153" width="10.75390625" style="3" customWidth="1"/>
    <col min="6154" max="6400" width="9.125" style="3" customWidth="1"/>
    <col min="6401" max="6401" width="5.875" style="3" customWidth="1"/>
    <col min="6402" max="6402" width="6.125" style="3" customWidth="1"/>
    <col min="6403" max="6403" width="11.375" style="3" customWidth="1"/>
    <col min="6404" max="6404" width="15.875" style="3" customWidth="1"/>
    <col min="6405" max="6405" width="11.25390625" style="3" customWidth="1"/>
    <col min="6406" max="6406" width="10.875" style="3" customWidth="1"/>
    <col min="6407" max="6407" width="11.00390625" style="3" customWidth="1"/>
    <col min="6408" max="6408" width="11.125" style="3" customWidth="1"/>
    <col min="6409" max="6409" width="10.75390625" style="3" customWidth="1"/>
    <col min="6410" max="6656" width="9.125" style="3" customWidth="1"/>
    <col min="6657" max="6657" width="5.875" style="3" customWidth="1"/>
    <col min="6658" max="6658" width="6.125" style="3" customWidth="1"/>
    <col min="6659" max="6659" width="11.375" style="3" customWidth="1"/>
    <col min="6660" max="6660" width="15.875" style="3" customWidth="1"/>
    <col min="6661" max="6661" width="11.25390625" style="3" customWidth="1"/>
    <col min="6662" max="6662" width="10.875" style="3" customWidth="1"/>
    <col min="6663" max="6663" width="11.00390625" style="3" customWidth="1"/>
    <col min="6664" max="6664" width="11.125" style="3" customWidth="1"/>
    <col min="6665" max="6665" width="10.75390625" style="3" customWidth="1"/>
    <col min="6666" max="6912" width="9.125" style="3" customWidth="1"/>
    <col min="6913" max="6913" width="5.875" style="3" customWidth="1"/>
    <col min="6914" max="6914" width="6.125" style="3" customWidth="1"/>
    <col min="6915" max="6915" width="11.375" style="3" customWidth="1"/>
    <col min="6916" max="6916" width="15.875" style="3" customWidth="1"/>
    <col min="6917" max="6917" width="11.25390625" style="3" customWidth="1"/>
    <col min="6918" max="6918" width="10.875" style="3" customWidth="1"/>
    <col min="6919" max="6919" width="11.00390625" style="3" customWidth="1"/>
    <col min="6920" max="6920" width="11.125" style="3" customWidth="1"/>
    <col min="6921" max="6921" width="10.75390625" style="3" customWidth="1"/>
    <col min="6922" max="7168" width="9.125" style="3" customWidth="1"/>
    <col min="7169" max="7169" width="5.875" style="3" customWidth="1"/>
    <col min="7170" max="7170" width="6.125" style="3" customWidth="1"/>
    <col min="7171" max="7171" width="11.375" style="3" customWidth="1"/>
    <col min="7172" max="7172" width="15.875" style="3" customWidth="1"/>
    <col min="7173" max="7173" width="11.25390625" style="3" customWidth="1"/>
    <col min="7174" max="7174" width="10.875" style="3" customWidth="1"/>
    <col min="7175" max="7175" width="11.00390625" style="3" customWidth="1"/>
    <col min="7176" max="7176" width="11.125" style="3" customWidth="1"/>
    <col min="7177" max="7177" width="10.75390625" style="3" customWidth="1"/>
    <col min="7178" max="7424" width="9.125" style="3" customWidth="1"/>
    <col min="7425" max="7425" width="5.875" style="3" customWidth="1"/>
    <col min="7426" max="7426" width="6.125" style="3" customWidth="1"/>
    <col min="7427" max="7427" width="11.375" style="3" customWidth="1"/>
    <col min="7428" max="7428" width="15.875" style="3" customWidth="1"/>
    <col min="7429" max="7429" width="11.25390625" style="3" customWidth="1"/>
    <col min="7430" max="7430" width="10.875" style="3" customWidth="1"/>
    <col min="7431" max="7431" width="11.00390625" style="3" customWidth="1"/>
    <col min="7432" max="7432" width="11.125" style="3" customWidth="1"/>
    <col min="7433" max="7433" width="10.75390625" style="3" customWidth="1"/>
    <col min="7434" max="7680" width="9.125" style="3" customWidth="1"/>
    <col min="7681" max="7681" width="5.875" style="3" customWidth="1"/>
    <col min="7682" max="7682" width="6.125" style="3" customWidth="1"/>
    <col min="7683" max="7683" width="11.375" style="3" customWidth="1"/>
    <col min="7684" max="7684" width="15.875" style="3" customWidth="1"/>
    <col min="7685" max="7685" width="11.25390625" style="3" customWidth="1"/>
    <col min="7686" max="7686" width="10.875" style="3" customWidth="1"/>
    <col min="7687" max="7687" width="11.00390625" style="3" customWidth="1"/>
    <col min="7688" max="7688" width="11.125" style="3" customWidth="1"/>
    <col min="7689" max="7689" width="10.75390625" style="3" customWidth="1"/>
    <col min="7690" max="7936" width="9.125" style="3" customWidth="1"/>
    <col min="7937" max="7937" width="5.875" style="3" customWidth="1"/>
    <col min="7938" max="7938" width="6.125" style="3" customWidth="1"/>
    <col min="7939" max="7939" width="11.375" style="3" customWidth="1"/>
    <col min="7940" max="7940" width="15.875" style="3" customWidth="1"/>
    <col min="7941" max="7941" width="11.25390625" style="3" customWidth="1"/>
    <col min="7942" max="7942" width="10.875" style="3" customWidth="1"/>
    <col min="7943" max="7943" width="11.00390625" style="3" customWidth="1"/>
    <col min="7944" max="7944" width="11.125" style="3" customWidth="1"/>
    <col min="7945" max="7945" width="10.75390625" style="3" customWidth="1"/>
    <col min="7946" max="8192" width="9.125" style="3" customWidth="1"/>
    <col min="8193" max="8193" width="5.875" style="3" customWidth="1"/>
    <col min="8194" max="8194" width="6.125" style="3" customWidth="1"/>
    <col min="8195" max="8195" width="11.375" style="3" customWidth="1"/>
    <col min="8196" max="8196" width="15.875" style="3" customWidth="1"/>
    <col min="8197" max="8197" width="11.25390625" style="3" customWidth="1"/>
    <col min="8198" max="8198" width="10.875" style="3" customWidth="1"/>
    <col min="8199" max="8199" width="11.00390625" style="3" customWidth="1"/>
    <col min="8200" max="8200" width="11.125" style="3" customWidth="1"/>
    <col min="8201" max="8201" width="10.75390625" style="3" customWidth="1"/>
    <col min="8202" max="8448" width="9.125" style="3" customWidth="1"/>
    <col min="8449" max="8449" width="5.875" style="3" customWidth="1"/>
    <col min="8450" max="8450" width="6.125" style="3" customWidth="1"/>
    <col min="8451" max="8451" width="11.375" style="3" customWidth="1"/>
    <col min="8452" max="8452" width="15.875" style="3" customWidth="1"/>
    <col min="8453" max="8453" width="11.25390625" style="3" customWidth="1"/>
    <col min="8454" max="8454" width="10.875" style="3" customWidth="1"/>
    <col min="8455" max="8455" width="11.00390625" style="3" customWidth="1"/>
    <col min="8456" max="8456" width="11.125" style="3" customWidth="1"/>
    <col min="8457" max="8457" width="10.75390625" style="3" customWidth="1"/>
    <col min="8458" max="8704" width="9.125" style="3" customWidth="1"/>
    <col min="8705" max="8705" width="5.875" style="3" customWidth="1"/>
    <col min="8706" max="8706" width="6.125" style="3" customWidth="1"/>
    <col min="8707" max="8707" width="11.375" style="3" customWidth="1"/>
    <col min="8708" max="8708" width="15.875" style="3" customWidth="1"/>
    <col min="8709" max="8709" width="11.25390625" style="3" customWidth="1"/>
    <col min="8710" max="8710" width="10.875" style="3" customWidth="1"/>
    <col min="8711" max="8711" width="11.00390625" style="3" customWidth="1"/>
    <col min="8712" max="8712" width="11.125" style="3" customWidth="1"/>
    <col min="8713" max="8713" width="10.75390625" style="3" customWidth="1"/>
    <col min="8714" max="8960" width="9.125" style="3" customWidth="1"/>
    <col min="8961" max="8961" width="5.875" style="3" customWidth="1"/>
    <col min="8962" max="8962" width="6.125" style="3" customWidth="1"/>
    <col min="8963" max="8963" width="11.375" style="3" customWidth="1"/>
    <col min="8964" max="8964" width="15.875" style="3" customWidth="1"/>
    <col min="8965" max="8965" width="11.25390625" style="3" customWidth="1"/>
    <col min="8966" max="8966" width="10.875" style="3" customWidth="1"/>
    <col min="8967" max="8967" width="11.00390625" style="3" customWidth="1"/>
    <col min="8968" max="8968" width="11.125" style="3" customWidth="1"/>
    <col min="8969" max="8969" width="10.75390625" style="3" customWidth="1"/>
    <col min="8970" max="9216" width="9.125" style="3" customWidth="1"/>
    <col min="9217" max="9217" width="5.875" style="3" customWidth="1"/>
    <col min="9218" max="9218" width="6.125" style="3" customWidth="1"/>
    <col min="9219" max="9219" width="11.375" style="3" customWidth="1"/>
    <col min="9220" max="9220" width="15.875" style="3" customWidth="1"/>
    <col min="9221" max="9221" width="11.25390625" style="3" customWidth="1"/>
    <col min="9222" max="9222" width="10.875" style="3" customWidth="1"/>
    <col min="9223" max="9223" width="11.00390625" style="3" customWidth="1"/>
    <col min="9224" max="9224" width="11.125" style="3" customWidth="1"/>
    <col min="9225" max="9225" width="10.75390625" style="3" customWidth="1"/>
    <col min="9226" max="9472" width="9.125" style="3" customWidth="1"/>
    <col min="9473" max="9473" width="5.875" style="3" customWidth="1"/>
    <col min="9474" max="9474" width="6.125" style="3" customWidth="1"/>
    <col min="9475" max="9475" width="11.375" style="3" customWidth="1"/>
    <col min="9476" max="9476" width="15.875" style="3" customWidth="1"/>
    <col min="9477" max="9477" width="11.25390625" style="3" customWidth="1"/>
    <col min="9478" max="9478" width="10.875" style="3" customWidth="1"/>
    <col min="9479" max="9479" width="11.00390625" style="3" customWidth="1"/>
    <col min="9480" max="9480" width="11.125" style="3" customWidth="1"/>
    <col min="9481" max="9481" width="10.75390625" style="3" customWidth="1"/>
    <col min="9482" max="9728" width="9.125" style="3" customWidth="1"/>
    <col min="9729" max="9729" width="5.875" style="3" customWidth="1"/>
    <col min="9730" max="9730" width="6.125" style="3" customWidth="1"/>
    <col min="9731" max="9731" width="11.375" style="3" customWidth="1"/>
    <col min="9732" max="9732" width="15.875" style="3" customWidth="1"/>
    <col min="9733" max="9733" width="11.25390625" style="3" customWidth="1"/>
    <col min="9734" max="9734" width="10.875" style="3" customWidth="1"/>
    <col min="9735" max="9735" width="11.00390625" style="3" customWidth="1"/>
    <col min="9736" max="9736" width="11.125" style="3" customWidth="1"/>
    <col min="9737" max="9737" width="10.75390625" style="3" customWidth="1"/>
    <col min="9738" max="9984" width="9.125" style="3" customWidth="1"/>
    <col min="9985" max="9985" width="5.875" style="3" customWidth="1"/>
    <col min="9986" max="9986" width="6.125" style="3" customWidth="1"/>
    <col min="9987" max="9987" width="11.375" style="3" customWidth="1"/>
    <col min="9988" max="9988" width="15.875" style="3" customWidth="1"/>
    <col min="9989" max="9989" width="11.25390625" style="3" customWidth="1"/>
    <col min="9990" max="9990" width="10.875" style="3" customWidth="1"/>
    <col min="9991" max="9991" width="11.00390625" style="3" customWidth="1"/>
    <col min="9992" max="9992" width="11.125" style="3" customWidth="1"/>
    <col min="9993" max="9993" width="10.75390625" style="3" customWidth="1"/>
    <col min="9994" max="10240" width="9.125" style="3" customWidth="1"/>
    <col min="10241" max="10241" width="5.875" style="3" customWidth="1"/>
    <col min="10242" max="10242" width="6.125" style="3" customWidth="1"/>
    <col min="10243" max="10243" width="11.375" style="3" customWidth="1"/>
    <col min="10244" max="10244" width="15.875" style="3" customWidth="1"/>
    <col min="10245" max="10245" width="11.25390625" style="3" customWidth="1"/>
    <col min="10246" max="10246" width="10.875" style="3" customWidth="1"/>
    <col min="10247" max="10247" width="11.00390625" style="3" customWidth="1"/>
    <col min="10248" max="10248" width="11.125" style="3" customWidth="1"/>
    <col min="10249" max="10249" width="10.75390625" style="3" customWidth="1"/>
    <col min="10250" max="10496" width="9.125" style="3" customWidth="1"/>
    <col min="10497" max="10497" width="5.875" style="3" customWidth="1"/>
    <col min="10498" max="10498" width="6.125" style="3" customWidth="1"/>
    <col min="10499" max="10499" width="11.375" style="3" customWidth="1"/>
    <col min="10500" max="10500" width="15.875" style="3" customWidth="1"/>
    <col min="10501" max="10501" width="11.25390625" style="3" customWidth="1"/>
    <col min="10502" max="10502" width="10.875" style="3" customWidth="1"/>
    <col min="10503" max="10503" width="11.00390625" style="3" customWidth="1"/>
    <col min="10504" max="10504" width="11.125" style="3" customWidth="1"/>
    <col min="10505" max="10505" width="10.75390625" style="3" customWidth="1"/>
    <col min="10506" max="10752" width="9.125" style="3" customWidth="1"/>
    <col min="10753" max="10753" width="5.875" style="3" customWidth="1"/>
    <col min="10754" max="10754" width="6.125" style="3" customWidth="1"/>
    <col min="10755" max="10755" width="11.375" style="3" customWidth="1"/>
    <col min="10756" max="10756" width="15.875" style="3" customWidth="1"/>
    <col min="10757" max="10757" width="11.25390625" style="3" customWidth="1"/>
    <col min="10758" max="10758" width="10.875" style="3" customWidth="1"/>
    <col min="10759" max="10759" width="11.00390625" style="3" customWidth="1"/>
    <col min="10760" max="10760" width="11.125" style="3" customWidth="1"/>
    <col min="10761" max="10761" width="10.75390625" style="3" customWidth="1"/>
    <col min="10762" max="11008" width="9.125" style="3" customWidth="1"/>
    <col min="11009" max="11009" width="5.875" style="3" customWidth="1"/>
    <col min="11010" max="11010" width="6.125" style="3" customWidth="1"/>
    <col min="11011" max="11011" width="11.375" style="3" customWidth="1"/>
    <col min="11012" max="11012" width="15.875" style="3" customWidth="1"/>
    <col min="11013" max="11013" width="11.25390625" style="3" customWidth="1"/>
    <col min="11014" max="11014" width="10.875" style="3" customWidth="1"/>
    <col min="11015" max="11015" width="11.00390625" style="3" customWidth="1"/>
    <col min="11016" max="11016" width="11.125" style="3" customWidth="1"/>
    <col min="11017" max="11017" width="10.75390625" style="3" customWidth="1"/>
    <col min="11018" max="11264" width="9.125" style="3" customWidth="1"/>
    <col min="11265" max="11265" width="5.875" style="3" customWidth="1"/>
    <col min="11266" max="11266" width="6.125" style="3" customWidth="1"/>
    <col min="11267" max="11267" width="11.375" style="3" customWidth="1"/>
    <col min="11268" max="11268" width="15.875" style="3" customWidth="1"/>
    <col min="11269" max="11269" width="11.25390625" style="3" customWidth="1"/>
    <col min="11270" max="11270" width="10.875" style="3" customWidth="1"/>
    <col min="11271" max="11271" width="11.00390625" style="3" customWidth="1"/>
    <col min="11272" max="11272" width="11.125" style="3" customWidth="1"/>
    <col min="11273" max="11273" width="10.75390625" style="3" customWidth="1"/>
    <col min="11274" max="11520" width="9.125" style="3" customWidth="1"/>
    <col min="11521" max="11521" width="5.875" style="3" customWidth="1"/>
    <col min="11522" max="11522" width="6.125" style="3" customWidth="1"/>
    <col min="11523" max="11523" width="11.375" style="3" customWidth="1"/>
    <col min="11524" max="11524" width="15.875" style="3" customWidth="1"/>
    <col min="11525" max="11525" width="11.25390625" style="3" customWidth="1"/>
    <col min="11526" max="11526" width="10.875" style="3" customWidth="1"/>
    <col min="11527" max="11527" width="11.00390625" style="3" customWidth="1"/>
    <col min="11528" max="11528" width="11.125" style="3" customWidth="1"/>
    <col min="11529" max="11529" width="10.75390625" style="3" customWidth="1"/>
    <col min="11530" max="11776" width="9.125" style="3" customWidth="1"/>
    <col min="11777" max="11777" width="5.875" style="3" customWidth="1"/>
    <col min="11778" max="11778" width="6.125" style="3" customWidth="1"/>
    <col min="11779" max="11779" width="11.375" style="3" customWidth="1"/>
    <col min="11780" max="11780" width="15.875" style="3" customWidth="1"/>
    <col min="11781" max="11781" width="11.25390625" style="3" customWidth="1"/>
    <col min="11782" max="11782" width="10.875" style="3" customWidth="1"/>
    <col min="11783" max="11783" width="11.00390625" style="3" customWidth="1"/>
    <col min="11784" max="11784" width="11.125" style="3" customWidth="1"/>
    <col min="11785" max="11785" width="10.75390625" style="3" customWidth="1"/>
    <col min="11786" max="12032" width="9.125" style="3" customWidth="1"/>
    <col min="12033" max="12033" width="5.875" style="3" customWidth="1"/>
    <col min="12034" max="12034" width="6.125" style="3" customWidth="1"/>
    <col min="12035" max="12035" width="11.375" style="3" customWidth="1"/>
    <col min="12036" max="12036" width="15.875" style="3" customWidth="1"/>
    <col min="12037" max="12037" width="11.25390625" style="3" customWidth="1"/>
    <col min="12038" max="12038" width="10.875" style="3" customWidth="1"/>
    <col min="12039" max="12039" width="11.00390625" style="3" customWidth="1"/>
    <col min="12040" max="12040" width="11.125" style="3" customWidth="1"/>
    <col min="12041" max="12041" width="10.75390625" style="3" customWidth="1"/>
    <col min="12042" max="12288" width="9.125" style="3" customWidth="1"/>
    <col min="12289" max="12289" width="5.875" style="3" customWidth="1"/>
    <col min="12290" max="12290" width="6.125" style="3" customWidth="1"/>
    <col min="12291" max="12291" width="11.375" style="3" customWidth="1"/>
    <col min="12292" max="12292" width="15.875" style="3" customWidth="1"/>
    <col min="12293" max="12293" width="11.25390625" style="3" customWidth="1"/>
    <col min="12294" max="12294" width="10.875" style="3" customWidth="1"/>
    <col min="12295" max="12295" width="11.00390625" style="3" customWidth="1"/>
    <col min="12296" max="12296" width="11.125" style="3" customWidth="1"/>
    <col min="12297" max="12297" width="10.75390625" style="3" customWidth="1"/>
    <col min="12298" max="12544" width="9.125" style="3" customWidth="1"/>
    <col min="12545" max="12545" width="5.875" style="3" customWidth="1"/>
    <col min="12546" max="12546" width="6.125" style="3" customWidth="1"/>
    <col min="12547" max="12547" width="11.375" style="3" customWidth="1"/>
    <col min="12548" max="12548" width="15.875" style="3" customWidth="1"/>
    <col min="12549" max="12549" width="11.25390625" style="3" customWidth="1"/>
    <col min="12550" max="12550" width="10.875" style="3" customWidth="1"/>
    <col min="12551" max="12551" width="11.00390625" style="3" customWidth="1"/>
    <col min="12552" max="12552" width="11.125" style="3" customWidth="1"/>
    <col min="12553" max="12553" width="10.75390625" style="3" customWidth="1"/>
    <col min="12554" max="12800" width="9.125" style="3" customWidth="1"/>
    <col min="12801" max="12801" width="5.875" style="3" customWidth="1"/>
    <col min="12802" max="12802" width="6.125" style="3" customWidth="1"/>
    <col min="12803" max="12803" width="11.375" style="3" customWidth="1"/>
    <col min="12804" max="12804" width="15.875" style="3" customWidth="1"/>
    <col min="12805" max="12805" width="11.25390625" style="3" customWidth="1"/>
    <col min="12806" max="12806" width="10.875" style="3" customWidth="1"/>
    <col min="12807" max="12807" width="11.00390625" style="3" customWidth="1"/>
    <col min="12808" max="12808" width="11.125" style="3" customWidth="1"/>
    <col min="12809" max="12809" width="10.75390625" style="3" customWidth="1"/>
    <col min="12810" max="13056" width="9.125" style="3" customWidth="1"/>
    <col min="13057" max="13057" width="5.875" style="3" customWidth="1"/>
    <col min="13058" max="13058" width="6.125" style="3" customWidth="1"/>
    <col min="13059" max="13059" width="11.375" style="3" customWidth="1"/>
    <col min="13060" max="13060" width="15.875" style="3" customWidth="1"/>
    <col min="13061" max="13061" width="11.25390625" style="3" customWidth="1"/>
    <col min="13062" max="13062" width="10.875" style="3" customWidth="1"/>
    <col min="13063" max="13063" width="11.00390625" style="3" customWidth="1"/>
    <col min="13064" max="13064" width="11.125" style="3" customWidth="1"/>
    <col min="13065" max="13065" width="10.75390625" style="3" customWidth="1"/>
    <col min="13066" max="13312" width="9.125" style="3" customWidth="1"/>
    <col min="13313" max="13313" width="5.875" style="3" customWidth="1"/>
    <col min="13314" max="13314" width="6.125" style="3" customWidth="1"/>
    <col min="13315" max="13315" width="11.375" style="3" customWidth="1"/>
    <col min="13316" max="13316" width="15.875" style="3" customWidth="1"/>
    <col min="13317" max="13317" width="11.25390625" style="3" customWidth="1"/>
    <col min="13318" max="13318" width="10.875" style="3" customWidth="1"/>
    <col min="13319" max="13319" width="11.00390625" style="3" customWidth="1"/>
    <col min="13320" max="13320" width="11.125" style="3" customWidth="1"/>
    <col min="13321" max="13321" width="10.75390625" style="3" customWidth="1"/>
    <col min="13322" max="13568" width="9.125" style="3" customWidth="1"/>
    <col min="13569" max="13569" width="5.875" style="3" customWidth="1"/>
    <col min="13570" max="13570" width="6.125" style="3" customWidth="1"/>
    <col min="13571" max="13571" width="11.375" style="3" customWidth="1"/>
    <col min="13572" max="13572" width="15.875" style="3" customWidth="1"/>
    <col min="13573" max="13573" width="11.25390625" style="3" customWidth="1"/>
    <col min="13574" max="13574" width="10.875" style="3" customWidth="1"/>
    <col min="13575" max="13575" width="11.00390625" style="3" customWidth="1"/>
    <col min="13576" max="13576" width="11.125" style="3" customWidth="1"/>
    <col min="13577" max="13577" width="10.75390625" style="3" customWidth="1"/>
    <col min="13578" max="13824" width="9.125" style="3" customWidth="1"/>
    <col min="13825" max="13825" width="5.875" style="3" customWidth="1"/>
    <col min="13826" max="13826" width="6.125" style="3" customWidth="1"/>
    <col min="13827" max="13827" width="11.375" style="3" customWidth="1"/>
    <col min="13828" max="13828" width="15.875" style="3" customWidth="1"/>
    <col min="13829" max="13829" width="11.25390625" style="3" customWidth="1"/>
    <col min="13830" max="13830" width="10.875" style="3" customWidth="1"/>
    <col min="13831" max="13831" width="11.00390625" style="3" customWidth="1"/>
    <col min="13832" max="13832" width="11.125" style="3" customWidth="1"/>
    <col min="13833" max="13833" width="10.75390625" style="3" customWidth="1"/>
    <col min="13834" max="14080" width="9.125" style="3" customWidth="1"/>
    <col min="14081" max="14081" width="5.875" style="3" customWidth="1"/>
    <col min="14082" max="14082" width="6.125" style="3" customWidth="1"/>
    <col min="14083" max="14083" width="11.375" style="3" customWidth="1"/>
    <col min="14084" max="14084" width="15.875" style="3" customWidth="1"/>
    <col min="14085" max="14085" width="11.25390625" style="3" customWidth="1"/>
    <col min="14086" max="14086" width="10.875" style="3" customWidth="1"/>
    <col min="14087" max="14087" width="11.00390625" style="3" customWidth="1"/>
    <col min="14088" max="14088" width="11.125" style="3" customWidth="1"/>
    <col min="14089" max="14089" width="10.75390625" style="3" customWidth="1"/>
    <col min="14090" max="14336" width="9.125" style="3" customWidth="1"/>
    <col min="14337" max="14337" width="5.875" style="3" customWidth="1"/>
    <col min="14338" max="14338" width="6.125" style="3" customWidth="1"/>
    <col min="14339" max="14339" width="11.375" style="3" customWidth="1"/>
    <col min="14340" max="14340" width="15.875" style="3" customWidth="1"/>
    <col min="14341" max="14341" width="11.25390625" style="3" customWidth="1"/>
    <col min="14342" max="14342" width="10.875" style="3" customWidth="1"/>
    <col min="14343" max="14343" width="11.00390625" style="3" customWidth="1"/>
    <col min="14344" max="14344" width="11.125" style="3" customWidth="1"/>
    <col min="14345" max="14345" width="10.75390625" style="3" customWidth="1"/>
    <col min="14346" max="14592" width="9.125" style="3" customWidth="1"/>
    <col min="14593" max="14593" width="5.875" style="3" customWidth="1"/>
    <col min="14594" max="14594" width="6.125" style="3" customWidth="1"/>
    <col min="14595" max="14595" width="11.375" style="3" customWidth="1"/>
    <col min="14596" max="14596" width="15.875" style="3" customWidth="1"/>
    <col min="14597" max="14597" width="11.25390625" style="3" customWidth="1"/>
    <col min="14598" max="14598" width="10.875" style="3" customWidth="1"/>
    <col min="14599" max="14599" width="11.00390625" style="3" customWidth="1"/>
    <col min="14600" max="14600" width="11.125" style="3" customWidth="1"/>
    <col min="14601" max="14601" width="10.75390625" style="3" customWidth="1"/>
    <col min="14602" max="14848" width="9.125" style="3" customWidth="1"/>
    <col min="14849" max="14849" width="5.875" style="3" customWidth="1"/>
    <col min="14850" max="14850" width="6.125" style="3" customWidth="1"/>
    <col min="14851" max="14851" width="11.375" style="3" customWidth="1"/>
    <col min="14852" max="14852" width="15.875" style="3" customWidth="1"/>
    <col min="14853" max="14853" width="11.25390625" style="3" customWidth="1"/>
    <col min="14854" max="14854" width="10.875" style="3" customWidth="1"/>
    <col min="14855" max="14855" width="11.00390625" style="3" customWidth="1"/>
    <col min="14856" max="14856" width="11.125" style="3" customWidth="1"/>
    <col min="14857" max="14857" width="10.75390625" style="3" customWidth="1"/>
    <col min="14858" max="15104" width="9.125" style="3" customWidth="1"/>
    <col min="15105" max="15105" width="5.875" style="3" customWidth="1"/>
    <col min="15106" max="15106" width="6.125" style="3" customWidth="1"/>
    <col min="15107" max="15107" width="11.375" style="3" customWidth="1"/>
    <col min="15108" max="15108" width="15.875" style="3" customWidth="1"/>
    <col min="15109" max="15109" width="11.25390625" style="3" customWidth="1"/>
    <col min="15110" max="15110" width="10.875" style="3" customWidth="1"/>
    <col min="15111" max="15111" width="11.00390625" style="3" customWidth="1"/>
    <col min="15112" max="15112" width="11.125" style="3" customWidth="1"/>
    <col min="15113" max="15113" width="10.75390625" style="3" customWidth="1"/>
    <col min="15114" max="15360" width="9.125" style="3" customWidth="1"/>
    <col min="15361" max="15361" width="5.875" style="3" customWidth="1"/>
    <col min="15362" max="15362" width="6.125" style="3" customWidth="1"/>
    <col min="15363" max="15363" width="11.375" style="3" customWidth="1"/>
    <col min="15364" max="15364" width="15.875" style="3" customWidth="1"/>
    <col min="15365" max="15365" width="11.25390625" style="3" customWidth="1"/>
    <col min="15366" max="15366" width="10.875" style="3" customWidth="1"/>
    <col min="15367" max="15367" width="11.00390625" style="3" customWidth="1"/>
    <col min="15368" max="15368" width="11.125" style="3" customWidth="1"/>
    <col min="15369" max="15369" width="10.75390625" style="3" customWidth="1"/>
    <col min="15370" max="15616" width="9.125" style="3" customWidth="1"/>
    <col min="15617" max="15617" width="5.875" style="3" customWidth="1"/>
    <col min="15618" max="15618" width="6.125" style="3" customWidth="1"/>
    <col min="15619" max="15619" width="11.375" style="3" customWidth="1"/>
    <col min="15620" max="15620" width="15.875" style="3" customWidth="1"/>
    <col min="15621" max="15621" width="11.25390625" style="3" customWidth="1"/>
    <col min="15622" max="15622" width="10.875" style="3" customWidth="1"/>
    <col min="15623" max="15623" width="11.00390625" style="3" customWidth="1"/>
    <col min="15624" max="15624" width="11.125" style="3" customWidth="1"/>
    <col min="15625" max="15625" width="10.75390625" style="3" customWidth="1"/>
    <col min="15626" max="15872" width="9.125" style="3" customWidth="1"/>
    <col min="15873" max="15873" width="5.875" style="3" customWidth="1"/>
    <col min="15874" max="15874" width="6.125" style="3" customWidth="1"/>
    <col min="15875" max="15875" width="11.375" style="3" customWidth="1"/>
    <col min="15876" max="15876" width="15.875" style="3" customWidth="1"/>
    <col min="15877" max="15877" width="11.25390625" style="3" customWidth="1"/>
    <col min="15878" max="15878" width="10.875" style="3" customWidth="1"/>
    <col min="15879" max="15879" width="11.00390625" style="3" customWidth="1"/>
    <col min="15880" max="15880" width="11.125" style="3" customWidth="1"/>
    <col min="15881" max="15881" width="10.75390625" style="3" customWidth="1"/>
    <col min="15882" max="16128" width="9.125" style="3" customWidth="1"/>
    <col min="16129" max="16129" width="5.875" style="3" customWidth="1"/>
    <col min="16130" max="16130" width="6.125" style="3" customWidth="1"/>
    <col min="16131" max="16131" width="11.375" style="3" customWidth="1"/>
    <col min="16132" max="16132" width="15.875" style="3" customWidth="1"/>
    <col min="16133" max="16133" width="11.25390625" style="3" customWidth="1"/>
    <col min="16134" max="16134" width="10.875" style="3" customWidth="1"/>
    <col min="16135" max="16135" width="11.00390625" style="3" customWidth="1"/>
    <col min="16136" max="16136" width="11.125" style="3" customWidth="1"/>
    <col min="16137" max="16137" width="10.75390625" style="3" customWidth="1"/>
    <col min="16138" max="16384" width="9.125" style="3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2018/12/07 Adaptace kotelny na sklad zemědělských strojů</v>
      </c>
      <c r="D1" s="109"/>
      <c r="E1" s="110"/>
      <c r="F1" s="109"/>
      <c r="G1" s="111" t="s">
        <v>49</v>
      </c>
      <c r="H1" s="112" t="s">
        <v>84</v>
      </c>
      <c r="I1" s="113"/>
    </row>
    <row r="2" spans="1:9" ht="13.5" thickBot="1">
      <c r="A2" s="114" t="s">
        <v>50</v>
      </c>
      <c r="B2" s="115"/>
      <c r="C2" s="116" t="str">
        <f>CONCATENATE(cisloobjektu," ",nazevobjektu)</f>
        <v>SO - 04 - ÚPRAVY POVRCHŮ VNĚJŠÍCH STĚN</v>
      </c>
      <c r="D2" s="117"/>
      <c r="E2" s="118"/>
      <c r="F2" s="117"/>
      <c r="G2" s="119" t="s">
        <v>85</v>
      </c>
      <c r="H2" s="120"/>
      <c r="I2" s="121"/>
    </row>
    <row r="3" ht="13.5" thickTop="1">
      <c r="F3" s="37"/>
    </row>
    <row r="4" spans="1:9" ht="19.5" customHeight="1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ht="13.5" thickBot="1"/>
    <row r="6" spans="1:9" s="37" customFormat="1" ht="13.5" thickBot="1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9" s="37" customFormat="1" ht="12.75">
      <c r="A7" s="230" t="str">
        <f>Položky!B7</f>
        <v>62</v>
      </c>
      <c r="B7" s="131" t="str">
        <f>Položky!C7</f>
        <v>Úpravy povrchů vnější</v>
      </c>
      <c r="D7" s="132"/>
      <c r="E7" s="231">
        <f>Položky!BC82</f>
        <v>0</v>
      </c>
      <c r="F7" s="232">
        <f>Položky!BD82</f>
        <v>0</v>
      </c>
      <c r="G7" s="232">
        <f>Položky!BE82</f>
        <v>0</v>
      </c>
      <c r="H7" s="232">
        <f>Položky!BF82</f>
        <v>0</v>
      </c>
      <c r="I7" s="233">
        <f>Položky!BG82</f>
        <v>0</v>
      </c>
    </row>
    <row r="8" spans="1:9" s="37" customFormat="1" ht="12.75">
      <c r="A8" s="230" t="str">
        <f>Položky!B83</f>
        <v>63</v>
      </c>
      <c r="B8" s="131" t="str">
        <f>Položky!C83</f>
        <v>Podlahy a podlahové konstrukce</v>
      </c>
      <c r="D8" s="132"/>
      <c r="E8" s="231">
        <f>Položky!BC129</f>
        <v>0</v>
      </c>
      <c r="F8" s="232">
        <f>Položky!BD129</f>
        <v>0</v>
      </c>
      <c r="G8" s="232">
        <f>Položky!BE129</f>
        <v>0</v>
      </c>
      <c r="H8" s="232">
        <f>Položky!BF129</f>
        <v>0</v>
      </c>
      <c r="I8" s="233">
        <f>Položky!BG129</f>
        <v>0</v>
      </c>
    </row>
    <row r="9" spans="1:9" s="37" customFormat="1" ht="12.75">
      <c r="A9" s="230" t="str">
        <f>Položky!B130</f>
        <v>94</v>
      </c>
      <c r="B9" s="131" t="str">
        <f>Položky!C130</f>
        <v>Lešení a stavební výtahy</v>
      </c>
      <c r="D9" s="132"/>
      <c r="E9" s="231">
        <f>Položky!BC181</f>
        <v>0</v>
      </c>
      <c r="F9" s="232">
        <f>Položky!BD181</f>
        <v>0</v>
      </c>
      <c r="G9" s="232">
        <f>Položky!BE181</f>
        <v>0</v>
      </c>
      <c r="H9" s="232">
        <f>Položky!BF181</f>
        <v>0</v>
      </c>
      <c r="I9" s="233">
        <f>Položky!BG181</f>
        <v>0</v>
      </c>
    </row>
    <row r="10" spans="1:9" s="37" customFormat="1" ht="12.75">
      <c r="A10" s="230" t="str">
        <f>Položky!B182</f>
        <v>99</v>
      </c>
      <c r="B10" s="131" t="str">
        <f>Položky!C182</f>
        <v>Staveništní přesun hmot</v>
      </c>
      <c r="D10" s="132"/>
      <c r="E10" s="231">
        <f>Položky!BC184</f>
        <v>0</v>
      </c>
      <c r="F10" s="232">
        <f>Položky!BD184</f>
        <v>0</v>
      </c>
      <c r="G10" s="232">
        <f>Položky!BE184</f>
        <v>0</v>
      </c>
      <c r="H10" s="232">
        <f>Položky!BF184</f>
        <v>0</v>
      </c>
      <c r="I10" s="233">
        <f>Položky!BG184</f>
        <v>0</v>
      </c>
    </row>
    <row r="11" spans="1:9" s="37" customFormat="1" ht="12.75">
      <c r="A11" s="230" t="str">
        <f>Položky!B185</f>
        <v>711</v>
      </c>
      <c r="B11" s="131" t="str">
        <f>Položky!C185</f>
        <v>Izolace proti vodě</v>
      </c>
      <c r="D11" s="132"/>
      <c r="E11" s="231">
        <f>Položky!BC197</f>
        <v>0</v>
      </c>
      <c r="F11" s="232">
        <f>Položky!BD197</f>
        <v>0</v>
      </c>
      <c r="G11" s="232">
        <f>Položky!BE197</f>
        <v>0</v>
      </c>
      <c r="H11" s="232">
        <f>Položky!BF197</f>
        <v>0</v>
      </c>
      <c r="I11" s="233">
        <f>Položky!BG197</f>
        <v>0</v>
      </c>
    </row>
    <row r="12" spans="1:9" s="37" customFormat="1" ht="12.75">
      <c r="A12" s="230" t="str">
        <f>Položky!B198</f>
        <v>764</v>
      </c>
      <c r="B12" s="131" t="str">
        <f>Položky!C198</f>
        <v>Konstrukce klempířské</v>
      </c>
      <c r="D12" s="132"/>
      <c r="E12" s="231">
        <f>Položky!BC220</f>
        <v>0</v>
      </c>
      <c r="F12" s="232">
        <f>Položky!BD220</f>
        <v>0</v>
      </c>
      <c r="G12" s="232">
        <f>Položky!BE220</f>
        <v>0</v>
      </c>
      <c r="H12" s="232">
        <f>Položky!BF220</f>
        <v>0</v>
      </c>
      <c r="I12" s="233">
        <f>Položky!BG220</f>
        <v>0</v>
      </c>
    </row>
    <row r="13" spans="1:9" s="37" customFormat="1" ht="13.5" thickBot="1">
      <c r="A13" s="230" t="str">
        <f>Položky!B221</f>
        <v>M99</v>
      </c>
      <c r="B13" s="131" t="str">
        <f>Položky!C221</f>
        <v>Ostatní práce "M"</v>
      </c>
      <c r="D13" s="132"/>
      <c r="E13" s="231">
        <f>Položky!BC224</f>
        <v>0</v>
      </c>
      <c r="F13" s="232">
        <f>Položky!BD224</f>
        <v>0</v>
      </c>
      <c r="G13" s="232">
        <f>Položky!BE224</f>
        <v>0</v>
      </c>
      <c r="H13" s="232">
        <f>Položky!BF224</f>
        <v>0</v>
      </c>
      <c r="I13" s="233">
        <f>Položky!BG224</f>
        <v>0</v>
      </c>
    </row>
    <row r="14" spans="1:256" ht="13.5" thickBot="1">
      <c r="A14" s="133"/>
      <c r="B14" s="134" t="s">
        <v>57</v>
      </c>
      <c r="C14" s="134"/>
      <c r="D14" s="135"/>
      <c r="E14" s="136">
        <f>SUM(E7:E13)</f>
        <v>0</v>
      </c>
      <c r="F14" s="137">
        <f>SUM(F7:F13)</f>
        <v>0</v>
      </c>
      <c r="G14" s="137">
        <f>SUM(G7:G13)</f>
        <v>0</v>
      </c>
      <c r="H14" s="137">
        <f>SUM(H7:H13)</f>
        <v>0</v>
      </c>
      <c r="I14" s="138">
        <f>SUM(I7:I13)</f>
        <v>0</v>
      </c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9" ht="12.75">
      <c r="A15" s="37"/>
      <c r="B15" s="37"/>
      <c r="C15" s="37"/>
      <c r="D15" s="37"/>
      <c r="E15" s="37"/>
      <c r="F15" s="37"/>
      <c r="G15" s="37"/>
      <c r="H15" s="37"/>
      <c r="I15" s="37"/>
    </row>
    <row r="16" spans="1:57" ht="18">
      <c r="A16" s="123" t="s">
        <v>58</v>
      </c>
      <c r="B16" s="123"/>
      <c r="C16" s="123"/>
      <c r="D16" s="123"/>
      <c r="E16" s="123"/>
      <c r="F16" s="123"/>
      <c r="G16" s="140"/>
      <c r="H16" s="123"/>
      <c r="I16" s="123"/>
      <c r="BA16" s="43"/>
      <c r="BB16" s="43"/>
      <c r="BC16" s="43"/>
      <c r="BD16" s="43"/>
      <c r="BE16" s="43"/>
    </row>
    <row r="17" ht="13.5" thickBot="1"/>
    <row r="18" spans="1:9" ht="12.75">
      <c r="A18" s="75" t="s">
        <v>59</v>
      </c>
      <c r="B18" s="76"/>
      <c r="C18" s="76"/>
      <c r="D18" s="141"/>
      <c r="E18" s="142" t="s">
        <v>60</v>
      </c>
      <c r="F18" s="143" t="s">
        <v>61</v>
      </c>
      <c r="G18" s="144" t="s">
        <v>62</v>
      </c>
      <c r="H18" s="145"/>
      <c r="I18" s="146" t="s">
        <v>60</v>
      </c>
    </row>
    <row r="19" spans="1:53" ht="12.75">
      <c r="A19" s="67" t="s">
        <v>204</v>
      </c>
      <c r="B19" s="58"/>
      <c r="C19" s="58"/>
      <c r="D19" s="147"/>
      <c r="E19" s="148"/>
      <c r="F19" s="149"/>
      <c r="G19" s="150">
        <f>CHOOSE(BA19+1,HSV+PSV,HSV+PSV+Mont,HSV+PSV+Dodavka+Mont,HSV,PSV,Mont,Dodavka,Mont+Dodavka,0)</f>
        <v>0</v>
      </c>
      <c r="H19" s="151"/>
      <c r="I19" s="152">
        <f>E19+F19*G19/100</f>
        <v>0</v>
      </c>
      <c r="BA19" s="3">
        <v>0</v>
      </c>
    </row>
    <row r="20" spans="1:53" ht="12.75">
      <c r="A20" s="67" t="s">
        <v>205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0</v>
      </c>
    </row>
    <row r="21" spans="1:53" ht="12.75">
      <c r="A21" s="67" t="s">
        <v>206</v>
      </c>
      <c r="B21" s="58"/>
      <c r="C21" s="58"/>
      <c r="D21" s="147"/>
      <c r="E21" s="148"/>
      <c r="F21" s="149"/>
      <c r="G21" s="150">
        <f>CHOOSE(BA21+1,HSV+PSV,HSV+PSV+Mont,HSV+PSV+Dodavka+Mont,HSV,PSV,Mont,Dodavka,Mont+Dodavka,0)</f>
        <v>0</v>
      </c>
      <c r="H21" s="151"/>
      <c r="I21" s="152">
        <f>E21+F21*G21/100</f>
        <v>0</v>
      </c>
      <c r="BA21" s="3">
        <v>0</v>
      </c>
    </row>
    <row r="22" spans="1:53" ht="12.75">
      <c r="A22" s="67" t="s">
        <v>207</v>
      </c>
      <c r="B22" s="58"/>
      <c r="C22" s="58"/>
      <c r="D22" s="147"/>
      <c r="E22" s="148"/>
      <c r="F22" s="149"/>
      <c r="G22" s="150">
        <f>CHOOSE(BA22+1,HSV+PSV,HSV+PSV+Mont,HSV+PSV+Dodavka+Mont,HSV,PSV,Mont,Dodavka,Mont+Dodavka,0)</f>
        <v>0</v>
      </c>
      <c r="H22" s="151"/>
      <c r="I22" s="152">
        <f>E22+F22*G22/100</f>
        <v>0</v>
      </c>
      <c r="BA22" s="3">
        <v>0</v>
      </c>
    </row>
    <row r="23" spans="1:53" ht="12.75">
      <c r="A23" s="67" t="s">
        <v>208</v>
      </c>
      <c r="B23" s="58"/>
      <c r="C23" s="58"/>
      <c r="D23" s="147"/>
      <c r="E23" s="148"/>
      <c r="F23" s="149"/>
      <c r="G23" s="150">
        <f>CHOOSE(BA23+1,HSV+PSV,HSV+PSV+Mont,HSV+PSV+Dodavka+Mont,HSV,PSV,Mont,Dodavka,Mont+Dodavka,0)</f>
        <v>0</v>
      </c>
      <c r="H23" s="151"/>
      <c r="I23" s="152">
        <f>E23+F23*G23/100</f>
        <v>0</v>
      </c>
      <c r="BA23" s="3">
        <v>1</v>
      </c>
    </row>
    <row r="24" spans="1:53" ht="12.75">
      <c r="A24" s="67" t="s">
        <v>209</v>
      </c>
      <c r="B24" s="58"/>
      <c r="C24" s="58"/>
      <c r="D24" s="147"/>
      <c r="E24" s="148"/>
      <c r="F24" s="149"/>
      <c r="G24" s="150">
        <f>CHOOSE(BA24+1,HSV+PSV,HSV+PSV+Mont,HSV+PSV+Dodavka+Mont,HSV,PSV,Mont,Dodavka,Mont+Dodavka,0)</f>
        <v>0</v>
      </c>
      <c r="H24" s="151"/>
      <c r="I24" s="152">
        <f>E24+F24*G24/100</f>
        <v>0</v>
      </c>
      <c r="BA24" s="3">
        <v>1</v>
      </c>
    </row>
    <row r="25" spans="1:53" ht="12.75">
      <c r="A25" s="67" t="s">
        <v>210</v>
      </c>
      <c r="B25" s="58"/>
      <c r="C25" s="58"/>
      <c r="D25" s="147"/>
      <c r="E25" s="148"/>
      <c r="F25" s="149"/>
      <c r="G25" s="150">
        <f>CHOOSE(BA25+1,HSV+PSV,HSV+PSV+Mont,HSV+PSV+Dodavka+Mont,HSV,PSV,Mont,Dodavka,Mont+Dodavka,0)</f>
        <v>0</v>
      </c>
      <c r="H25" s="151"/>
      <c r="I25" s="152">
        <f>E25+F25*G25/100</f>
        <v>0</v>
      </c>
      <c r="BA25" s="3">
        <v>2</v>
      </c>
    </row>
    <row r="26" spans="1:53" ht="12.75">
      <c r="A26" s="67" t="s">
        <v>211</v>
      </c>
      <c r="B26" s="58"/>
      <c r="C26" s="58"/>
      <c r="D26" s="147"/>
      <c r="E26" s="148"/>
      <c r="F26" s="149"/>
      <c r="G26" s="150">
        <f>CHOOSE(BA26+1,HSV+PSV,HSV+PSV+Mont,HSV+PSV+Dodavka+Mont,HSV,PSV,Mont,Dodavka,Mont+Dodavka,0)</f>
        <v>0</v>
      </c>
      <c r="H26" s="151"/>
      <c r="I26" s="152">
        <f>E26+F26*G26/100</f>
        <v>0</v>
      </c>
      <c r="BA26" s="3">
        <v>2</v>
      </c>
    </row>
    <row r="27" spans="1:9" ht="13.5" thickBot="1">
      <c r="A27" s="153"/>
      <c r="B27" s="154" t="s">
        <v>63</v>
      </c>
      <c r="C27" s="155"/>
      <c r="D27" s="156"/>
      <c r="E27" s="157"/>
      <c r="F27" s="158"/>
      <c r="G27" s="158"/>
      <c r="H27" s="159">
        <f>SUM(I19:I26)</f>
        <v>0</v>
      </c>
      <c r="I27" s="160"/>
    </row>
    <row r="29" spans="2:9" ht="12.75">
      <c r="B29" s="139"/>
      <c r="F29" s="161"/>
      <c r="G29" s="162"/>
      <c r="H29" s="162"/>
      <c r="I29" s="163"/>
    </row>
    <row r="30" spans="6:9" ht="12.75">
      <c r="F30" s="161"/>
      <c r="G30" s="162"/>
      <c r="H30" s="162"/>
      <c r="I30" s="163"/>
    </row>
    <row r="31" spans="6:9" ht="12.75">
      <c r="F31" s="161"/>
      <c r="G31" s="162"/>
      <c r="H31" s="162"/>
      <c r="I31" s="163"/>
    </row>
    <row r="32" spans="6:9" ht="12.75">
      <c r="F32" s="161"/>
      <c r="G32" s="162"/>
      <c r="H32" s="162"/>
      <c r="I32" s="163"/>
    </row>
    <row r="33" spans="6:9" ht="12.75">
      <c r="F33" s="161"/>
      <c r="G33" s="162"/>
      <c r="H33" s="162"/>
      <c r="I33" s="163"/>
    </row>
    <row r="34" spans="6:9" ht="12.75">
      <c r="F34" s="161"/>
      <c r="G34" s="162"/>
      <c r="H34" s="162"/>
      <c r="I34" s="163"/>
    </row>
    <row r="35" spans="6:9" ht="12.75">
      <c r="F35" s="161"/>
      <c r="G35" s="162"/>
      <c r="H35" s="162"/>
      <c r="I35" s="163"/>
    </row>
    <row r="36" spans="6:9" ht="12.75">
      <c r="F36" s="161"/>
      <c r="G36" s="162"/>
      <c r="H36" s="162"/>
      <c r="I36" s="163"/>
    </row>
    <row r="37" spans="6:9" ht="12.75">
      <c r="F37" s="161"/>
      <c r="G37" s="162"/>
      <c r="H37" s="162"/>
      <c r="I37" s="163"/>
    </row>
    <row r="38" spans="6:9" ht="12.75">
      <c r="F38" s="161"/>
      <c r="G38" s="162"/>
      <c r="H38" s="162"/>
      <c r="I38" s="163"/>
    </row>
    <row r="39" spans="6:9" ht="12.75">
      <c r="F39" s="161"/>
      <c r="G39" s="162"/>
      <c r="H39" s="162"/>
      <c r="I39" s="163"/>
    </row>
    <row r="40" spans="6:9" ht="12.75">
      <c r="F40" s="161"/>
      <c r="G40" s="162"/>
      <c r="H40" s="162"/>
      <c r="I40" s="163"/>
    </row>
    <row r="41" spans="6:9" ht="12.75">
      <c r="F41" s="161"/>
      <c r="G41" s="162"/>
      <c r="H41" s="162"/>
      <c r="I41" s="163"/>
    </row>
    <row r="42" spans="6:9" ht="12.75">
      <c r="F42" s="161"/>
      <c r="G42" s="162"/>
      <c r="H42" s="162"/>
      <c r="I42" s="163"/>
    </row>
    <row r="43" spans="6:9" ht="12.75">
      <c r="F43" s="161"/>
      <c r="G43" s="162"/>
      <c r="H43" s="162"/>
      <c r="I43" s="163"/>
    </row>
    <row r="44" spans="6:9" ht="12.75">
      <c r="F44" s="161"/>
      <c r="G44" s="162"/>
      <c r="H44" s="162"/>
      <c r="I44" s="163"/>
    </row>
    <row r="45" spans="6:9" ht="12.75">
      <c r="F45" s="161"/>
      <c r="G45" s="162"/>
      <c r="H45" s="162"/>
      <c r="I45" s="163"/>
    </row>
    <row r="46" spans="6:9" ht="12.75">
      <c r="F46" s="161"/>
      <c r="G46" s="162"/>
      <c r="H46" s="162"/>
      <c r="I46" s="163"/>
    </row>
    <row r="47" spans="6:9" ht="12.75">
      <c r="F47" s="161"/>
      <c r="G47" s="162"/>
      <c r="H47" s="162"/>
      <c r="I47" s="163"/>
    </row>
    <row r="48" spans="6:9" ht="12.75">
      <c r="F48" s="161"/>
      <c r="G48" s="162"/>
      <c r="H48" s="162"/>
      <c r="I48" s="163"/>
    </row>
    <row r="49" spans="6:9" ht="12.75">
      <c r="F49" s="161"/>
      <c r="G49" s="162"/>
      <c r="H49" s="162"/>
      <c r="I49" s="163"/>
    </row>
    <row r="50" spans="6:9" ht="12.75">
      <c r="F50" s="161"/>
      <c r="G50" s="162"/>
      <c r="H50" s="162"/>
      <c r="I50" s="163"/>
    </row>
    <row r="51" spans="6:9" ht="12.75">
      <c r="F51" s="161"/>
      <c r="G51" s="162"/>
      <c r="H51" s="162"/>
      <c r="I51" s="163"/>
    </row>
    <row r="52" spans="6:9" ht="12.75">
      <c r="F52" s="161"/>
      <c r="G52" s="162"/>
      <c r="H52" s="162"/>
      <c r="I52" s="163"/>
    </row>
    <row r="53" spans="6:9" ht="12.75">
      <c r="F53" s="161"/>
      <c r="G53" s="162"/>
      <c r="H53" s="162"/>
      <c r="I53" s="163"/>
    </row>
    <row r="54" spans="6:9" ht="12.75">
      <c r="F54" s="161"/>
      <c r="G54" s="162"/>
      <c r="H54" s="162"/>
      <c r="I54" s="163"/>
    </row>
    <row r="55" spans="6:9" ht="12.75">
      <c r="F55" s="161"/>
      <c r="G55" s="162"/>
      <c r="H55" s="162"/>
      <c r="I55" s="163"/>
    </row>
    <row r="56" spans="6:9" ht="12.75">
      <c r="F56" s="161"/>
      <c r="G56" s="162"/>
      <c r="H56" s="162"/>
      <c r="I56" s="163"/>
    </row>
    <row r="57" spans="6:9" ht="12.75">
      <c r="F57" s="161"/>
      <c r="G57" s="162"/>
      <c r="H57" s="162"/>
      <c r="I57" s="163"/>
    </row>
    <row r="58" spans="6:9" ht="12.75">
      <c r="F58" s="161"/>
      <c r="G58" s="162"/>
      <c r="H58" s="162"/>
      <c r="I58" s="163"/>
    </row>
    <row r="59" spans="6:9" ht="12.75">
      <c r="F59" s="161"/>
      <c r="G59" s="162"/>
      <c r="H59" s="162"/>
      <c r="I59" s="163"/>
    </row>
    <row r="60" spans="6:9" ht="12.75">
      <c r="F60" s="161"/>
      <c r="G60" s="162"/>
      <c r="H60" s="162"/>
      <c r="I60" s="163"/>
    </row>
    <row r="61" spans="6:9" ht="12.75">
      <c r="F61" s="161"/>
      <c r="G61" s="162"/>
      <c r="H61" s="162"/>
      <c r="I61" s="163"/>
    </row>
    <row r="62" spans="6:9" ht="12.75">
      <c r="F62" s="161"/>
      <c r="G62" s="162"/>
      <c r="H62" s="162"/>
      <c r="I62" s="163"/>
    </row>
    <row r="63" spans="6:9" ht="12.75">
      <c r="F63" s="161"/>
      <c r="G63" s="162"/>
      <c r="H63" s="162"/>
      <c r="I63" s="163"/>
    </row>
    <row r="64" spans="6:9" ht="12.75">
      <c r="F64" s="161"/>
      <c r="G64" s="162"/>
      <c r="H64" s="162"/>
      <c r="I64" s="163"/>
    </row>
    <row r="65" spans="6:9" ht="12.75">
      <c r="F65" s="161"/>
      <c r="G65" s="162"/>
      <c r="H65" s="162"/>
      <c r="I65" s="163"/>
    </row>
    <row r="66" spans="6:9" ht="12.75">
      <c r="F66" s="161"/>
      <c r="G66" s="162"/>
      <c r="H66" s="162"/>
      <c r="I66" s="163"/>
    </row>
    <row r="67" spans="6:9" ht="12.75">
      <c r="F67" s="161"/>
      <c r="G67" s="162"/>
      <c r="H67" s="162"/>
      <c r="I67" s="163"/>
    </row>
    <row r="68" spans="6:9" ht="12.75">
      <c r="F68" s="161"/>
      <c r="G68" s="162"/>
      <c r="H68" s="162"/>
      <c r="I68" s="163"/>
    </row>
    <row r="69" spans="6:9" ht="12.75">
      <c r="F69" s="161"/>
      <c r="G69" s="162"/>
      <c r="H69" s="162"/>
      <c r="I69" s="163"/>
    </row>
    <row r="70" spans="6:9" ht="12.75">
      <c r="F70" s="161"/>
      <c r="G70" s="162"/>
      <c r="H70" s="162"/>
      <c r="I70" s="163"/>
    </row>
    <row r="71" spans="6:9" ht="12.75">
      <c r="F71" s="161"/>
      <c r="G71" s="162"/>
      <c r="H71" s="162"/>
      <c r="I71" s="163"/>
    </row>
    <row r="72" spans="6:9" ht="12.75">
      <c r="F72" s="161"/>
      <c r="G72" s="162"/>
      <c r="H72" s="162"/>
      <c r="I72" s="163"/>
    </row>
    <row r="73" spans="6:9" ht="12.75">
      <c r="F73" s="161"/>
      <c r="G73" s="162"/>
      <c r="H73" s="162"/>
      <c r="I73" s="163"/>
    </row>
    <row r="74" spans="6:9" ht="12.75">
      <c r="F74" s="161"/>
      <c r="G74" s="162"/>
      <c r="H74" s="162"/>
      <c r="I74" s="163"/>
    </row>
    <row r="75" spans="6:9" ht="12.75">
      <c r="F75" s="161"/>
      <c r="G75" s="162"/>
      <c r="H75" s="162"/>
      <c r="I75" s="163"/>
    </row>
    <row r="76" spans="6:9" ht="12.75">
      <c r="F76" s="161"/>
      <c r="G76" s="162"/>
      <c r="H76" s="162"/>
      <c r="I76" s="163"/>
    </row>
    <row r="77" spans="6:9" ht="12.75">
      <c r="F77" s="161"/>
      <c r="G77" s="162"/>
      <c r="H77" s="162"/>
      <c r="I77" s="163"/>
    </row>
    <row r="78" spans="6:9" ht="12.75">
      <c r="F78" s="161"/>
      <c r="G78" s="162"/>
      <c r="H78" s="162"/>
      <c r="I78" s="163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3CFF-ED10-487E-9D34-E69F290BFD3C}">
  <dimension ref="A1:CD297"/>
  <sheetViews>
    <sheetView showGridLines="0" showZeros="0" workbookViewId="0" topLeftCell="A1">
      <selection activeCell="A224" sqref="A224:XFD226"/>
    </sheetView>
  </sheetViews>
  <sheetFormatPr defaultColWidth="9.00390625" defaultRowHeight="12.75"/>
  <cols>
    <col min="1" max="1" width="4.375" style="165" customWidth="1"/>
    <col min="2" max="2" width="11.625" style="165" customWidth="1"/>
    <col min="3" max="3" width="40.375" style="165" customWidth="1"/>
    <col min="4" max="4" width="5.625" style="165" customWidth="1"/>
    <col min="5" max="5" width="8.625" style="177" customWidth="1"/>
    <col min="6" max="6" width="9.875" style="165" customWidth="1"/>
    <col min="7" max="7" width="13.875" style="165" customWidth="1"/>
    <col min="8" max="11" width="11.125" style="165" customWidth="1"/>
    <col min="12" max="12" width="75.375" style="165" customWidth="1"/>
    <col min="13" max="13" width="45.25390625" style="165" customWidth="1"/>
    <col min="14" max="14" width="75.375" style="165" customWidth="1"/>
    <col min="15" max="15" width="45.25390625" style="165" customWidth="1"/>
    <col min="16" max="256" width="9.125" style="165" customWidth="1"/>
    <col min="257" max="257" width="4.375" style="165" customWidth="1"/>
    <col min="258" max="258" width="11.625" style="165" customWidth="1"/>
    <col min="259" max="259" width="40.375" style="165" customWidth="1"/>
    <col min="260" max="260" width="5.625" style="165" customWidth="1"/>
    <col min="261" max="261" width="8.625" style="165" customWidth="1"/>
    <col min="262" max="262" width="9.875" style="165" customWidth="1"/>
    <col min="263" max="263" width="13.875" style="165" customWidth="1"/>
    <col min="264" max="267" width="11.125" style="165" customWidth="1"/>
    <col min="268" max="268" width="75.375" style="165" customWidth="1"/>
    <col min="269" max="269" width="45.25390625" style="165" customWidth="1"/>
    <col min="270" max="270" width="75.375" style="165" customWidth="1"/>
    <col min="271" max="271" width="45.25390625" style="165" customWidth="1"/>
    <col min="272" max="512" width="9.125" style="165" customWidth="1"/>
    <col min="513" max="513" width="4.375" style="165" customWidth="1"/>
    <col min="514" max="514" width="11.625" style="165" customWidth="1"/>
    <col min="515" max="515" width="40.375" style="165" customWidth="1"/>
    <col min="516" max="516" width="5.625" style="165" customWidth="1"/>
    <col min="517" max="517" width="8.625" style="165" customWidth="1"/>
    <col min="518" max="518" width="9.875" style="165" customWidth="1"/>
    <col min="519" max="519" width="13.875" style="165" customWidth="1"/>
    <col min="520" max="523" width="11.125" style="165" customWidth="1"/>
    <col min="524" max="524" width="75.375" style="165" customWidth="1"/>
    <col min="525" max="525" width="45.25390625" style="165" customWidth="1"/>
    <col min="526" max="526" width="75.375" style="165" customWidth="1"/>
    <col min="527" max="527" width="45.25390625" style="165" customWidth="1"/>
    <col min="528" max="768" width="9.125" style="165" customWidth="1"/>
    <col min="769" max="769" width="4.375" style="165" customWidth="1"/>
    <col min="770" max="770" width="11.625" style="165" customWidth="1"/>
    <col min="771" max="771" width="40.375" style="165" customWidth="1"/>
    <col min="772" max="772" width="5.625" style="165" customWidth="1"/>
    <col min="773" max="773" width="8.625" style="165" customWidth="1"/>
    <col min="774" max="774" width="9.875" style="165" customWidth="1"/>
    <col min="775" max="775" width="13.875" style="165" customWidth="1"/>
    <col min="776" max="779" width="11.125" style="165" customWidth="1"/>
    <col min="780" max="780" width="75.375" style="165" customWidth="1"/>
    <col min="781" max="781" width="45.25390625" style="165" customWidth="1"/>
    <col min="782" max="782" width="75.375" style="165" customWidth="1"/>
    <col min="783" max="783" width="45.25390625" style="165" customWidth="1"/>
    <col min="784" max="1024" width="9.125" style="165" customWidth="1"/>
    <col min="1025" max="1025" width="4.375" style="165" customWidth="1"/>
    <col min="1026" max="1026" width="11.625" style="165" customWidth="1"/>
    <col min="1027" max="1027" width="40.375" style="165" customWidth="1"/>
    <col min="1028" max="1028" width="5.625" style="165" customWidth="1"/>
    <col min="1029" max="1029" width="8.625" style="165" customWidth="1"/>
    <col min="1030" max="1030" width="9.875" style="165" customWidth="1"/>
    <col min="1031" max="1031" width="13.875" style="165" customWidth="1"/>
    <col min="1032" max="1035" width="11.125" style="165" customWidth="1"/>
    <col min="1036" max="1036" width="75.375" style="165" customWidth="1"/>
    <col min="1037" max="1037" width="45.25390625" style="165" customWidth="1"/>
    <col min="1038" max="1038" width="75.375" style="165" customWidth="1"/>
    <col min="1039" max="1039" width="45.25390625" style="165" customWidth="1"/>
    <col min="1040" max="1280" width="9.125" style="165" customWidth="1"/>
    <col min="1281" max="1281" width="4.375" style="165" customWidth="1"/>
    <col min="1282" max="1282" width="11.625" style="165" customWidth="1"/>
    <col min="1283" max="1283" width="40.375" style="165" customWidth="1"/>
    <col min="1284" max="1284" width="5.625" style="165" customWidth="1"/>
    <col min="1285" max="1285" width="8.625" style="165" customWidth="1"/>
    <col min="1286" max="1286" width="9.875" style="165" customWidth="1"/>
    <col min="1287" max="1287" width="13.875" style="165" customWidth="1"/>
    <col min="1288" max="1291" width="11.125" style="165" customWidth="1"/>
    <col min="1292" max="1292" width="75.375" style="165" customWidth="1"/>
    <col min="1293" max="1293" width="45.25390625" style="165" customWidth="1"/>
    <col min="1294" max="1294" width="75.375" style="165" customWidth="1"/>
    <col min="1295" max="1295" width="45.25390625" style="165" customWidth="1"/>
    <col min="1296" max="1536" width="9.125" style="165" customWidth="1"/>
    <col min="1537" max="1537" width="4.375" style="165" customWidth="1"/>
    <col min="1538" max="1538" width="11.625" style="165" customWidth="1"/>
    <col min="1539" max="1539" width="40.375" style="165" customWidth="1"/>
    <col min="1540" max="1540" width="5.625" style="165" customWidth="1"/>
    <col min="1541" max="1541" width="8.625" style="165" customWidth="1"/>
    <col min="1542" max="1542" width="9.875" style="165" customWidth="1"/>
    <col min="1543" max="1543" width="13.875" style="165" customWidth="1"/>
    <col min="1544" max="1547" width="11.125" style="165" customWidth="1"/>
    <col min="1548" max="1548" width="75.375" style="165" customWidth="1"/>
    <col min="1549" max="1549" width="45.25390625" style="165" customWidth="1"/>
    <col min="1550" max="1550" width="75.375" style="165" customWidth="1"/>
    <col min="1551" max="1551" width="45.25390625" style="165" customWidth="1"/>
    <col min="1552" max="1792" width="9.125" style="165" customWidth="1"/>
    <col min="1793" max="1793" width="4.375" style="165" customWidth="1"/>
    <col min="1794" max="1794" width="11.625" style="165" customWidth="1"/>
    <col min="1795" max="1795" width="40.375" style="165" customWidth="1"/>
    <col min="1796" max="1796" width="5.625" style="165" customWidth="1"/>
    <col min="1797" max="1797" width="8.625" style="165" customWidth="1"/>
    <col min="1798" max="1798" width="9.875" style="165" customWidth="1"/>
    <col min="1799" max="1799" width="13.875" style="165" customWidth="1"/>
    <col min="1800" max="1803" width="11.125" style="165" customWidth="1"/>
    <col min="1804" max="1804" width="75.375" style="165" customWidth="1"/>
    <col min="1805" max="1805" width="45.25390625" style="165" customWidth="1"/>
    <col min="1806" max="1806" width="75.375" style="165" customWidth="1"/>
    <col min="1807" max="1807" width="45.25390625" style="165" customWidth="1"/>
    <col min="1808" max="2048" width="9.125" style="165" customWidth="1"/>
    <col min="2049" max="2049" width="4.375" style="165" customWidth="1"/>
    <col min="2050" max="2050" width="11.625" style="165" customWidth="1"/>
    <col min="2051" max="2051" width="40.375" style="165" customWidth="1"/>
    <col min="2052" max="2052" width="5.625" style="165" customWidth="1"/>
    <col min="2053" max="2053" width="8.625" style="165" customWidth="1"/>
    <col min="2054" max="2054" width="9.875" style="165" customWidth="1"/>
    <col min="2055" max="2055" width="13.875" style="165" customWidth="1"/>
    <col min="2056" max="2059" width="11.125" style="165" customWidth="1"/>
    <col min="2060" max="2060" width="75.375" style="165" customWidth="1"/>
    <col min="2061" max="2061" width="45.25390625" style="165" customWidth="1"/>
    <col min="2062" max="2062" width="75.375" style="165" customWidth="1"/>
    <col min="2063" max="2063" width="45.25390625" style="165" customWidth="1"/>
    <col min="2064" max="2304" width="9.125" style="165" customWidth="1"/>
    <col min="2305" max="2305" width="4.375" style="165" customWidth="1"/>
    <col min="2306" max="2306" width="11.625" style="165" customWidth="1"/>
    <col min="2307" max="2307" width="40.375" style="165" customWidth="1"/>
    <col min="2308" max="2308" width="5.625" style="165" customWidth="1"/>
    <col min="2309" max="2309" width="8.625" style="165" customWidth="1"/>
    <col min="2310" max="2310" width="9.875" style="165" customWidth="1"/>
    <col min="2311" max="2311" width="13.875" style="165" customWidth="1"/>
    <col min="2312" max="2315" width="11.125" style="165" customWidth="1"/>
    <col min="2316" max="2316" width="75.375" style="165" customWidth="1"/>
    <col min="2317" max="2317" width="45.25390625" style="165" customWidth="1"/>
    <col min="2318" max="2318" width="75.375" style="165" customWidth="1"/>
    <col min="2319" max="2319" width="45.25390625" style="165" customWidth="1"/>
    <col min="2320" max="2560" width="9.125" style="165" customWidth="1"/>
    <col min="2561" max="2561" width="4.375" style="165" customWidth="1"/>
    <col min="2562" max="2562" width="11.625" style="165" customWidth="1"/>
    <col min="2563" max="2563" width="40.375" style="165" customWidth="1"/>
    <col min="2564" max="2564" width="5.625" style="165" customWidth="1"/>
    <col min="2565" max="2565" width="8.625" style="165" customWidth="1"/>
    <col min="2566" max="2566" width="9.875" style="165" customWidth="1"/>
    <col min="2567" max="2567" width="13.875" style="165" customWidth="1"/>
    <col min="2568" max="2571" width="11.125" style="165" customWidth="1"/>
    <col min="2572" max="2572" width="75.375" style="165" customWidth="1"/>
    <col min="2573" max="2573" width="45.25390625" style="165" customWidth="1"/>
    <col min="2574" max="2574" width="75.375" style="165" customWidth="1"/>
    <col min="2575" max="2575" width="45.25390625" style="165" customWidth="1"/>
    <col min="2576" max="2816" width="9.125" style="165" customWidth="1"/>
    <col min="2817" max="2817" width="4.375" style="165" customWidth="1"/>
    <col min="2818" max="2818" width="11.625" style="165" customWidth="1"/>
    <col min="2819" max="2819" width="40.375" style="165" customWidth="1"/>
    <col min="2820" max="2820" width="5.625" style="165" customWidth="1"/>
    <col min="2821" max="2821" width="8.625" style="165" customWidth="1"/>
    <col min="2822" max="2822" width="9.875" style="165" customWidth="1"/>
    <col min="2823" max="2823" width="13.875" style="165" customWidth="1"/>
    <col min="2824" max="2827" width="11.125" style="165" customWidth="1"/>
    <col min="2828" max="2828" width="75.375" style="165" customWidth="1"/>
    <col min="2829" max="2829" width="45.25390625" style="165" customWidth="1"/>
    <col min="2830" max="2830" width="75.375" style="165" customWidth="1"/>
    <col min="2831" max="2831" width="45.25390625" style="165" customWidth="1"/>
    <col min="2832" max="3072" width="9.125" style="165" customWidth="1"/>
    <col min="3073" max="3073" width="4.375" style="165" customWidth="1"/>
    <col min="3074" max="3074" width="11.625" style="165" customWidth="1"/>
    <col min="3075" max="3075" width="40.375" style="165" customWidth="1"/>
    <col min="3076" max="3076" width="5.625" style="165" customWidth="1"/>
    <col min="3077" max="3077" width="8.625" style="165" customWidth="1"/>
    <col min="3078" max="3078" width="9.875" style="165" customWidth="1"/>
    <col min="3079" max="3079" width="13.875" style="165" customWidth="1"/>
    <col min="3080" max="3083" width="11.125" style="165" customWidth="1"/>
    <col min="3084" max="3084" width="75.375" style="165" customWidth="1"/>
    <col min="3085" max="3085" width="45.25390625" style="165" customWidth="1"/>
    <col min="3086" max="3086" width="75.375" style="165" customWidth="1"/>
    <col min="3087" max="3087" width="45.25390625" style="165" customWidth="1"/>
    <col min="3088" max="3328" width="9.125" style="165" customWidth="1"/>
    <col min="3329" max="3329" width="4.375" style="165" customWidth="1"/>
    <col min="3330" max="3330" width="11.625" style="165" customWidth="1"/>
    <col min="3331" max="3331" width="40.375" style="165" customWidth="1"/>
    <col min="3332" max="3332" width="5.625" style="165" customWidth="1"/>
    <col min="3333" max="3333" width="8.625" style="165" customWidth="1"/>
    <col min="3334" max="3334" width="9.875" style="165" customWidth="1"/>
    <col min="3335" max="3335" width="13.875" style="165" customWidth="1"/>
    <col min="3336" max="3339" width="11.125" style="165" customWidth="1"/>
    <col min="3340" max="3340" width="75.375" style="165" customWidth="1"/>
    <col min="3341" max="3341" width="45.25390625" style="165" customWidth="1"/>
    <col min="3342" max="3342" width="75.375" style="165" customWidth="1"/>
    <col min="3343" max="3343" width="45.25390625" style="165" customWidth="1"/>
    <col min="3344" max="3584" width="9.125" style="165" customWidth="1"/>
    <col min="3585" max="3585" width="4.375" style="165" customWidth="1"/>
    <col min="3586" max="3586" width="11.625" style="165" customWidth="1"/>
    <col min="3587" max="3587" width="40.375" style="165" customWidth="1"/>
    <col min="3588" max="3588" width="5.625" style="165" customWidth="1"/>
    <col min="3589" max="3589" width="8.625" style="165" customWidth="1"/>
    <col min="3590" max="3590" width="9.875" style="165" customWidth="1"/>
    <col min="3591" max="3591" width="13.875" style="165" customWidth="1"/>
    <col min="3592" max="3595" width="11.125" style="165" customWidth="1"/>
    <col min="3596" max="3596" width="75.375" style="165" customWidth="1"/>
    <col min="3597" max="3597" width="45.25390625" style="165" customWidth="1"/>
    <col min="3598" max="3598" width="75.375" style="165" customWidth="1"/>
    <col min="3599" max="3599" width="45.25390625" style="165" customWidth="1"/>
    <col min="3600" max="3840" width="9.125" style="165" customWidth="1"/>
    <col min="3841" max="3841" width="4.375" style="165" customWidth="1"/>
    <col min="3842" max="3842" width="11.625" style="165" customWidth="1"/>
    <col min="3843" max="3843" width="40.375" style="165" customWidth="1"/>
    <col min="3844" max="3844" width="5.625" style="165" customWidth="1"/>
    <col min="3845" max="3845" width="8.625" style="165" customWidth="1"/>
    <col min="3846" max="3846" width="9.875" style="165" customWidth="1"/>
    <col min="3847" max="3847" width="13.875" style="165" customWidth="1"/>
    <col min="3848" max="3851" width="11.125" style="165" customWidth="1"/>
    <col min="3852" max="3852" width="75.375" style="165" customWidth="1"/>
    <col min="3853" max="3853" width="45.25390625" style="165" customWidth="1"/>
    <col min="3854" max="3854" width="75.375" style="165" customWidth="1"/>
    <col min="3855" max="3855" width="45.25390625" style="165" customWidth="1"/>
    <col min="3856" max="4096" width="9.125" style="165" customWidth="1"/>
    <col min="4097" max="4097" width="4.375" style="165" customWidth="1"/>
    <col min="4098" max="4098" width="11.625" style="165" customWidth="1"/>
    <col min="4099" max="4099" width="40.375" style="165" customWidth="1"/>
    <col min="4100" max="4100" width="5.625" style="165" customWidth="1"/>
    <col min="4101" max="4101" width="8.625" style="165" customWidth="1"/>
    <col min="4102" max="4102" width="9.875" style="165" customWidth="1"/>
    <col min="4103" max="4103" width="13.875" style="165" customWidth="1"/>
    <col min="4104" max="4107" width="11.125" style="165" customWidth="1"/>
    <col min="4108" max="4108" width="75.375" style="165" customWidth="1"/>
    <col min="4109" max="4109" width="45.25390625" style="165" customWidth="1"/>
    <col min="4110" max="4110" width="75.375" style="165" customWidth="1"/>
    <col min="4111" max="4111" width="45.25390625" style="165" customWidth="1"/>
    <col min="4112" max="4352" width="9.125" style="165" customWidth="1"/>
    <col min="4353" max="4353" width="4.375" style="165" customWidth="1"/>
    <col min="4354" max="4354" width="11.625" style="165" customWidth="1"/>
    <col min="4355" max="4355" width="40.375" style="165" customWidth="1"/>
    <col min="4356" max="4356" width="5.625" style="165" customWidth="1"/>
    <col min="4357" max="4357" width="8.625" style="165" customWidth="1"/>
    <col min="4358" max="4358" width="9.875" style="165" customWidth="1"/>
    <col min="4359" max="4359" width="13.875" style="165" customWidth="1"/>
    <col min="4360" max="4363" width="11.125" style="165" customWidth="1"/>
    <col min="4364" max="4364" width="75.375" style="165" customWidth="1"/>
    <col min="4365" max="4365" width="45.25390625" style="165" customWidth="1"/>
    <col min="4366" max="4366" width="75.375" style="165" customWidth="1"/>
    <col min="4367" max="4367" width="45.25390625" style="165" customWidth="1"/>
    <col min="4368" max="4608" width="9.125" style="165" customWidth="1"/>
    <col min="4609" max="4609" width="4.375" style="165" customWidth="1"/>
    <col min="4610" max="4610" width="11.625" style="165" customWidth="1"/>
    <col min="4611" max="4611" width="40.375" style="165" customWidth="1"/>
    <col min="4612" max="4612" width="5.625" style="165" customWidth="1"/>
    <col min="4613" max="4613" width="8.625" style="165" customWidth="1"/>
    <col min="4614" max="4614" width="9.875" style="165" customWidth="1"/>
    <col min="4615" max="4615" width="13.875" style="165" customWidth="1"/>
    <col min="4616" max="4619" width="11.125" style="165" customWidth="1"/>
    <col min="4620" max="4620" width="75.375" style="165" customWidth="1"/>
    <col min="4621" max="4621" width="45.25390625" style="165" customWidth="1"/>
    <col min="4622" max="4622" width="75.375" style="165" customWidth="1"/>
    <col min="4623" max="4623" width="45.25390625" style="165" customWidth="1"/>
    <col min="4624" max="4864" width="9.125" style="165" customWidth="1"/>
    <col min="4865" max="4865" width="4.375" style="165" customWidth="1"/>
    <col min="4866" max="4866" width="11.625" style="165" customWidth="1"/>
    <col min="4867" max="4867" width="40.375" style="165" customWidth="1"/>
    <col min="4868" max="4868" width="5.625" style="165" customWidth="1"/>
    <col min="4869" max="4869" width="8.625" style="165" customWidth="1"/>
    <col min="4870" max="4870" width="9.875" style="165" customWidth="1"/>
    <col min="4871" max="4871" width="13.875" style="165" customWidth="1"/>
    <col min="4872" max="4875" width="11.125" style="165" customWidth="1"/>
    <col min="4876" max="4876" width="75.375" style="165" customWidth="1"/>
    <col min="4877" max="4877" width="45.25390625" style="165" customWidth="1"/>
    <col min="4878" max="4878" width="75.375" style="165" customWidth="1"/>
    <col min="4879" max="4879" width="45.25390625" style="165" customWidth="1"/>
    <col min="4880" max="5120" width="9.125" style="165" customWidth="1"/>
    <col min="5121" max="5121" width="4.375" style="165" customWidth="1"/>
    <col min="5122" max="5122" width="11.625" style="165" customWidth="1"/>
    <col min="5123" max="5123" width="40.375" style="165" customWidth="1"/>
    <col min="5124" max="5124" width="5.625" style="165" customWidth="1"/>
    <col min="5125" max="5125" width="8.625" style="165" customWidth="1"/>
    <col min="5126" max="5126" width="9.875" style="165" customWidth="1"/>
    <col min="5127" max="5127" width="13.875" style="165" customWidth="1"/>
    <col min="5128" max="5131" width="11.125" style="165" customWidth="1"/>
    <col min="5132" max="5132" width="75.375" style="165" customWidth="1"/>
    <col min="5133" max="5133" width="45.25390625" style="165" customWidth="1"/>
    <col min="5134" max="5134" width="75.375" style="165" customWidth="1"/>
    <col min="5135" max="5135" width="45.25390625" style="165" customWidth="1"/>
    <col min="5136" max="5376" width="9.125" style="165" customWidth="1"/>
    <col min="5377" max="5377" width="4.375" style="165" customWidth="1"/>
    <col min="5378" max="5378" width="11.625" style="165" customWidth="1"/>
    <col min="5379" max="5379" width="40.375" style="165" customWidth="1"/>
    <col min="5380" max="5380" width="5.625" style="165" customWidth="1"/>
    <col min="5381" max="5381" width="8.625" style="165" customWidth="1"/>
    <col min="5382" max="5382" width="9.875" style="165" customWidth="1"/>
    <col min="5383" max="5383" width="13.875" style="165" customWidth="1"/>
    <col min="5384" max="5387" width="11.125" style="165" customWidth="1"/>
    <col min="5388" max="5388" width="75.375" style="165" customWidth="1"/>
    <col min="5389" max="5389" width="45.25390625" style="165" customWidth="1"/>
    <col min="5390" max="5390" width="75.375" style="165" customWidth="1"/>
    <col min="5391" max="5391" width="45.25390625" style="165" customWidth="1"/>
    <col min="5392" max="5632" width="9.125" style="165" customWidth="1"/>
    <col min="5633" max="5633" width="4.375" style="165" customWidth="1"/>
    <col min="5634" max="5634" width="11.625" style="165" customWidth="1"/>
    <col min="5635" max="5635" width="40.375" style="165" customWidth="1"/>
    <col min="5636" max="5636" width="5.625" style="165" customWidth="1"/>
    <col min="5637" max="5637" width="8.625" style="165" customWidth="1"/>
    <col min="5638" max="5638" width="9.875" style="165" customWidth="1"/>
    <col min="5639" max="5639" width="13.875" style="165" customWidth="1"/>
    <col min="5640" max="5643" width="11.125" style="165" customWidth="1"/>
    <col min="5644" max="5644" width="75.375" style="165" customWidth="1"/>
    <col min="5645" max="5645" width="45.25390625" style="165" customWidth="1"/>
    <col min="5646" max="5646" width="75.375" style="165" customWidth="1"/>
    <col min="5647" max="5647" width="45.25390625" style="165" customWidth="1"/>
    <col min="5648" max="5888" width="9.125" style="165" customWidth="1"/>
    <col min="5889" max="5889" width="4.375" style="165" customWidth="1"/>
    <col min="5890" max="5890" width="11.625" style="165" customWidth="1"/>
    <col min="5891" max="5891" width="40.375" style="165" customWidth="1"/>
    <col min="5892" max="5892" width="5.625" style="165" customWidth="1"/>
    <col min="5893" max="5893" width="8.625" style="165" customWidth="1"/>
    <col min="5894" max="5894" width="9.875" style="165" customWidth="1"/>
    <col min="5895" max="5895" width="13.875" style="165" customWidth="1"/>
    <col min="5896" max="5899" width="11.125" style="165" customWidth="1"/>
    <col min="5900" max="5900" width="75.375" style="165" customWidth="1"/>
    <col min="5901" max="5901" width="45.25390625" style="165" customWidth="1"/>
    <col min="5902" max="5902" width="75.375" style="165" customWidth="1"/>
    <col min="5903" max="5903" width="45.25390625" style="165" customWidth="1"/>
    <col min="5904" max="6144" width="9.125" style="165" customWidth="1"/>
    <col min="6145" max="6145" width="4.375" style="165" customWidth="1"/>
    <col min="6146" max="6146" width="11.625" style="165" customWidth="1"/>
    <col min="6147" max="6147" width="40.375" style="165" customWidth="1"/>
    <col min="6148" max="6148" width="5.625" style="165" customWidth="1"/>
    <col min="6149" max="6149" width="8.625" style="165" customWidth="1"/>
    <col min="6150" max="6150" width="9.875" style="165" customWidth="1"/>
    <col min="6151" max="6151" width="13.875" style="165" customWidth="1"/>
    <col min="6152" max="6155" width="11.125" style="165" customWidth="1"/>
    <col min="6156" max="6156" width="75.375" style="165" customWidth="1"/>
    <col min="6157" max="6157" width="45.25390625" style="165" customWidth="1"/>
    <col min="6158" max="6158" width="75.375" style="165" customWidth="1"/>
    <col min="6159" max="6159" width="45.25390625" style="165" customWidth="1"/>
    <col min="6160" max="6400" width="9.125" style="165" customWidth="1"/>
    <col min="6401" max="6401" width="4.375" style="165" customWidth="1"/>
    <col min="6402" max="6402" width="11.625" style="165" customWidth="1"/>
    <col min="6403" max="6403" width="40.375" style="165" customWidth="1"/>
    <col min="6404" max="6404" width="5.625" style="165" customWidth="1"/>
    <col min="6405" max="6405" width="8.625" style="165" customWidth="1"/>
    <col min="6406" max="6406" width="9.875" style="165" customWidth="1"/>
    <col min="6407" max="6407" width="13.875" style="165" customWidth="1"/>
    <col min="6408" max="6411" width="11.125" style="165" customWidth="1"/>
    <col min="6412" max="6412" width="75.375" style="165" customWidth="1"/>
    <col min="6413" max="6413" width="45.25390625" style="165" customWidth="1"/>
    <col min="6414" max="6414" width="75.375" style="165" customWidth="1"/>
    <col min="6415" max="6415" width="45.25390625" style="165" customWidth="1"/>
    <col min="6416" max="6656" width="9.125" style="165" customWidth="1"/>
    <col min="6657" max="6657" width="4.375" style="165" customWidth="1"/>
    <col min="6658" max="6658" width="11.625" style="165" customWidth="1"/>
    <col min="6659" max="6659" width="40.375" style="165" customWidth="1"/>
    <col min="6660" max="6660" width="5.625" style="165" customWidth="1"/>
    <col min="6661" max="6661" width="8.625" style="165" customWidth="1"/>
    <col min="6662" max="6662" width="9.875" style="165" customWidth="1"/>
    <col min="6663" max="6663" width="13.875" style="165" customWidth="1"/>
    <col min="6664" max="6667" width="11.125" style="165" customWidth="1"/>
    <col min="6668" max="6668" width="75.375" style="165" customWidth="1"/>
    <col min="6669" max="6669" width="45.25390625" style="165" customWidth="1"/>
    <col min="6670" max="6670" width="75.375" style="165" customWidth="1"/>
    <col min="6671" max="6671" width="45.25390625" style="165" customWidth="1"/>
    <col min="6672" max="6912" width="9.125" style="165" customWidth="1"/>
    <col min="6913" max="6913" width="4.375" style="165" customWidth="1"/>
    <col min="6914" max="6914" width="11.625" style="165" customWidth="1"/>
    <col min="6915" max="6915" width="40.375" style="165" customWidth="1"/>
    <col min="6916" max="6916" width="5.625" style="165" customWidth="1"/>
    <col min="6917" max="6917" width="8.625" style="165" customWidth="1"/>
    <col min="6918" max="6918" width="9.875" style="165" customWidth="1"/>
    <col min="6919" max="6919" width="13.875" style="165" customWidth="1"/>
    <col min="6920" max="6923" width="11.125" style="165" customWidth="1"/>
    <col min="6924" max="6924" width="75.375" style="165" customWidth="1"/>
    <col min="6925" max="6925" width="45.25390625" style="165" customWidth="1"/>
    <col min="6926" max="6926" width="75.375" style="165" customWidth="1"/>
    <col min="6927" max="6927" width="45.25390625" style="165" customWidth="1"/>
    <col min="6928" max="7168" width="9.125" style="165" customWidth="1"/>
    <col min="7169" max="7169" width="4.375" style="165" customWidth="1"/>
    <col min="7170" max="7170" width="11.625" style="165" customWidth="1"/>
    <col min="7171" max="7171" width="40.375" style="165" customWidth="1"/>
    <col min="7172" max="7172" width="5.625" style="165" customWidth="1"/>
    <col min="7173" max="7173" width="8.625" style="165" customWidth="1"/>
    <col min="7174" max="7174" width="9.875" style="165" customWidth="1"/>
    <col min="7175" max="7175" width="13.875" style="165" customWidth="1"/>
    <col min="7176" max="7179" width="11.125" style="165" customWidth="1"/>
    <col min="7180" max="7180" width="75.375" style="165" customWidth="1"/>
    <col min="7181" max="7181" width="45.25390625" style="165" customWidth="1"/>
    <col min="7182" max="7182" width="75.375" style="165" customWidth="1"/>
    <col min="7183" max="7183" width="45.25390625" style="165" customWidth="1"/>
    <col min="7184" max="7424" width="9.125" style="165" customWidth="1"/>
    <col min="7425" max="7425" width="4.375" style="165" customWidth="1"/>
    <col min="7426" max="7426" width="11.625" style="165" customWidth="1"/>
    <col min="7427" max="7427" width="40.375" style="165" customWidth="1"/>
    <col min="7428" max="7428" width="5.625" style="165" customWidth="1"/>
    <col min="7429" max="7429" width="8.625" style="165" customWidth="1"/>
    <col min="7430" max="7430" width="9.875" style="165" customWidth="1"/>
    <col min="7431" max="7431" width="13.875" style="165" customWidth="1"/>
    <col min="7432" max="7435" width="11.125" style="165" customWidth="1"/>
    <col min="7436" max="7436" width="75.375" style="165" customWidth="1"/>
    <col min="7437" max="7437" width="45.25390625" style="165" customWidth="1"/>
    <col min="7438" max="7438" width="75.375" style="165" customWidth="1"/>
    <col min="7439" max="7439" width="45.25390625" style="165" customWidth="1"/>
    <col min="7440" max="7680" width="9.125" style="165" customWidth="1"/>
    <col min="7681" max="7681" width="4.375" style="165" customWidth="1"/>
    <col min="7682" max="7682" width="11.625" style="165" customWidth="1"/>
    <col min="7683" max="7683" width="40.375" style="165" customWidth="1"/>
    <col min="7684" max="7684" width="5.625" style="165" customWidth="1"/>
    <col min="7685" max="7685" width="8.625" style="165" customWidth="1"/>
    <col min="7686" max="7686" width="9.875" style="165" customWidth="1"/>
    <col min="7687" max="7687" width="13.875" style="165" customWidth="1"/>
    <col min="7688" max="7691" width="11.125" style="165" customWidth="1"/>
    <col min="7692" max="7692" width="75.375" style="165" customWidth="1"/>
    <col min="7693" max="7693" width="45.25390625" style="165" customWidth="1"/>
    <col min="7694" max="7694" width="75.375" style="165" customWidth="1"/>
    <col min="7695" max="7695" width="45.25390625" style="165" customWidth="1"/>
    <col min="7696" max="7936" width="9.125" style="165" customWidth="1"/>
    <col min="7937" max="7937" width="4.375" style="165" customWidth="1"/>
    <col min="7938" max="7938" width="11.625" style="165" customWidth="1"/>
    <col min="7939" max="7939" width="40.375" style="165" customWidth="1"/>
    <col min="7940" max="7940" width="5.625" style="165" customWidth="1"/>
    <col min="7941" max="7941" width="8.625" style="165" customWidth="1"/>
    <col min="7942" max="7942" width="9.875" style="165" customWidth="1"/>
    <col min="7943" max="7943" width="13.875" style="165" customWidth="1"/>
    <col min="7944" max="7947" width="11.125" style="165" customWidth="1"/>
    <col min="7948" max="7948" width="75.375" style="165" customWidth="1"/>
    <col min="7949" max="7949" width="45.25390625" style="165" customWidth="1"/>
    <col min="7950" max="7950" width="75.375" style="165" customWidth="1"/>
    <col min="7951" max="7951" width="45.25390625" style="165" customWidth="1"/>
    <col min="7952" max="8192" width="9.125" style="165" customWidth="1"/>
    <col min="8193" max="8193" width="4.375" style="165" customWidth="1"/>
    <col min="8194" max="8194" width="11.625" style="165" customWidth="1"/>
    <col min="8195" max="8195" width="40.375" style="165" customWidth="1"/>
    <col min="8196" max="8196" width="5.625" style="165" customWidth="1"/>
    <col min="8197" max="8197" width="8.625" style="165" customWidth="1"/>
    <col min="8198" max="8198" width="9.875" style="165" customWidth="1"/>
    <col min="8199" max="8199" width="13.875" style="165" customWidth="1"/>
    <col min="8200" max="8203" width="11.125" style="165" customWidth="1"/>
    <col min="8204" max="8204" width="75.375" style="165" customWidth="1"/>
    <col min="8205" max="8205" width="45.25390625" style="165" customWidth="1"/>
    <col min="8206" max="8206" width="75.375" style="165" customWidth="1"/>
    <col min="8207" max="8207" width="45.25390625" style="165" customWidth="1"/>
    <col min="8208" max="8448" width="9.125" style="165" customWidth="1"/>
    <col min="8449" max="8449" width="4.375" style="165" customWidth="1"/>
    <col min="8450" max="8450" width="11.625" style="165" customWidth="1"/>
    <col min="8451" max="8451" width="40.375" style="165" customWidth="1"/>
    <col min="8452" max="8452" width="5.625" style="165" customWidth="1"/>
    <col min="8453" max="8453" width="8.625" style="165" customWidth="1"/>
    <col min="8454" max="8454" width="9.875" style="165" customWidth="1"/>
    <col min="8455" max="8455" width="13.875" style="165" customWidth="1"/>
    <col min="8456" max="8459" width="11.125" style="165" customWidth="1"/>
    <col min="8460" max="8460" width="75.375" style="165" customWidth="1"/>
    <col min="8461" max="8461" width="45.25390625" style="165" customWidth="1"/>
    <col min="8462" max="8462" width="75.375" style="165" customWidth="1"/>
    <col min="8463" max="8463" width="45.25390625" style="165" customWidth="1"/>
    <col min="8464" max="8704" width="9.125" style="165" customWidth="1"/>
    <col min="8705" max="8705" width="4.375" style="165" customWidth="1"/>
    <col min="8706" max="8706" width="11.625" style="165" customWidth="1"/>
    <col min="8707" max="8707" width="40.375" style="165" customWidth="1"/>
    <col min="8708" max="8708" width="5.625" style="165" customWidth="1"/>
    <col min="8709" max="8709" width="8.625" style="165" customWidth="1"/>
    <col min="8710" max="8710" width="9.875" style="165" customWidth="1"/>
    <col min="8711" max="8711" width="13.875" style="165" customWidth="1"/>
    <col min="8712" max="8715" width="11.125" style="165" customWidth="1"/>
    <col min="8716" max="8716" width="75.375" style="165" customWidth="1"/>
    <col min="8717" max="8717" width="45.25390625" style="165" customWidth="1"/>
    <col min="8718" max="8718" width="75.375" style="165" customWidth="1"/>
    <col min="8719" max="8719" width="45.25390625" style="165" customWidth="1"/>
    <col min="8720" max="8960" width="9.125" style="165" customWidth="1"/>
    <col min="8961" max="8961" width="4.375" style="165" customWidth="1"/>
    <col min="8962" max="8962" width="11.625" style="165" customWidth="1"/>
    <col min="8963" max="8963" width="40.375" style="165" customWidth="1"/>
    <col min="8964" max="8964" width="5.625" style="165" customWidth="1"/>
    <col min="8965" max="8965" width="8.625" style="165" customWidth="1"/>
    <col min="8966" max="8966" width="9.875" style="165" customWidth="1"/>
    <col min="8967" max="8967" width="13.875" style="165" customWidth="1"/>
    <col min="8968" max="8971" width="11.125" style="165" customWidth="1"/>
    <col min="8972" max="8972" width="75.375" style="165" customWidth="1"/>
    <col min="8973" max="8973" width="45.25390625" style="165" customWidth="1"/>
    <col min="8974" max="8974" width="75.375" style="165" customWidth="1"/>
    <col min="8975" max="8975" width="45.25390625" style="165" customWidth="1"/>
    <col min="8976" max="9216" width="9.125" style="165" customWidth="1"/>
    <col min="9217" max="9217" width="4.375" style="165" customWidth="1"/>
    <col min="9218" max="9218" width="11.625" style="165" customWidth="1"/>
    <col min="9219" max="9219" width="40.375" style="165" customWidth="1"/>
    <col min="9220" max="9220" width="5.625" style="165" customWidth="1"/>
    <col min="9221" max="9221" width="8.625" style="165" customWidth="1"/>
    <col min="9222" max="9222" width="9.875" style="165" customWidth="1"/>
    <col min="9223" max="9223" width="13.875" style="165" customWidth="1"/>
    <col min="9224" max="9227" width="11.125" style="165" customWidth="1"/>
    <col min="9228" max="9228" width="75.375" style="165" customWidth="1"/>
    <col min="9229" max="9229" width="45.25390625" style="165" customWidth="1"/>
    <col min="9230" max="9230" width="75.375" style="165" customWidth="1"/>
    <col min="9231" max="9231" width="45.25390625" style="165" customWidth="1"/>
    <col min="9232" max="9472" width="9.125" style="165" customWidth="1"/>
    <col min="9473" max="9473" width="4.375" style="165" customWidth="1"/>
    <col min="9474" max="9474" width="11.625" style="165" customWidth="1"/>
    <col min="9475" max="9475" width="40.375" style="165" customWidth="1"/>
    <col min="9476" max="9476" width="5.625" style="165" customWidth="1"/>
    <col min="9477" max="9477" width="8.625" style="165" customWidth="1"/>
    <col min="9478" max="9478" width="9.875" style="165" customWidth="1"/>
    <col min="9479" max="9479" width="13.875" style="165" customWidth="1"/>
    <col min="9480" max="9483" width="11.125" style="165" customWidth="1"/>
    <col min="9484" max="9484" width="75.375" style="165" customWidth="1"/>
    <col min="9485" max="9485" width="45.25390625" style="165" customWidth="1"/>
    <col min="9486" max="9486" width="75.375" style="165" customWidth="1"/>
    <col min="9487" max="9487" width="45.25390625" style="165" customWidth="1"/>
    <col min="9488" max="9728" width="9.125" style="165" customWidth="1"/>
    <col min="9729" max="9729" width="4.375" style="165" customWidth="1"/>
    <col min="9730" max="9730" width="11.625" style="165" customWidth="1"/>
    <col min="9731" max="9731" width="40.375" style="165" customWidth="1"/>
    <col min="9732" max="9732" width="5.625" style="165" customWidth="1"/>
    <col min="9733" max="9733" width="8.625" style="165" customWidth="1"/>
    <col min="9734" max="9734" width="9.875" style="165" customWidth="1"/>
    <col min="9735" max="9735" width="13.875" style="165" customWidth="1"/>
    <col min="9736" max="9739" width="11.125" style="165" customWidth="1"/>
    <col min="9740" max="9740" width="75.375" style="165" customWidth="1"/>
    <col min="9741" max="9741" width="45.25390625" style="165" customWidth="1"/>
    <col min="9742" max="9742" width="75.375" style="165" customWidth="1"/>
    <col min="9743" max="9743" width="45.25390625" style="165" customWidth="1"/>
    <col min="9744" max="9984" width="9.125" style="165" customWidth="1"/>
    <col min="9985" max="9985" width="4.375" style="165" customWidth="1"/>
    <col min="9986" max="9986" width="11.625" style="165" customWidth="1"/>
    <col min="9987" max="9987" width="40.375" style="165" customWidth="1"/>
    <col min="9988" max="9988" width="5.625" style="165" customWidth="1"/>
    <col min="9989" max="9989" width="8.625" style="165" customWidth="1"/>
    <col min="9990" max="9990" width="9.875" style="165" customWidth="1"/>
    <col min="9991" max="9991" width="13.875" style="165" customWidth="1"/>
    <col min="9992" max="9995" width="11.125" style="165" customWidth="1"/>
    <col min="9996" max="9996" width="75.375" style="165" customWidth="1"/>
    <col min="9997" max="9997" width="45.25390625" style="165" customWidth="1"/>
    <col min="9998" max="9998" width="75.375" style="165" customWidth="1"/>
    <col min="9999" max="9999" width="45.25390625" style="165" customWidth="1"/>
    <col min="10000" max="10240" width="9.125" style="165" customWidth="1"/>
    <col min="10241" max="10241" width="4.375" style="165" customWidth="1"/>
    <col min="10242" max="10242" width="11.625" style="165" customWidth="1"/>
    <col min="10243" max="10243" width="40.375" style="165" customWidth="1"/>
    <col min="10244" max="10244" width="5.625" style="165" customWidth="1"/>
    <col min="10245" max="10245" width="8.625" style="165" customWidth="1"/>
    <col min="10246" max="10246" width="9.875" style="165" customWidth="1"/>
    <col min="10247" max="10247" width="13.875" style="165" customWidth="1"/>
    <col min="10248" max="10251" width="11.125" style="165" customWidth="1"/>
    <col min="10252" max="10252" width="75.375" style="165" customWidth="1"/>
    <col min="10253" max="10253" width="45.25390625" style="165" customWidth="1"/>
    <col min="10254" max="10254" width="75.375" style="165" customWidth="1"/>
    <col min="10255" max="10255" width="45.25390625" style="165" customWidth="1"/>
    <col min="10256" max="10496" width="9.125" style="165" customWidth="1"/>
    <col min="10497" max="10497" width="4.375" style="165" customWidth="1"/>
    <col min="10498" max="10498" width="11.625" style="165" customWidth="1"/>
    <col min="10499" max="10499" width="40.375" style="165" customWidth="1"/>
    <col min="10500" max="10500" width="5.625" style="165" customWidth="1"/>
    <col min="10501" max="10501" width="8.625" style="165" customWidth="1"/>
    <col min="10502" max="10502" width="9.875" style="165" customWidth="1"/>
    <col min="10503" max="10503" width="13.875" style="165" customWidth="1"/>
    <col min="10504" max="10507" width="11.125" style="165" customWidth="1"/>
    <col min="10508" max="10508" width="75.375" style="165" customWidth="1"/>
    <col min="10509" max="10509" width="45.25390625" style="165" customWidth="1"/>
    <col min="10510" max="10510" width="75.375" style="165" customWidth="1"/>
    <col min="10511" max="10511" width="45.25390625" style="165" customWidth="1"/>
    <col min="10512" max="10752" width="9.125" style="165" customWidth="1"/>
    <col min="10753" max="10753" width="4.375" style="165" customWidth="1"/>
    <col min="10754" max="10754" width="11.625" style="165" customWidth="1"/>
    <col min="10755" max="10755" width="40.375" style="165" customWidth="1"/>
    <col min="10756" max="10756" width="5.625" style="165" customWidth="1"/>
    <col min="10757" max="10757" width="8.625" style="165" customWidth="1"/>
    <col min="10758" max="10758" width="9.875" style="165" customWidth="1"/>
    <col min="10759" max="10759" width="13.875" style="165" customWidth="1"/>
    <col min="10760" max="10763" width="11.125" style="165" customWidth="1"/>
    <col min="10764" max="10764" width="75.375" style="165" customWidth="1"/>
    <col min="10765" max="10765" width="45.25390625" style="165" customWidth="1"/>
    <col min="10766" max="10766" width="75.375" style="165" customWidth="1"/>
    <col min="10767" max="10767" width="45.25390625" style="165" customWidth="1"/>
    <col min="10768" max="11008" width="9.125" style="165" customWidth="1"/>
    <col min="11009" max="11009" width="4.375" style="165" customWidth="1"/>
    <col min="11010" max="11010" width="11.625" style="165" customWidth="1"/>
    <col min="11011" max="11011" width="40.375" style="165" customWidth="1"/>
    <col min="11012" max="11012" width="5.625" style="165" customWidth="1"/>
    <col min="11013" max="11013" width="8.625" style="165" customWidth="1"/>
    <col min="11014" max="11014" width="9.875" style="165" customWidth="1"/>
    <col min="11015" max="11015" width="13.875" style="165" customWidth="1"/>
    <col min="11016" max="11019" width="11.125" style="165" customWidth="1"/>
    <col min="11020" max="11020" width="75.375" style="165" customWidth="1"/>
    <col min="11021" max="11021" width="45.25390625" style="165" customWidth="1"/>
    <col min="11022" max="11022" width="75.375" style="165" customWidth="1"/>
    <col min="11023" max="11023" width="45.25390625" style="165" customWidth="1"/>
    <col min="11024" max="11264" width="9.125" style="165" customWidth="1"/>
    <col min="11265" max="11265" width="4.375" style="165" customWidth="1"/>
    <col min="11266" max="11266" width="11.625" style="165" customWidth="1"/>
    <col min="11267" max="11267" width="40.375" style="165" customWidth="1"/>
    <col min="11268" max="11268" width="5.625" style="165" customWidth="1"/>
    <col min="11269" max="11269" width="8.625" style="165" customWidth="1"/>
    <col min="11270" max="11270" width="9.875" style="165" customWidth="1"/>
    <col min="11271" max="11271" width="13.875" style="165" customWidth="1"/>
    <col min="11272" max="11275" width="11.125" style="165" customWidth="1"/>
    <col min="11276" max="11276" width="75.375" style="165" customWidth="1"/>
    <col min="11277" max="11277" width="45.25390625" style="165" customWidth="1"/>
    <col min="11278" max="11278" width="75.375" style="165" customWidth="1"/>
    <col min="11279" max="11279" width="45.25390625" style="165" customWidth="1"/>
    <col min="11280" max="11520" width="9.125" style="165" customWidth="1"/>
    <col min="11521" max="11521" width="4.375" style="165" customWidth="1"/>
    <col min="11522" max="11522" width="11.625" style="165" customWidth="1"/>
    <col min="11523" max="11523" width="40.375" style="165" customWidth="1"/>
    <col min="11524" max="11524" width="5.625" style="165" customWidth="1"/>
    <col min="11525" max="11525" width="8.625" style="165" customWidth="1"/>
    <col min="11526" max="11526" width="9.875" style="165" customWidth="1"/>
    <col min="11527" max="11527" width="13.875" style="165" customWidth="1"/>
    <col min="11528" max="11531" width="11.125" style="165" customWidth="1"/>
    <col min="11532" max="11532" width="75.375" style="165" customWidth="1"/>
    <col min="11533" max="11533" width="45.25390625" style="165" customWidth="1"/>
    <col min="11534" max="11534" width="75.375" style="165" customWidth="1"/>
    <col min="11535" max="11535" width="45.25390625" style="165" customWidth="1"/>
    <col min="11536" max="11776" width="9.125" style="165" customWidth="1"/>
    <col min="11777" max="11777" width="4.375" style="165" customWidth="1"/>
    <col min="11778" max="11778" width="11.625" style="165" customWidth="1"/>
    <col min="11779" max="11779" width="40.375" style="165" customWidth="1"/>
    <col min="11780" max="11780" width="5.625" style="165" customWidth="1"/>
    <col min="11781" max="11781" width="8.625" style="165" customWidth="1"/>
    <col min="11782" max="11782" width="9.875" style="165" customWidth="1"/>
    <col min="11783" max="11783" width="13.875" style="165" customWidth="1"/>
    <col min="11784" max="11787" width="11.125" style="165" customWidth="1"/>
    <col min="11788" max="11788" width="75.375" style="165" customWidth="1"/>
    <col min="11789" max="11789" width="45.25390625" style="165" customWidth="1"/>
    <col min="11790" max="11790" width="75.375" style="165" customWidth="1"/>
    <col min="11791" max="11791" width="45.25390625" style="165" customWidth="1"/>
    <col min="11792" max="12032" width="9.125" style="165" customWidth="1"/>
    <col min="12033" max="12033" width="4.375" style="165" customWidth="1"/>
    <col min="12034" max="12034" width="11.625" style="165" customWidth="1"/>
    <col min="12035" max="12035" width="40.375" style="165" customWidth="1"/>
    <col min="12036" max="12036" width="5.625" style="165" customWidth="1"/>
    <col min="12037" max="12037" width="8.625" style="165" customWidth="1"/>
    <col min="12038" max="12038" width="9.875" style="165" customWidth="1"/>
    <col min="12039" max="12039" width="13.875" style="165" customWidth="1"/>
    <col min="12040" max="12043" width="11.125" style="165" customWidth="1"/>
    <col min="12044" max="12044" width="75.375" style="165" customWidth="1"/>
    <col min="12045" max="12045" width="45.25390625" style="165" customWidth="1"/>
    <col min="12046" max="12046" width="75.375" style="165" customWidth="1"/>
    <col min="12047" max="12047" width="45.25390625" style="165" customWidth="1"/>
    <col min="12048" max="12288" width="9.125" style="165" customWidth="1"/>
    <col min="12289" max="12289" width="4.375" style="165" customWidth="1"/>
    <col min="12290" max="12290" width="11.625" style="165" customWidth="1"/>
    <col min="12291" max="12291" width="40.375" style="165" customWidth="1"/>
    <col min="12292" max="12292" width="5.625" style="165" customWidth="1"/>
    <col min="12293" max="12293" width="8.625" style="165" customWidth="1"/>
    <col min="12294" max="12294" width="9.875" style="165" customWidth="1"/>
    <col min="12295" max="12295" width="13.875" style="165" customWidth="1"/>
    <col min="12296" max="12299" width="11.125" style="165" customWidth="1"/>
    <col min="12300" max="12300" width="75.375" style="165" customWidth="1"/>
    <col min="12301" max="12301" width="45.25390625" style="165" customWidth="1"/>
    <col min="12302" max="12302" width="75.375" style="165" customWidth="1"/>
    <col min="12303" max="12303" width="45.25390625" style="165" customWidth="1"/>
    <col min="12304" max="12544" width="9.125" style="165" customWidth="1"/>
    <col min="12545" max="12545" width="4.375" style="165" customWidth="1"/>
    <col min="12546" max="12546" width="11.625" style="165" customWidth="1"/>
    <col min="12547" max="12547" width="40.375" style="165" customWidth="1"/>
    <col min="12548" max="12548" width="5.625" style="165" customWidth="1"/>
    <col min="12549" max="12549" width="8.625" style="165" customWidth="1"/>
    <col min="12550" max="12550" width="9.875" style="165" customWidth="1"/>
    <col min="12551" max="12551" width="13.875" style="165" customWidth="1"/>
    <col min="12552" max="12555" width="11.125" style="165" customWidth="1"/>
    <col min="12556" max="12556" width="75.375" style="165" customWidth="1"/>
    <col min="12557" max="12557" width="45.25390625" style="165" customWidth="1"/>
    <col min="12558" max="12558" width="75.375" style="165" customWidth="1"/>
    <col min="12559" max="12559" width="45.25390625" style="165" customWidth="1"/>
    <col min="12560" max="12800" width="9.125" style="165" customWidth="1"/>
    <col min="12801" max="12801" width="4.375" style="165" customWidth="1"/>
    <col min="12802" max="12802" width="11.625" style="165" customWidth="1"/>
    <col min="12803" max="12803" width="40.375" style="165" customWidth="1"/>
    <col min="12804" max="12804" width="5.625" style="165" customWidth="1"/>
    <col min="12805" max="12805" width="8.625" style="165" customWidth="1"/>
    <col min="12806" max="12806" width="9.875" style="165" customWidth="1"/>
    <col min="12807" max="12807" width="13.875" style="165" customWidth="1"/>
    <col min="12808" max="12811" width="11.125" style="165" customWidth="1"/>
    <col min="12812" max="12812" width="75.375" style="165" customWidth="1"/>
    <col min="12813" max="12813" width="45.25390625" style="165" customWidth="1"/>
    <col min="12814" max="12814" width="75.375" style="165" customWidth="1"/>
    <col min="12815" max="12815" width="45.25390625" style="165" customWidth="1"/>
    <col min="12816" max="13056" width="9.125" style="165" customWidth="1"/>
    <col min="13057" max="13057" width="4.375" style="165" customWidth="1"/>
    <col min="13058" max="13058" width="11.625" style="165" customWidth="1"/>
    <col min="13059" max="13059" width="40.375" style="165" customWidth="1"/>
    <col min="13060" max="13060" width="5.625" style="165" customWidth="1"/>
    <col min="13061" max="13061" width="8.625" style="165" customWidth="1"/>
    <col min="13062" max="13062" width="9.875" style="165" customWidth="1"/>
    <col min="13063" max="13063" width="13.875" style="165" customWidth="1"/>
    <col min="13064" max="13067" width="11.125" style="165" customWidth="1"/>
    <col min="13068" max="13068" width="75.375" style="165" customWidth="1"/>
    <col min="13069" max="13069" width="45.25390625" style="165" customWidth="1"/>
    <col min="13070" max="13070" width="75.375" style="165" customWidth="1"/>
    <col min="13071" max="13071" width="45.25390625" style="165" customWidth="1"/>
    <col min="13072" max="13312" width="9.125" style="165" customWidth="1"/>
    <col min="13313" max="13313" width="4.375" style="165" customWidth="1"/>
    <col min="13314" max="13314" width="11.625" style="165" customWidth="1"/>
    <col min="13315" max="13315" width="40.375" style="165" customWidth="1"/>
    <col min="13316" max="13316" width="5.625" style="165" customWidth="1"/>
    <col min="13317" max="13317" width="8.625" style="165" customWidth="1"/>
    <col min="13318" max="13318" width="9.875" style="165" customWidth="1"/>
    <col min="13319" max="13319" width="13.875" style="165" customWidth="1"/>
    <col min="13320" max="13323" width="11.125" style="165" customWidth="1"/>
    <col min="13324" max="13324" width="75.375" style="165" customWidth="1"/>
    <col min="13325" max="13325" width="45.25390625" style="165" customWidth="1"/>
    <col min="13326" max="13326" width="75.375" style="165" customWidth="1"/>
    <col min="13327" max="13327" width="45.25390625" style="165" customWidth="1"/>
    <col min="13328" max="13568" width="9.125" style="165" customWidth="1"/>
    <col min="13569" max="13569" width="4.375" style="165" customWidth="1"/>
    <col min="13570" max="13570" width="11.625" style="165" customWidth="1"/>
    <col min="13571" max="13571" width="40.375" style="165" customWidth="1"/>
    <col min="13572" max="13572" width="5.625" style="165" customWidth="1"/>
    <col min="13573" max="13573" width="8.625" style="165" customWidth="1"/>
    <col min="13574" max="13574" width="9.875" style="165" customWidth="1"/>
    <col min="13575" max="13575" width="13.875" style="165" customWidth="1"/>
    <col min="13576" max="13579" width="11.125" style="165" customWidth="1"/>
    <col min="13580" max="13580" width="75.375" style="165" customWidth="1"/>
    <col min="13581" max="13581" width="45.25390625" style="165" customWidth="1"/>
    <col min="13582" max="13582" width="75.375" style="165" customWidth="1"/>
    <col min="13583" max="13583" width="45.25390625" style="165" customWidth="1"/>
    <col min="13584" max="13824" width="9.125" style="165" customWidth="1"/>
    <col min="13825" max="13825" width="4.375" style="165" customWidth="1"/>
    <col min="13826" max="13826" width="11.625" style="165" customWidth="1"/>
    <col min="13827" max="13827" width="40.375" style="165" customWidth="1"/>
    <col min="13828" max="13828" width="5.625" style="165" customWidth="1"/>
    <col min="13829" max="13829" width="8.625" style="165" customWidth="1"/>
    <col min="13830" max="13830" width="9.875" style="165" customWidth="1"/>
    <col min="13831" max="13831" width="13.875" style="165" customWidth="1"/>
    <col min="13832" max="13835" width="11.125" style="165" customWidth="1"/>
    <col min="13836" max="13836" width="75.375" style="165" customWidth="1"/>
    <col min="13837" max="13837" width="45.25390625" style="165" customWidth="1"/>
    <col min="13838" max="13838" width="75.375" style="165" customWidth="1"/>
    <col min="13839" max="13839" width="45.25390625" style="165" customWidth="1"/>
    <col min="13840" max="14080" width="9.125" style="165" customWidth="1"/>
    <col min="14081" max="14081" width="4.375" style="165" customWidth="1"/>
    <col min="14082" max="14082" width="11.625" style="165" customWidth="1"/>
    <col min="14083" max="14083" width="40.375" style="165" customWidth="1"/>
    <col min="14084" max="14084" width="5.625" style="165" customWidth="1"/>
    <col min="14085" max="14085" width="8.625" style="165" customWidth="1"/>
    <col min="14086" max="14086" width="9.875" style="165" customWidth="1"/>
    <col min="14087" max="14087" width="13.875" style="165" customWidth="1"/>
    <col min="14088" max="14091" width="11.125" style="165" customWidth="1"/>
    <col min="14092" max="14092" width="75.375" style="165" customWidth="1"/>
    <col min="14093" max="14093" width="45.25390625" style="165" customWidth="1"/>
    <col min="14094" max="14094" width="75.375" style="165" customWidth="1"/>
    <col min="14095" max="14095" width="45.25390625" style="165" customWidth="1"/>
    <col min="14096" max="14336" width="9.125" style="165" customWidth="1"/>
    <col min="14337" max="14337" width="4.375" style="165" customWidth="1"/>
    <col min="14338" max="14338" width="11.625" style="165" customWidth="1"/>
    <col min="14339" max="14339" width="40.375" style="165" customWidth="1"/>
    <col min="14340" max="14340" width="5.625" style="165" customWidth="1"/>
    <col min="14341" max="14341" width="8.625" style="165" customWidth="1"/>
    <col min="14342" max="14342" width="9.875" style="165" customWidth="1"/>
    <col min="14343" max="14343" width="13.875" style="165" customWidth="1"/>
    <col min="14344" max="14347" width="11.125" style="165" customWidth="1"/>
    <col min="14348" max="14348" width="75.375" style="165" customWidth="1"/>
    <col min="14349" max="14349" width="45.25390625" style="165" customWidth="1"/>
    <col min="14350" max="14350" width="75.375" style="165" customWidth="1"/>
    <col min="14351" max="14351" width="45.25390625" style="165" customWidth="1"/>
    <col min="14352" max="14592" width="9.125" style="165" customWidth="1"/>
    <col min="14593" max="14593" width="4.375" style="165" customWidth="1"/>
    <col min="14594" max="14594" width="11.625" style="165" customWidth="1"/>
    <col min="14595" max="14595" width="40.375" style="165" customWidth="1"/>
    <col min="14596" max="14596" width="5.625" style="165" customWidth="1"/>
    <col min="14597" max="14597" width="8.625" style="165" customWidth="1"/>
    <col min="14598" max="14598" width="9.875" style="165" customWidth="1"/>
    <col min="14599" max="14599" width="13.875" style="165" customWidth="1"/>
    <col min="14600" max="14603" width="11.125" style="165" customWidth="1"/>
    <col min="14604" max="14604" width="75.375" style="165" customWidth="1"/>
    <col min="14605" max="14605" width="45.25390625" style="165" customWidth="1"/>
    <col min="14606" max="14606" width="75.375" style="165" customWidth="1"/>
    <col min="14607" max="14607" width="45.25390625" style="165" customWidth="1"/>
    <col min="14608" max="14848" width="9.125" style="165" customWidth="1"/>
    <col min="14849" max="14849" width="4.375" style="165" customWidth="1"/>
    <col min="14850" max="14850" width="11.625" style="165" customWidth="1"/>
    <col min="14851" max="14851" width="40.375" style="165" customWidth="1"/>
    <col min="14852" max="14852" width="5.625" style="165" customWidth="1"/>
    <col min="14853" max="14853" width="8.625" style="165" customWidth="1"/>
    <col min="14854" max="14854" width="9.875" style="165" customWidth="1"/>
    <col min="14855" max="14855" width="13.875" style="165" customWidth="1"/>
    <col min="14856" max="14859" width="11.125" style="165" customWidth="1"/>
    <col min="14860" max="14860" width="75.375" style="165" customWidth="1"/>
    <col min="14861" max="14861" width="45.25390625" style="165" customWidth="1"/>
    <col min="14862" max="14862" width="75.375" style="165" customWidth="1"/>
    <col min="14863" max="14863" width="45.25390625" style="165" customWidth="1"/>
    <col min="14864" max="15104" width="9.125" style="165" customWidth="1"/>
    <col min="15105" max="15105" width="4.375" style="165" customWidth="1"/>
    <col min="15106" max="15106" width="11.625" style="165" customWidth="1"/>
    <col min="15107" max="15107" width="40.375" style="165" customWidth="1"/>
    <col min="15108" max="15108" width="5.625" style="165" customWidth="1"/>
    <col min="15109" max="15109" width="8.625" style="165" customWidth="1"/>
    <col min="15110" max="15110" width="9.875" style="165" customWidth="1"/>
    <col min="15111" max="15111" width="13.875" style="165" customWidth="1"/>
    <col min="15112" max="15115" width="11.125" style="165" customWidth="1"/>
    <col min="15116" max="15116" width="75.375" style="165" customWidth="1"/>
    <col min="15117" max="15117" width="45.25390625" style="165" customWidth="1"/>
    <col min="15118" max="15118" width="75.375" style="165" customWidth="1"/>
    <col min="15119" max="15119" width="45.25390625" style="165" customWidth="1"/>
    <col min="15120" max="15360" width="9.125" style="165" customWidth="1"/>
    <col min="15361" max="15361" width="4.375" style="165" customWidth="1"/>
    <col min="15362" max="15362" width="11.625" style="165" customWidth="1"/>
    <col min="15363" max="15363" width="40.375" style="165" customWidth="1"/>
    <col min="15364" max="15364" width="5.625" style="165" customWidth="1"/>
    <col min="15365" max="15365" width="8.625" style="165" customWidth="1"/>
    <col min="15366" max="15366" width="9.875" style="165" customWidth="1"/>
    <col min="15367" max="15367" width="13.875" style="165" customWidth="1"/>
    <col min="15368" max="15371" width="11.125" style="165" customWidth="1"/>
    <col min="15372" max="15372" width="75.375" style="165" customWidth="1"/>
    <col min="15373" max="15373" width="45.25390625" style="165" customWidth="1"/>
    <col min="15374" max="15374" width="75.375" style="165" customWidth="1"/>
    <col min="15375" max="15375" width="45.25390625" style="165" customWidth="1"/>
    <col min="15376" max="15616" width="9.125" style="165" customWidth="1"/>
    <col min="15617" max="15617" width="4.375" style="165" customWidth="1"/>
    <col min="15618" max="15618" width="11.625" style="165" customWidth="1"/>
    <col min="15619" max="15619" width="40.375" style="165" customWidth="1"/>
    <col min="15620" max="15620" width="5.625" style="165" customWidth="1"/>
    <col min="15621" max="15621" width="8.625" style="165" customWidth="1"/>
    <col min="15622" max="15622" width="9.875" style="165" customWidth="1"/>
    <col min="15623" max="15623" width="13.875" style="165" customWidth="1"/>
    <col min="15624" max="15627" width="11.125" style="165" customWidth="1"/>
    <col min="15628" max="15628" width="75.375" style="165" customWidth="1"/>
    <col min="15629" max="15629" width="45.25390625" style="165" customWidth="1"/>
    <col min="15630" max="15630" width="75.375" style="165" customWidth="1"/>
    <col min="15631" max="15631" width="45.25390625" style="165" customWidth="1"/>
    <col min="15632" max="15872" width="9.125" style="165" customWidth="1"/>
    <col min="15873" max="15873" width="4.375" style="165" customWidth="1"/>
    <col min="15874" max="15874" width="11.625" style="165" customWidth="1"/>
    <col min="15875" max="15875" width="40.375" style="165" customWidth="1"/>
    <col min="15876" max="15876" width="5.625" style="165" customWidth="1"/>
    <col min="15877" max="15877" width="8.625" style="165" customWidth="1"/>
    <col min="15878" max="15878" width="9.875" style="165" customWidth="1"/>
    <col min="15879" max="15879" width="13.875" style="165" customWidth="1"/>
    <col min="15880" max="15883" width="11.125" style="165" customWidth="1"/>
    <col min="15884" max="15884" width="75.375" style="165" customWidth="1"/>
    <col min="15885" max="15885" width="45.25390625" style="165" customWidth="1"/>
    <col min="15886" max="15886" width="75.375" style="165" customWidth="1"/>
    <col min="15887" max="15887" width="45.25390625" style="165" customWidth="1"/>
    <col min="15888" max="16128" width="9.125" style="165" customWidth="1"/>
    <col min="16129" max="16129" width="4.375" style="165" customWidth="1"/>
    <col min="16130" max="16130" width="11.625" style="165" customWidth="1"/>
    <col min="16131" max="16131" width="40.375" style="165" customWidth="1"/>
    <col min="16132" max="16132" width="5.625" style="165" customWidth="1"/>
    <col min="16133" max="16133" width="8.625" style="165" customWidth="1"/>
    <col min="16134" max="16134" width="9.875" style="165" customWidth="1"/>
    <col min="16135" max="16135" width="13.875" style="165" customWidth="1"/>
    <col min="16136" max="16139" width="11.125" style="165" customWidth="1"/>
    <col min="16140" max="16140" width="75.375" style="165" customWidth="1"/>
    <col min="16141" max="16141" width="45.25390625" style="165" customWidth="1"/>
    <col min="16142" max="16142" width="75.375" style="165" customWidth="1"/>
    <col min="16143" max="16143" width="45.25390625" style="165" customWidth="1"/>
    <col min="16144" max="16384" width="9.125" style="165" customWidth="1"/>
  </cols>
  <sheetData>
    <row r="1" spans="1:7" ht="15.75">
      <c r="A1" s="164" t="s">
        <v>79</v>
      </c>
      <c r="B1" s="164"/>
      <c r="C1" s="164"/>
      <c r="D1" s="164"/>
      <c r="E1" s="164"/>
      <c r="F1" s="164"/>
      <c r="G1" s="164"/>
    </row>
    <row r="2" spans="2:7" ht="14.25" customHeight="1" thickBot="1">
      <c r="B2" s="166"/>
      <c r="C2" s="167"/>
      <c r="D2" s="167"/>
      <c r="E2" s="168"/>
      <c r="F2" s="167"/>
      <c r="G2" s="167"/>
    </row>
    <row r="3" spans="1:7" ht="13.5" thickTop="1">
      <c r="A3" s="106" t="s">
        <v>48</v>
      </c>
      <c r="B3" s="107"/>
      <c r="C3" s="108" t="str">
        <f>CONCATENATE(cislostavby," ",nazevstavby)</f>
        <v>2018/12/07 Adaptace kotelny na sklad zemědělských strojů</v>
      </c>
      <c r="D3" s="109"/>
      <c r="E3" s="169" t="s">
        <v>64</v>
      </c>
      <c r="F3" s="170" t="str">
        <f>Rekapitulace!H1</f>
        <v>04 - 01 -</v>
      </c>
      <c r="G3" s="171"/>
    </row>
    <row r="4" spans="1:7" ht="13.5" thickBot="1">
      <c r="A4" s="172" t="s">
        <v>50</v>
      </c>
      <c r="B4" s="115"/>
      <c r="C4" s="116" t="str">
        <f>CONCATENATE(cisloobjektu," ",nazevobjektu)</f>
        <v>SO - 04 - ÚPRAVY POVRCHŮ VNĚJŠÍCH STĚN</v>
      </c>
      <c r="D4" s="117"/>
      <c r="E4" s="173" t="str">
        <f>Rekapitulace!G2</f>
        <v>Úpravy povrchů vnějších stěn</v>
      </c>
      <c r="F4" s="174"/>
      <c r="G4" s="175"/>
    </row>
    <row r="5" spans="1:7" ht="13.5" thickTop="1">
      <c r="A5" s="176"/>
      <c r="G5" s="178"/>
    </row>
    <row r="6" spans="1:11" ht="22.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17" ht="12.75">
      <c r="A7" s="184" t="s">
        <v>76</v>
      </c>
      <c r="B7" s="185" t="s">
        <v>86</v>
      </c>
      <c r="C7" s="186" t="s">
        <v>87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12.75">
      <c r="A8" s="193">
        <v>1</v>
      </c>
      <c r="B8" s="194" t="s">
        <v>88</v>
      </c>
      <c r="C8" s="195" t="s">
        <v>89</v>
      </c>
      <c r="D8" s="196" t="s">
        <v>90</v>
      </c>
      <c r="E8" s="197">
        <v>45.504</v>
      </c>
      <c r="F8" s="197">
        <v>0</v>
      </c>
      <c r="G8" s="198">
        <f>E8*F8</f>
        <v>0</v>
      </c>
      <c r="H8" s="199">
        <v>0.0001</v>
      </c>
      <c r="I8" s="199">
        <f>E8*H8</f>
        <v>0.0045504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0</v>
      </c>
      <c r="AC8" s="165">
        <v>0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0</v>
      </c>
      <c r="CC8" s="192"/>
      <c r="CD8" s="192"/>
    </row>
    <row r="9" spans="1:17" ht="33.75">
      <c r="A9" s="200"/>
      <c r="B9" s="201"/>
      <c r="C9" s="202" t="s">
        <v>91</v>
      </c>
      <c r="D9" s="203"/>
      <c r="E9" s="203"/>
      <c r="F9" s="203"/>
      <c r="G9" s="204"/>
      <c r="H9" s="205"/>
      <c r="I9" s="205"/>
      <c r="J9" s="205"/>
      <c r="K9" s="205"/>
      <c r="L9" s="206" t="s">
        <v>91</v>
      </c>
      <c r="N9" s="206"/>
      <c r="Q9" s="192">
        <v>3</v>
      </c>
    </row>
    <row r="10" spans="1:17" ht="12.75">
      <c r="A10" s="200"/>
      <c r="B10" s="201"/>
      <c r="C10" s="202" t="s">
        <v>92</v>
      </c>
      <c r="D10" s="203"/>
      <c r="E10" s="203"/>
      <c r="F10" s="203"/>
      <c r="G10" s="204"/>
      <c r="H10" s="205"/>
      <c r="I10" s="205"/>
      <c r="J10" s="205"/>
      <c r="K10" s="205"/>
      <c r="L10" s="206" t="s">
        <v>92</v>
      </c>
      <c r="N10" s="206"/>
      <c r="Q10" s="192">
        <v>3</v>
      </c>
    </row>
    <row r="11" spans="1:17" ht="56.25">
      <c r="A11" s="200"/>
      <c r="B11" s="201"/>
      <c r="C11" s="202" t="s">
        <v>93</v>
      </c>
      <c r="D11" s="203"/>
      <c r="E11" s="203"/>
      <c r="F11" s="203"/>
      <c r="G11" s="204"/>
      <c r="H11" s="205"/>
      <c r="I11" s="205"/>
      <c r="J11" s="205"/>
      <c r="K11" s="205"/>
      <c r="L11" s="206" t="s">
        <v>93</v>
      </c>
      <c r="N11" s="206"/>
      <c r="Q11" s="192">
        <v>3</v>
      </c>
    </row>
    <row r="12" spans="1:17" ht="12.75">
      <c r="A12" s="200"/>
      <c r="B12" s="201"/>
      <c r="C12" s="207" t="s">
        <v>94</v>
      </c>
      <c r="D12" s="208"/>
      <c r="E12" s="209">
        <v>0</v>
      </c>
      <c r="F12" s="210"/>
      <c r="G12" s="211"/>
      <c r="H12" s="212"/>
      <c r="I12" s="213"/>
      <c r="J12" s="212"/>
      <c r="K12" s="213"/>
      <c r="M12" s="206" t="s">
        <v>94</v>
      </c>
      <c r="O12" s="206"/>
      <c r="Q12" s="192"/>
    </row>
    <row r="13" spans="1:17" ht="12.75">
      <c r="A13" s="200"/>
      <c r="B13" s="201"/>
      <c r="C13" s="207" t="s">
        <v>95</v>
      </c>
      <c r="D13" s="208"/>
      <c r="E13" s="209">
        <v>0</v>
      </c>
      <c r="F13" s="210"/>
      <c r="G13" s="211"/>
      <c r="H13" s="212"/>
      <c r="I13" s="213"/>
      <c r="J13" s="212"/>
      <c r="K13" s="213"/>
      <c r="M13" s="206" t="s">
        <v>95</v>
      </c>
      <c r="O13" s="206"/>
      <c r="Q13" s="192"/>
    </row>
    <row r="14" spans="1:17" ht="12.75">
      <c r="A14" s="200"/>
      <c r="B14" s="201"/>
      <c r="C14" s="207" t="s">
        <v>96</v>
      </c>
      <c r="D14" s="208"/>
      <c r="E14" s="209">
        <v>0</v>
      </c>
      <c r="F14" s="210"/>
      <c r="G14" s="211"/>
      <c r="H14" s="212"/>
      <c r="I14" s="213"/>
      <c r="J14" s="212"/>
      <c r="K14" s="213"/>
      <c r="M14" s="206" t="s">
        <v>96</v>
      </c>
      <c r="O14" s="206"/>
      <c r="Q14" s="192"/>
    </row>
    <row r="15" spans="1:17" ht="12.75">
      <c r="A15" s="200"/>
      <c r="B15" s="201"/>
      <c r="C15" s="207" t="s">
        <v>97</v>
      </c>
      <c r="D15" s="208"/>
      <c r="E15" s="209">
        <v>0.57</v>
      </c>
      <c r="F15" s="210"/>
      <c r="G15" s="211"/>
      <c r="H15" s="212"/>
      <c r="I15" s="213"/>
      <c r="J15" s="212"/>
      <c r="K15" s="213"/>
      <c r="M15" s="206" t="s">
        <v>97</v>
      </c>
      <c r="O15" s="206"/>
      <c r="Q15" s="192"/>
    </row>
    <row r="16" spans="1:17" ht="12.75">
      <c r="A16" s="200"/>
      <c r="B16" s="201"/>
      <c r="C16" s="207" t="s">
        <v>98</v>
      </c>
      <c r="D16" s="208"/>
      <c r="E16" s="209">
        <v>6.12</v>
      </c>
      <c r="F16" s="210"/>
      <c r="G16" s="211"/>
      <c r="H16" s="212"/>
      <c r="I16" s="213"/>
      <c r="J16" s="212"/>
      <c r="K16" s="213"/>
      <c r="M16" s="206" t="s">
        <v>98</v>
      </c>
      <c r="O16" s="206"/>
      <c r="Q16" s="192"/>
    </row>
    <row r="17" spans="1:17" ht="12.75">
      <c r="A17" s="200"/>
      <c r="B17" s="201"/>
      <c r="C17" s="207" t="s">
        <v>99</v>
      </c>
      <c r="D17" s="208"/>
      <c r="E17" s="209">
        <v>0</v>
      </c>
      <c r="F17" s="210"/>
      <c r="G17" s="211"/>
      <c r="H17" s="212"/>
      <c r="I17" s="213"/>
      <c r="J17" s="212"/>
      <c r="K17" s="213"/>
      <c r="M17" s="206" t="s">
        <v>99</v>
      </c>
      <c r="O17" s="206"/>
      <c r="Q17" s="192"/>
    </row>
    <row r="18" spans="1:17" ht="12.75">
      <c r="A18" s="200"/>
      <c r="B18" s="201"/>
      <c r="C18" s="207" t="s">
        <v>100</v>
      </c>
      <c r="D18" s="208"/>
      <c r="E18" s="209">
        <v>1.14</v>
      </c>
      <c r="F18" s="210"/>
      <c r="G18" s="211"/>
      <c r="H18" s="212"/>
      <c r="I18" s="213"/>
      <c r="J18" s="212"/>
      <c r="K18" s="213"/>
      <c r="M18" s="206" t="s">
        <v>100</v>
      </c>
      <c r="O18" s="206"/>
      <c r="Q18" s="192"/>
    </row>
    <row r="19" spans="1:17" ht="12.75">
      <c r="A19" s="200"/>
      <c r="B19" s="201"/>
      <c r="C19" s="207" t="s">
        <v>101</v>
      </c>
      <c r="D19" s="208"/>
      <c r="E19" s="209">
        <v>1.496</v>
      </c>
      <c r="F19" s="210"/>
      <c r="G19" s="211"/>
      <c r="H19" s="212"/>
      <c r="I19" s="213"/>
      <c r="J19" s="212"/>
      <c r="K19" s="213"/>
      <c r="M19" s="206" t="s">
        <v>101</v>
      </c>
      <c r="O19" s="206"/>
      <c r="Q19" s="192"/>
    </row>
    <row r="20" spans="1:17" ht="12.75">
      <c r="A20" s="200"/>
      <c r="B20" s="201"/>
      <c r="C20" s="207" t="s">
        <v>102</v>
      </c>
      <c r="D20" s="208"/>
      <c r="E20" s="209">
        <v>1.734</v>
      </c>
      <c r="F20" s="210"/>
      <c r="G20" s="211"/>
      <c r="H20" s="212"/>
      <c r="I20" s="213"/>
      <c r="J20" s="212"/>
      <c r="K20" s="213"/>
      <c r="M20" s="206" t="s">
        <v>102</v>
      </c>
      <c r="O20" s="206"/>
      <c r="Q20" s="192"/>
    </row>
    <row r="21" spans="1:17" ht="12.75">
      <c r="A21" s="200"/>
      <c r="B21" s="201"/>
      <c r="C21" s="207" t="s">
        <v>103</v>
      </c>
      <c r="D21" s="208"/>
      <c r="E21" s="209">
        <v>0</v>
      </c>
      <c r="F21" s="210"/>
      <c r="G21" s="211"/>
      <c r="H21" s="212"/>
      <c r="I21" s="213"/>
      <c r="J21" s="212"/>
      <c r="K21" s="213"/>
      <c r="M21" s="206" t="s">
        <v>103</v>
      </c>
      <c r="O21" s="206"/>
      <c r="Q21" s="192"/>
    </row>
    <row r="22" spans="1:17" ht="12.75">
      <c r="A22" s="200"/>
      <c r="B22" s="201"/>
      <c r="C22" s="207" t="s">
        <v>96</v>
      </c>
      <c r="D22" s="208"/>
      <c r="E22" s="209">
        <v>0</v>
      </c>
      <c r="F22" s="210"/>
      <c r="G22" s="211"/>
      <c r="H22" s="212"/>
      <c r="I22" s="213"/>
      <c r="J22" s="212"/>
      <c r="K22" s="213"/>
      <c r="M22" s="206" t="s">
        <v>96</v>
      </c>
      <c r="O22" s="206"/>
      <c r="Q22" s="192"/>
    </row>
    <row r="23" spans="1:17" ht="12.75">
      <c r="A23" s="200"/>
      <c r="B23" s="201"/>
      <c r="C23" s="207" t="s">
        <v>104</v>
      </c>
      <c r="D23" s="208"/>
      <c r="E23" s="209">
        <v>2</v>
      </c>
      <c r="F23" s="210"/>
      <c r="G23" s="211"/>
      <c r="H23" s="212"/>
      <c r="I23" s="213"/>
      <c r="J23" s="212"/>
      <c r="K23" s="213"/>
      <c r="M23" s="206" t="s">
        <v>104</v>
      </c>
      <c r="O23" s="206"/>
      <c r="Q23" s="192"/>
    </row>
    <row r="24" spans="1:17" ht="12.75">
      <c r="A24" s="200"/>
      <c r="B24" s="201"/>
      <c r="C24" s="207" t="s">
        <v>105</v>
      </c>
      <c r="D24" s="208"/>
      <c r="E24" s="209">
        <v>0.696</v>
      </c>
      <c r="F24" s="210"/>
      <c r="G24" s="211"/>
      <c r="H24" s="212"/>
      <c r="I24" s="213"/>
      <c r="J24" s="212"/>
      <c r="K24" s="213"/>
      <c r="M24" s="206" t="s">
        <v>105</v>
      </c>
      <c r="O24" s="206"/>
      <c r="Q24" s="192"/>
    </row>
    <row r="25" spans="1:17" ht="12.75">
      <c r="A25" s="200"/>
      <c r="B25" s="201"/>
      <c r="C25" s="207" t="s">
        <v>106</v>
      </c>
      <c r="D25" s="208"/>
      <c r="E25" s="209">
        <v>20.944</v>
      </c>
      <c r="F25" s="210"/>
      <c r="G25" s="211"/>
      <c r="H25" s="212"/>
      <c r="I25" s="213"/>
      <c r="J25" s="212"/>
      <c r="K25" s="213"/>
      <c r="M25" s="206" t="s">
        <v>106</v>
      </c>
      <c r="O25" s="206"/>
      <c r="Q25" s="192"/>
    </row>
    <row r="26" spans="1:17" ht="12.75">
      <c r="A26" s="200"/>
      <c r="B26" s="201"/>
      <c r="C26" s="207" t="s">
        <v>107</v>
      </c>
      <c r="D26" s="208"/>
      <c r="E26" s="209">
        <v>3.6015</v>
      </c>
      <c r="F26" s="210"/>
      <c r="G26" s="211"/>
      <c r="H26" s="212"/>
      <c r="I26" s="213"/>
      <c r="J26" s="212"/>
      <c r="K26" s="213"/>
      <c r="M26" s="206" t="s">
        <v>107</v>
      </c>
      <c r="O26" s="206"/>
      <c r="Q26" s="192"/>
    </row>
    <row r="27" spans="1:17" ht="12.75">
      <c r="A27" s="200"/>
      <c r="B27" s="201"/>
      <c r="C27" s="207" t="s">
        <v>108</v>
      </c>
      <c r="D27" s="208"/>
      <c r="E27" s="209">
        <v>0</v>
      </c>
      <c r="F27" s="210"/>
      <c r="G27" s="211"/>
      <c r="H27" s="212"/>
      <c r="I27" s="213"/>
      <c r="J27" s="212"/>
      <c r="K27" s="213"/>
      <c r="M27" s="206" t="s">
        <v>108</v>
      </c>
      <c r="O27" s="206"/>
      <c r="Q27" s="192"/>
    </row>
    <row r="28" spans="1:17" ht="12.75">
      <c r="A28" s="200"/>
      <c r="B28" s="201"/>
      <c r="C28" s="207" t="s">
        <v>109</v>
      </c>
      <c r="D28" s="208"/>
      <c r="E28" s="209">
        <v>3.315</v>
      </c>
      <c r="F28" s="210"/>
      <c r="G28" s="211"/>
      <c r="H28" s="212"/>
      <c r="I28" s="213"/>
      <c r="J28" s="212"/>
      <c r="K28" s="213"/>
      <c r="M28" s="206" t="s">
        <v>109</v>
      </c>
      <c r="O28" s="206"/>
      <c r="Q28" s="192"/>
    </row>
    <row r="29" spans="1:17" ht="12.75">
      <c r="A29" s="200"/>
      <c r="B29" s="201"/>
      <c r="C29" s="207" t="s">
        <v>110</v>
      </c>
      <c r="D29" s="208"/>
      <c r="E29" s="209">
        <v>3.3075</v>
      </c>
      <c r="F29" s="210"/>
      <c r="G29" s="211"/>
      <c r="H29" s="212"/>
      <c r="I29" s="213"/>
      <c r="J29" s="212"/>
      <c r="K29" s="213"/>
      <c r="M29" s="206" t="s">
        <v>110</v>
      </c>
      <c r="O29" s="206"/>
      <c r="Q29" s="192"/>
    </row>
    <row r="30" spans="1:17" ht="12.75">
      <c r="A30" s="200"/>
      <c r="B30" s="201"/>
      <c r="C30" s="207" t="s">
        <v>111</v>
      </c>
      <c r="D30" s="208"/>
      <c r="E30" s="209">
        <v>0</v>
      </c>
      <c r="F30" s="210"/>
      <c r="G30" s="211"/>
      <c r="H30" s="212"/>
      <c r="I30" s="213"/>
      <c r="J30" s="212"/>
      <c r="K30" s="213"/>
      <c r="M30" s="206" t="s">
        <v>111</v>
      </c>
      <c r="O30" s="206"/>
      <c r="Q30" s="192"/>
    </row>
    <row r="31" spans="1:17" ht="12.75">
      <c r="A31" s="200"/>
      <c r="B31" s="201"/>
      <c r="C31" s="207" t="s">
        <v>96</v>
      </c>
      <c r="D31" s="208"/>
      <c r="E31" s="209">
        <v>0</v>
      </c>
      <c r="F31" s="210"/>
      <c r="G31" s="211"/>
      <c r="H31" s="212"/>
      <c r="I31" s="213"/>
      <c r="J31" s="212"/>
      <c r="K31" s="213"/>
      <c r="M31" s="206" t="s">
        <v>96</v>
      </c>
      <c r="O31" s="206"/>
      <c r="Q31" s="192"/>
    </row>
    <row r="32" spans="1:17" ht="12.75">
      <c r="A32" s="200"/>
      <c r="B32" s="201"/>
      <c r="C32" s="207" t="s">
        <v>112</v>
      </c>
      <c r="D32" s="208"/>
      <c r="E32" s="209">
        <v>0.29</v>
      </c>
      <c r="F32" s="210"/>
      <c r="G32" s="211"/>
      <c r="H32" s="212"/>
      <c r="I32" s="213"/>
      <c r="J32" s="212"/>
      <c r="K32" s="213"/>
      <c r="M32" s="206" t="s">
        <v>112</v>
      </c>
      <c r="O32" s="206"/>
      <c r="Q32" s="192"/>
    </row>
    <row r="33" spans="1:17" ht="12.75">
      <c r="A33" s="200"/>
      <c r="B33" s="201"/>
      <c r="C33" s="207" t="s">
        <v>99</v>
      </c>
      <c r="D33" s="208"/>
      <c r="E33" s="209">
        <v>0</v>
      </c>
      <c r="F33" s="210"/>
      <c r="G33" s="211"/>
      <c r="H33" s="212"/>
      <c r="I33" s="213"/>
      <c r="J33" s="212"/>
      <c r="K33" s="213"/>
      <c r="M33" s="206" t="s">
        <v>99</v>
      </c>
      <c r="O33" s="206"/>
      <c r="Q33" s="192"/>
    </row>
    <row r="34" spans="1:17" ht="12.75">
      <c r="A34" s="200"/>
      <c r="B34" s="201"/>
      <c r="C34" s="207" t="s">
        <v>112</v>
      </c>
      <c r="D34" s="208"/>
      <c r="E34" s="209">
        <v>0.29</v>
      </c>
      <c r="F34" s="210"/>
      <c r="G34" s="211"/>
      <c r="H34" s="212"/>
      <c r="I34" s="213"/>
      <c r="J34" s="212"/>
      <c r="K34" s="213"/>
      <c r="M34" s="206" t="s">
        <v>112</v>
      </c>
      <c r="O34" s="206"/>
      <c r="Q34" s="192"/>
    </row>
    <row r="35" spans="1:82" ht="22.5">
      <c r="A35" s="193">
        <v>2</v>
      </c>
      <c r="B35" s="194" t="s">
        <v>113</v>
      </c>
      <c r="C35" s="195" t="s">
        <v>114</v>
      </c>
      <c r="D35" s="196" t="s">
        <v>90</v>
      </c>
      <c r="E35" s="197">
        <v>482.894</v>
      </c>
      <c r="F35" s="197">
        <v>0</v>
      </c>
      <c r="G35" s="198">
        <f>E35*F35</f>
        <v>0</v>
      </c>
      <c r="H35" s="199">
        <v>0.00039</v>
      </c>
      <c r="I35" s="199">
        <f>E35*H35</f>
        <v>0.18832866</v>
      </c>
      <c r="J35" s="199">
        <v>0</v>
      </c>
      <c r="K35" s="199">
        <f>E35*J35</f>
        <v>0</v>
      </c>
      <c r="Q35" s="192">
        <v>2</v>
      </c>
      <c r="AA35" s="165">
        <v>1</v>
      </c>
      <c r="AB35" s="165">
        <v>1</v>
      </c>
      <c r="AC35" s="165">
        <v>1</v>
      </c>
      <c r="BB35" s="165">
        <v>1</v>
      </c>
      <c r="BC35" s="165">
        <f>IF(BB35=1,G35,0)</f>
        <v>0</v>
      </c>
      <c r="BD35" s="165">
        <f>IF(BB35=2,G35,0)</f>
        <v>0</v>
      </c>
      <c r="BE35" s="165">
        <f>IF(BB35=3,G35,0)</f>
        <v>0</v>
      </c>
      <c r="BF35" s="165">
        <f>IF(BB35=4,G35,0)</f>
        <v>0</v>
      </c>
      <c r="BG35" s="165">
        <f>IF(BB35=5,G35,0)</f>
        <v>0</v>
      </c>
      <c r="CA35" s="165">
        <v>1</v>
      </c>
      <c r="CB35" s="165">
        <v>1</v>
      </c>
      <c r="CC35" s="192"/>
      <c r="CD35" s="192"/>
    </row>
    <row r="36" spans="1:17" ht="22.5">
      <c r="A36" s="200"/>
      <c r="B36" s="201"/>
      <c r="C36" s="202" t="s">
        <v>115</v>
      </c>
      <c r="D36" s="203"/>
      <c r="E36" s="203"/>
      <c r="F36" s="203"/>
      <c r="G36" s="204"/>
      <c r="H36" s="205"/>
      <c r="I36" s="205"/>
      <c r="J36" s="205"/>
      <c r="K36" s="205"/>
      <c r="L36" s="206" t="s">
        <v>115</v>
      </c>
      <c r="N36" s="206"/>
      <c r="Q36" s="192">
        <v>3</v>
      </c>
    </row>
    <row r="37" spans="1:17" ht="12.75">
      <c r="A37" s="200"/>
      <c r="B37" s="201"/>
      <c r="C37" s="202" t="s">
        <v>116</v>
      </c>
      <c r="D37" s="203"/>
      <c r="E37" s="203"/>
      <c r="F37" s="203"/>
      <c r="G37" s="204"/>
      <c r="H37" s="205"/>
      <c r="I37" s="205"/>
      <c r="J37" s="205"/>
      <c r="K37" s="205"/>
      <c r="L37" s="206" t="s">
        <v>116</v>
      </c>
      <c r="N37" s="206"/>
      <c r="Q37" s="192">
        <v>3</v>
      </c>
    </row>
    <row r="38" spans="1:17" ht="12.75">
      <c r="A38" s="200"/>
      <c r="B38" s="201"/>
      <c r="C38" s="207" t="s">
        <v>94</v>
      </c>
      <c r="D38" s="208"/>
      <c r="E38" s="209">
        <v>0</v>
      </c>
      <c r="F38" s="210"/>
      <c r="G38" s="211"/>
      <c r="H38" s="212"/>
      <c r="I38" s="213"/>
      <c r="J38" s="212"/>
      <c r="K38" s="213"/>
      <c r="M38" s="206" t="s">
        <v>94</v>
      </c>
      <c r="O38" s="206"/>
      <c r="Q38" s="192"/>
    </row>
    <row r="39" spans="1:17" ht="12.75">
      <c r="A39" s="200"/>
      <c r="B39" s="201"/>
      <c r="C39" s="207" t="s">
        <v>117</v>
      </c>
      <c r="D39" s="208"/>
      <c r="E39" s="209">
        <v>195.85</v>
      </c>
      <c r="F39" s="210"/>
      <c r="G39" s="211"/>
      <c r="H39" s="212"/>
      <c r="I39" s="213"/>
      <c r="J39" s="212"/>
      <c r="K39" s="213"/>
      <c r="M39" s="206" t="s">
        <v>117</v>
      </c>
      <c r="O39" s="206"/>
      <c r="Q39" s="192"/>
    </row>
    <row r="40" spans="1:17" ht="12.75">
      <c r="A40" s="200"/>
      <c r="B40" s="201"/>
      <c r="C40" s="207" t="s">
        <v>96</v>
      </c>
      <c r="D40" s="208"/>
      <c r="E40" s="209">
        <v>0</v>
      </c>
      <c r="F40" s="210"/>
      <c r="G40" s="211"/>
      <c r="H40" s="212"/>
      <c r="I40" s="213"/>
      <c r="J40" s="212"/>
      <c r="K40" s="213"/>
      <c r="M40" s="206" t="s">
        <v>96</v>
      </c>
      <c r="O40" s="206"/>
      <c r="Q40" s="192"/>
    </row>
    <row r="41" spans="1:17" ht="12.75">
      <c r="A41" s="200"/>
      <c r="B41" s="201"/>
      <c r="C41" s="207" t="s">
        <v>118</v>
      </c>
      <c r="D41" s="208"/>
      <c r="E41" s="209">
        <v>-0.57</v>
      </c>
      <c r="F41" s="210"/>
      <c r="G41" s="211"/>
      <c r="H41" s="212"/>
      <c r="I41" s="213"/>
      <c r="J41" s="212"/>
      <c r="K41" s="213"/>
      <c r="M41" s="206" t="s">
        <v>118</v>
      </c>
      <c r="O41" s="206"/>
      <c r="Q41" s="192"/>
    </row>
    <row r="42" spans="1:17" ht="12.75">
      <c r="A42" s="200"/>
      <c r="B42" s="201"/>
      <c r="C42" s="207" t="s">
        <v>119</v>
      </c>
      <c r="D42" s="208"/>
      <c r="E42" s="209">
        <v>-6.12</v>
      </c>
      <c r="F42" s="210"/>
      <c r="G42" s="211"/>
      <c r="H42" s="212"/>
      <c r="I42" s="213"/>
      <c r="J42" s="212"/>
      <c r="K42" s="213"/>
      <c r="M42" s="206" t="s">
        <v>119</v>
      </c>
      <c r="O42" s="206"/>
      <c r="Q42" s="192"/>
    </row>
    <row r="43" spans="1:17" ht="12.75">
      <c r="A43" s="200"/>
      <c r="B43" s="201"/>
      <c r="C43" s="207" t="s">
        <v>99</v>
      </c>
      <c r="D43" s="208"/>
      <c r="E43" s="209">
        <v>0</v>
      </c>
      <c r="F43" s="210"/>
      <c r="G43" s="211"/>
      <c r="H43" s="212"/>
      <c r="I43" s="213"/>
      <c r="J43" s="212"/>
      <c r="K43" s="213"/>
      <c r="M43" s="206" t="s">
        <v>99</v>
      </c>
      <c r="O43" s="206"/>
      <c r="Q43" s="192"/>
    </row>
    <row r="44" spans="1:17" ht="12.75">
      <c r="A44" s="200"/>
      <c r="B44" s="201"/>
      <c r="C44" s="207" t="s">
        <v>120</v>
      </c>
      <c r="D44" s="208"/>
      <c r="E44" s="209">
        <v>-1.14</v>
      </c>
      <c r="F44" s="210"/>
      <c r="G44" s="211"/>
      <c r="H44" s="212"/>
      <c r="I44" s="213"/>
      <c r="J44" s="212"/>
      <c r="K44" s="213"/>
      <c r="M44" s="206" t="s">
        <v>120</v>
      </c>
      <c r="O44" s="206"/>
      <c r="Q44" s="192"/>
    </row>
    <row r="45" spans="1:17" ht="12.75">
      <c r="A45" s="200"/>
      <c r="B45" s="201"/>
      <c r="C45" s="207" t="s">
        <v>121</v>
      </c>
      <c r="D45" s="208"/>
      <c r="E45" s="209">
        <v>-1.496</v>
      </c>
      <c r="F45" s="210"/>
      <c r="G45" s="211"/>
      <c r="H45" s="212"/>
      <c r="I45" s="213"/>
      <c r="J45" s="212"/>
      <c r="K45" s="213"/>
      <c r="M45" s="206" t="s">
        <v>121</v>
      </c>
      <c r="O45" s="206"/>
      <c r="Q45" s="192"/>
    </row>
    <row r="46" spans="1:17" ht="12.75">
      <c r="A46" s="200"/>
      <c r="B46" s="201"/>
      <c r="C46" s="207" t="s">
        <v>122</v>
      </c>
      <c r="D46" s="208"/>
      <c r="E46" s="209">
        <v>-1.734</v>
      </c>
      <c r="F46" s="210"/>
      <c r="G46" s="211"/>
      <c r="H46" s="212"/>
      <c r="I46" s="213"/>
      <c r="J46" s="212"/>
      <c r="K46" s="213"/>
      <c r="M46" s="206" t="s">
        <v>122</v>
      </c>
      <c r="O46" s="206"/>
      <c r="Q46" s="192"/>
    </row>
    <row r="47" spans="1:17" ht="12.75">
      <c r="A47" s="200"/>
      <c r="B47" s="201"/>
      <c r="C47" s="207" t="s">
        <v>123</v>
      </c>
      <c r="D47" s="208"/>
      <c r="E47" s="209">
        <v>193.22</v>
      </c>
      <c r="F47" s="210"/>
      <c r="G47" s="211"/>
      <c r="H47" s="212"/>
      <c r="I47" s="213"/>
      <c r="J47" s="212"/>
      <c r="K47" s="213"/>
      <c r="M47" s="206" t="s">
        <v>123</v>
      </c>
      <c r="O47" s="206"/>
      <c r="Q47" s="192"/>
    </row>
    <row r="48" spans="1:17" ht="12.75">
      <c r="A48" s="200"/>
      <c r="B48" s="201"/>
      <c r="C48" s="207" t="s">
        <v>96</v>
      </c>
      <c r="D48" s="208"/>
      <c r="E48" s="209">
        <v>0</v>
      </c>
      <c r="F48" s="210"/>
      <c r="G48" s="211"/>
      <c r="H48" s="212"/>
      <c r="I48" s="213"/>
      <c r="J48" s="212"/>
      <c r="K48" s="213"/>
      <c r="M48" s="206" t="s">
        <v>96</v>
      </c>
      <c r="O48" s="206"/>
      <c r="Q48" s="192"/>
    </row>
    <row r="49" spans="1:17" ht="12.75">
      <c r="A49" s="200"/>
      <c r="B49" s="201"/>
      <c r="C49" s="207" t="s">
        <v>124</v>
      </c>
      <c r="D49" s="208"/>
      <c r="E49" s="209">
        <v>-2</v>
      </c>
      <c r="F49" s="210"/>
      <c r="G49" s="211"/>
      <c r="H49" s="212"/>
      <c r="I49" s="213"/>
      <c r="J49" s="212"/>
      <c r="K49" s="213"/>
      <c r="M49" s="206" t="s">
        <v>124</v>
      </c>
      <c r="O49" s="206"/>
      <c r="Q49" s="192"/>
    </row>
    <row r="50" spans="1:17" ht="12.75">
      <c r="A50" s="200"/>
      <c r="B50" s="201"/>
      <c r="C50" s="207" t="s">
        <v>125</v>
      </c>
      <c r="D50" s="208"/>
      <c r="E50" s="209">
        <v>-0.696</v>
      </c>
      <c r="F50" s="210"/>
      <c r="G50" s="211"/>
      <c r="H50" s="212"/>
      <c r="I50" s="213"/>
      <c r="J50" s="212"/>
      <c r="K50" s="213"/>
      <c r="M50" s="206" t="s">
        <v>125</v>
      </c>
      <c r="O50" s="206"/>
      <c r="Q50" s="192"/>
    </row>
    <row r="51" spans="1:17" ht="12.75">
      <c r="A51" s="200"/>
      <c r="B51" s="201"/>
      <c r="C51" s="207" t="s">
        <v>126</v>
      </c>
      <c r="D51" s="208"/>
      <c r="E51" s="209">
        <v>-20.944</v>
      </c>
      <c r="F51" s="210"/>
      <c r="G51" s="211"/>
      <c r="H51" s="212"/>
      <c r="I51" s="213"/>
      <c r="J51" s="212"/>
      <c r="K51" s="213"/>
      <c r="M51" s="206" t="s">
        <v>126</v>
      </c>
      <c r="O51" s="206"/>
      <c r="Q51" s="192"/>
    </row>
    <row r="52" spans="1:17" ht="12.75">
      <c r="A52" s="200"/>
      <c r="B52" s="201"/>
      <c r="C52" s="207" t="s">
        <v>127</v>
      </c>
      <c r="D52" s="208"/>
      <c r="E52" s="209">
        <v>-3.6015</v>
      </c>
      <c r="F52" s="210"/>
      <c r="G52" s="211"/>
      <c r="H52" s="212"/>
      <c r="I52" s="213"/>
      <c r="J52" s="212"/>
      <c r="K52" s="213"/>
      <c r="M52" s="206" t="s">
        <v>127</v>
      </c>
      <c r="O52" s="206"/>
      <c r="Q52" s="192"/>
    </row>
    <row r="53" spans="1:17" ht="12.75">
      <c r="A53" s="200"/>
      <c r="B53" s="201"/>
      <c r="C53" s="207" t="s">
        <v>108</v>
      </c>
      <c r="D53" s="208"/>
      <c r="E53" s="209">
        <v>0</v>
      </c>
      <c r="F53" s="210"/>
      <c r="G53" s="211"/>
      <c r="H53" s="212"/>
      <c r="I53" s="213"/>
      <c r="J53" s="212"/>
      <c r="K53" s="213"/>
      <c r="M53" s="206" t="s">
        <v>108</v>
      </c>
      <c r="O53" s="206"/>
      <c r="Q53" s="192"/>
    </row>
    <row r="54" spans="1:17" ht="12.75">
      <c r="A54" s="200"/>
      <c r="B54" s="201"/>
      <c r="C54" s="207" t="s">
        <v>128</v>
      </c>
      <c r="D54" s="208"/>
      <c r="E54" s="209">
        <v>-3.315</v>
      </c>
      <c r="F54" s="210"/>
      <c r="G54" s="211"/>
      <c r="H54" s="212"/>
      <c r="I54" s="213"/>
      <c r="J54" s="212"/>
      <c r="K54" s="213"/>
      <c r="M54" s="206" t="s">
        <v>128</v>
      </c>
      <c r="O54" s="206"/>
      <c r="Q54" s="192"/>
    </row>
    <row r="55" spans="1:17" ht="12.75">
      <c r="A55" s="200"/>
      <c r="B55" s="201"/>
      <c r="C55" s="207" t="s">
        <v>129</v>
      </c>
      <c r="D55" s="208"/>
      <c r="E55" s="209">
        <v>-3.3075</v>
      </c>
      <c r="F55" s="210"/>
      <c r="G55" s="211"/>
      <c r="H55" s="212"/>
      <c r="I55" s="213"/>
      <c r="J55" s="212"/>
      <c r="K55" s="213"/>
      <c r="M55" s="206" t="s">
        <v>129</v>
      </c>
      <c r="O55" s="206"/>
      <c r="Q55" s="192"/>
    </row>
    <row r="56" spans="1:17" ht="12.75">
      <c r="A56" s="200"/>
      <c r="B56" s="201"/>
      <c r="C56" s="207" t="s">
        <v>130</v>
      </c>
      <c r="D56" s="208"/>
      <c r="E56" s="209">
        <v>108.05</v>
      </c>
      <c r="F56" s="210"/>
      <c r="G56" s="211"/>
      <c r="H56" s="212"/>
      <c r="I56" s="213"/>
      <c r="J56" s="212"/>
      <c r="K56" s="213"/>
      <c r="M56" s="206" t="s">
        <v>130</v>
      </c>
      <c r="O56" s="206"/>
      <c r="Q56" s="192"/>
    </row>
    <row r="57" spans="1:17" ht="12.75">
      <c r="A57" s="200"/>
      <c r="B57" s="201"/>
      <c r="C57" s="207" t="s">
        <v>96</v>
      </c>
      <c r="D57" s="208"/>
      <c r="E57" s="209">
        <v>0</v>
      </c>
      <c r="F57" s="210"/>
      <c r="G57" s="211"/>
      <c r="H57" s="212"/>
      <c r="I57" s="213"/>
      <c r="J57" s="212"/>
      <c r="K57" s="213"/>
      <c r="M57" s="206" t="s">
        <v>96</v>
      </c>
      <c r="O57" s="206"/>
      <c r="Q57" s="192"/>
    </row>
    <row r="58" spans="1:17" ht="12.75">
      <c r="A58" s="200"/>
      <c r="B58" s="201"/>
      <c r="C58" s="207" t="s">
        <v>131</v>
      </c>
      <c r="D58" s="208"/>
      <c r="E58" s="209">
        <v>-0.29</v>
      </c>
      <c r="F58" s="210"/>
      <c r="G58" s="211"/>
      <c r="H58" s="212"/>
      <c r="I58" s="213"/>
      <c r="J58" s="212"/>
      <c r="K58" s="213"/>
      <c r="M58" s="206" t="s">
        <v>131</v>
      </c>
      <c r="O58" s="206"/>
      <c r="Q58" s="192"/>
    </row>
    <row r="59" spans="1:17" ht="12.75">
      <c r="A59" s="200"/>
      <c r="B59" s="201"/>
      <c r="C59" s="207" t="s">
        <v>99</v>
      </c>
      <c r="D59" s="208"/>
      <c r="E59" s="209">
        <v>0</v>
      </c>
      <c r="F59" s="210"/>
      <c r="G59" s="211"/>
      <c r="H59" s="212"/>
      <c r="I59" s="213"/>
      <c r="J59" s="212"/>
      <c r="K59" s="213"/>
      <c r="M59" s="206" t="s">
        <v>99</v>
      </c>
      <c r="O59" s="206"/>
      <c r="Q59" s="192"/>
    </row>
    <row r="60" spans="1:17" ht="12.75">
      <c r="A60" s="200"/>
      <c r="B60" s="201"/>
      <c r="C60" s="207" t="s">
        <v>131</v>
      </c>
      <c r="D60" s="208"/>
      <c r="E60" s="209">
        <v>-0.29</v>
      </c>
      <c r="F60" s="210"/>
      <c r="G60" s="211"/>
      <c r="H60" s="212"/>
      <c r="I60" s="213"/>
      <c r="J60" s="212"/>
      <c r="K60" s="213"/>
      <c r="M60" s="206" t="s">
        <v>131</v>
      </c>
      <c r="O60" s="206"/>
      <c r="Q60" s="192"/>
    </row>
    <row r="61" spans="1:17" ht="12.75">
      <c r="A61" s="200"/>
      <c r="B61" s="201"/>
      <c r="C61" s="207" t="s">
        <v>132</v>
      </c>
      <c r="D61" s="208"/>
      <c r="E61" s="209">
        <v>21.21</v>
      </c>
      <c r="F61" s="210"/>
      <c r="G61" s="211"/>
      <c r="H61" s="212"/>
      <c r="I61" s="213"/>
      <c r="J61" s="212"/>
      <c r="K61" s="213"/>
      <c r="M61" s="206" t="s">
        <v>132</v>
      </c>
      <c r="O61" s="206"/>
      <c r="Q61" s="192"/>
    </row>
    <row r="62" spans="1:17" ht="12.75">
      <c r="A62" s="200"/>
      <c r="B62" s="201"/>
      <c r="C62" s="207" t="s">
        <v>133</v>
      </c>
      <c r="D62" s="208"/>
      <c r="E62" s="209">
        <v>0</v>
      </c>
      <c r="F62" s="210"/>
      <c r="G62" s="211"/>
      <c r="H62" s="212"/>
      <c r="I62" s="213"/>
      <c r="J62" s="212"/>
      <c r="K62" s="213"/>
      <c r="M62" s="206" t="s">
        <v>133</v>
      </c>
      <c r="O62" s="206"/>
      <c r="Q62" s="192"/>
    </row>
    <row r="63" spans="1:17" ht="12.75">
      <c r="A63" s="200"/>
      <c r="B63" s="201"/>
      <c r="C63" s="207" t="s">
        <v>94</v>
      </c>
      <c r="D63" s="208"/>
      <c r="E63" s="209">
        <v>0</v>
      </c>
      <c r="F63" s="210"/>
      <c r="G63" s="211"/>
      <c r="H63" s="212"/>
      <c r="I63" s="213"/>
      <c r="J63" s="212"/>
      <c r="K63" s="213"/>
      <c r="M63" s="206" t="s">
        <v>94</v>
      </c>
      <c r="O63" s="206"/>
      <c r="Q63" s="192"/>
    </row>
    <row r="64" spans="1:17" ht="12.75">
      <c r="A64" s="200"/>
      <c r="B64" s="201"/>
      <c r="C64" s="207" t="s">
        <v>95</v>
      </c>
      <c r="D64" s="208"/>
      <c r="E64" s="209">
        <v>0</v>
      </c>
      <c r="F64" s="210"/>
      <c r="G64" s="211"/>
      <c r="H64" s="212"/>
      <c r="I64" s="213"/>
      <c r="J64" s="212"/>
      <c r="K64" s="213"/>
      <c r="M64" s="206" t="s">
        <v>95</v>
      </c>
      <c r="O64" s="206"/>
      <c r="Q64" s="192"/>
    </row>
    <row r="65" spans="1:17" ht="12.75">
      <c r="A65" s="200"/>
      <c r="B65" s="201"/>
      <c r="C65" s="207" t="s">
        <v>96</v>
      </c>
      <c r="D65" s="208"/>
      <c r="E65" s="209">
        <v>0</v>
      </c>
      <c r="F65" s="210"/>
      <c r="G65" s="211"/>
      <c r="H65" s="212"/>
      <c r="I65" s="213"/>
      <c r="J65" s="212"/>
      <c r="K65" s="213"/>
      <c r="M65" s="206" t="s">
        <v>96</v>
      </c>
      <c r="O65" s="206"/>
      <c r="Q65" s="192"/>
    </row>
    <row r="66" spans="1:17" ht="12.75">
      <c r="A66" s="200"/>
      <c r="B66" s="201"/>
      <c r="C66" s="207" t="s">
        <v>134</v>
      </c>
      <c r="D66" s="208"/>
      <c r="E66" s="209">
        <v>0.628</v>
      </c>
      <c r="F66" s="210"/>
      <c r="G66" s="211"/>
      <c r="H66" s="212"/>
      <c r="I66" s="213"/>
      <c r="J66" s="212"/>
      <c r="K66" s="213"/>
      <c r="M66" s="206" t="s">
        <v>134</v>
      </c>
      <c r="O66" s="206"/>
      <c r="Q66" s="192"/>
    </row>
    <row r="67" spans="1:17" ht="12.75">
      <c r="A67" s="200"/>
      <c r="B67" s="201"/>
      <c r="C67" s="207" t="s">
        <v>135</v>
      </c>
      <c r="D67" s="208"/>
      <c r="E67" s="209">
        <v>3.216</v>
      </c>
      <c r="F67" s="210"/>
      <c r="G67" s="211"/>
      <c r="H67" s="212"/>
      <c r="I67" s="213"/>
      <c r="J67" s="212"/>
      <c r="K67" s="213"/>
      <c r="M67" s="206" t="s">
        <v>135</v>
      </c>
      <c r="O67" s="206"/>
      <c r="Q67" s="192"/>
    </row>
    <row r="68" spans="1:17" ht="12.75">
      <c r="A68" s="200"/>
      <c r="B68" s="201"/>
      <c r="C68" s="207" t="s">
        <v>99</v>
      </c>
      <c r="D68" s="208"/>
      <c r="E68" s="209">
        <v>0</v>
      </c>
      <c r="F68" s="210"/>
      <c r="G68" s="211"/>
      <c r="H68" s="212"/>
      <c r="I68" s="213"/>
      <c r="J68" s="212"/>
      <c r="K68" s="213"/>
      <c r="M68" s="206" t="s">
        <v>99</v>
      </c>
      <c r="O68" s="206"/>
      <c r="Q68" s="192"/>
    </row>
    <row r="69" spans="1:17" ht="12.75">
      <c r="A69" s="200"/>
      <c r="B69" s="201"/>
      <c r="C69" s="207" t="s">
        <v>136</v>
      </c>
      <c r="D69" s="208"/>
      <c r="E69" s="209">
        <v>1.256</v>
      </c>
      <c r="F69" s="210"/>
      <c r="G69" s="211"/>
      <c r="H69" s="212"/>
      <c r="I69" s="213"/>
      <c r="J69" s="212"/>
      <c r="K69" s="213"/>
      <c r="M69" s="206" t="s">
        <v>136</v>
      </c>
      <c r="O69" s="206"/>
      <c r="Q69" s="192"/>
    </row>
    <row r="70" spans="1:17" ht="12.75">
      <c r="A70" s="200"/>
      <c r="B70" s="201"/>
      <c r="C70" s="207" t="s">
        <v>137</v>
      </c>
      <c r="D70" s="208"/>
      <c r="E70" s="209">
        <v>1.032</v>
      </c>
      <c r="F70" s="210"/>
      <c r="G70" s="211"/>
      <c r="H70" s="212"/>
      <c r="I70" s="213"/>
      <c r="J70" s="212"/>
      <c r="K70" s="213"/>
      <c r="M70" s="206" t="s">
        <v>137</v>
      </c>
      <c r="O70" s="206"/>
      <c r="Q70" s="192"/>
    </row>
    <row r="71" spans="1:17" ht="12.75">
      <c r="A71" s="200"/>
      <c r="B71" s="201"/>
      <c r="C71" s="207" t="s">
        <v>138</v>
      </c>
      <c r="D71" s="208"/>
      <c r="E71" s="209">
        <v>1.088</v>
      </c>
      <c r="F71" s="210"/>
      <c r="G71" s="211"/>
      <c r="H71" s="212"/>
      <c r="I71" s="213"/>
      <c r="J71" s="212"/>
      <c r="K71" s="213"/>
      <c r="M71" s="206" t="s">
        <v>138</v>
      </c>
      <c r="O71" s="206"/>
      <c r="Q71" s="192"/>
    </row>
    <row r="72" spans="1:17" ht="12.75">
      <c r="A72" s="200"/>
      <c r="B72" s="201"/>
      <c r="C72" s="207" t="s">
        <v>103</v>
      </c>
      <c r="D72" s="208"/>
      <c r="E72" s="209">
        <v>0</v>
      </c>
      <c r="F72" s="210"/>
      <c r="G72" s="211"/>
      <c r="H72" s="212"/>
      <c r="I72" s="213"/>
      <c r="J72" s="212"/>
      <c r="K72" s="213"/>
      <c r="M72" s="206" t="s">
        <v>103</v>
      </c>
      <c r="O72" s="206"/>
      <c r="Q72" s="192"/>
    </row>
    <row r="73" spans="1:17" ht="12.75">
      <c r="A73" s="200"/>
      <c r="B73" s="201"/>
      <c r="C73" s="207" t="s">
        <v>96</v>
      </c>
      <c r="D73" s="208"/>
      <c r="E73" s="209">
        <v>0</v>
      </c>
      <c r="F73" s="210"/>
      <c r="G73" s="211"/>
      <c r="H73" s="212"/>
      <c r="I73" s="213"/>
      <c r="J73" s="212"/>
      <c r="K73" s="213"/>
      <c r="M73" s="206" t="s">
        <v>96</v>
      </c>
      <c r="O73" s="206"/>
      <c r="Q73" s="192"/>
    </row>
    <row r="74" spans="1:17" ht="12.75">
      <c r="A74" s="200"/>
      <c r="B74" s="201"/>
      <c r="C74" s="207" t="s">
        <v>139</v>
      </c>
      <c r="D74" s="208"/>
      <c r="E74" s="209">
        <v>0.712</v>
      </c>
      <c r="F74" s="210"/>
      <c r="G74" s="211"/>
      <c r="H74" s="212"/>
      <c r="I74" s="213"/>
      <c r="J74" s="212"/>
      <c r="K74" s="213"/>
      <c r="M74" s="206" t="s">
        <v>139</v>
      </c>
      <c r="O74" s="206"/>
      <c r="Q74" s="192"/>
    </row>
    <row r="75" spans="1:17" ht="12.75">
      <c r="A75" s="200"/>
      <c r="B75" s="201"/>
      <c r="C75" s="207" t="s">
        <v>108</v>
      </c>
      <c r="D75" s="208"/>
      <c r="E75" s="209">
        <v>0</v>
      </c>
      <c r="F75" s="210"/>
      <c r="G75" s="211"/>
      <c r="H75" s="212"/>
      <c r="I75" s="213"/>
      <c r="J75" s="212"/>
      <c r="K75" s="213"/>
      <c r="M75" s="206" t="s">
        <v>108</v>
      </c>
      <c r="O75" s="206"/>
      <c r="Q75" s="192"/>
    </row>
    <row r="76" spans="1:17" ht="12.75">
      <c r="A76" s="200"/>
      <c r="B76" s="201"/>
      <c r="C76" s="207" t="s">
        <v>140</v>
      </c>
      <c r="D76" s="208"/>
      <c r="E76" s="209">
        <v>1.504</v>
      </c>
      <c r="F76" s="210"/>
      <c r="G76" s="211"/>
      <c r="H76" s="212"/>
      <c r="I76" s="213"/>
      <c r="J76" s="212"/>
      <c r="K76" s="213"/>
      <c r="M76" s="206" t="s">
        <v>140</v>
      </c>
      <c r="O76" s="206"/>
      <c r="Q76" s="192"/>
    </row>
    <row r="77" spans="1:17" ht="12.75">
      <c r="A77" s="200"/>
      <c r="B77" s="201"/>
      <c r="C77" s="207" t="s">
        <v>111</v>
      </c>
      <c r="D77" s="208"/>
      <c r="E77" s="209">
        <v>0</v>
      </c>
      <c r="F77" s="210"/>
      <c r="G77" s="211"/>
      <c r="H77" s="212"/>
      <c r="I77" s="213"/>
      <c r="J77" s="212"/>
      <c r="K77" s="213"/>
      <c r="M77" s="206" t="s">
        <v>111</v>
      </c>
      <c r="O77" s="206"/>
      <c r="Q77" s="192"/>
    </row>
    <row r="78" spans="1:17" ht="12.75">
      <c r="A78" s="200"/>
      <c r="B78" s="201"/>
      <c r="C78" s="207" t="s">
        <v>96</v>
      </c>
      <c r="D78" s="208"/>
      <c r="E78" s="209">
        <v>0</v>
      </c>
      <c r="F78" s="210"/>
      <c r="G78" s="211"/>
      <c r="H78" s="212"/>
      <c r="I78" s="213"/>
      <c r="J78" s="212"/>
      <c r="K78" s="213"/>
      <c r="M78" s="206" t="s">
        <v>96</v>
      </c>
      <c r="O78" s="206"/>
      <c r="Q78" s="192"/>
    </row>
    <row r="79" spans="1:17" ht="12.75">
      <c r="A79" s="200"/>
      <c r="B79" s="201"/>
      <c r="C79" s="207" t="s">
        <v>141</v>
      </c>
      <c r="D79" s="208"/>
      <c r="E79" s="209">
        <v>0.316</v>
      </c>
      <c r="F79" s="210"/>
      <c r="G79" s="211"/>
      <c r="H79" s="212"/>
      <c r="I79" s="213"/>
      <c r="J79" s="212"/>
      <c r="K79" s="213"/>
      <c r="M79" s="206" t="s">
        <v>141</v>
      </c>
      <c r="O79" s="206"/>
      <c r="Q79" s="192"/>
    </row>
    <row r="80" spans="1:17" ht="12.75">
      <c r="A80" s="200"/>
      <c r="B80" s="201"/>
      <c r="C80" s="207" t="s">
        <v>99</v>
      </c>
      <c r="D80" s="208"/>
      <c r="E80" s="209">
        <v>0</v>
      </c>
      <c r="F80" s="210"/>
      <c r="G80" s="211"/>
      <c r="H80" s="212"/>
      <c r="I80" s="213"/>
      <c r="J80" s="212"/>
      <c r="K80" s="213"/>
      <c r="M80" s="206" t="s">
        <v>99</v>
      </c>
      <c r="O80" s="206"/>
      <c r="Q80" s="192"/>
    </row>
    <row r="81" spans="1:17" ht="12.75">
      <c r="A81" s="200"/>
      <c r="B81" s="201"/>
      <c r="C81" s="207" t="s">
        <v>141</v>
      </c>
      <c r="D81" s="208"/>
      <c r="E81" s="209">
        <v>0.316</v>
      </c>
      <c r="F81" s="210"/>
      <c r="G81" s="211"/>
      <c r="H81" s="212"/>
      <c r="I81" s="213"/>
      <c r="J81" s="212"/>
      <c r="K81" s="213"/>
      <c r="M81" s="206" t="s">
        <v>141</v>
      </c>
      <c r="O81" s="206"/>
      <c r="Q81" s="192"/>
    </row>
    <row r="82" spans="1:59" ht="12.75">
      <c r="A82" s="214"/>
      <c r="B82" s="215" t="s">
        <v>77</v>
      </c>
      <c r="C82" s="216" t="str">
        <f>CONCATENATE(B7," ",C7)</f>
        <v>62 Úpravy povrchů vnější</v>
      </c>
      <c r="D82" s="217"/>
      <c r="E82" s="218"/>
      <c r="F82" s="219"/>
      <c r="G82" s="220">
        <f>SUM(G7:G81)</f>
        <v>0</v>
      </c>
      <c r="H82" s="221"/>
      <c r="I82" s="222">
        <f>SUM(I7:I81)</f>
        <v>0.19287906000000002</v>
      </c>
      <c r="J82" s="221"/>
      <c r="K82" s="222">
        <f>SUM(K7:K81)</f>
        <v>0</v>
      </c>
      <c r="Q82" s="192">
        <v>4</v>
      </c>
      <c r="BC82" s="223">
        <f>SUM(BC7:BC81)</f>
        <v>0</v>
      </c>
      <c r="BD82" s="223">
        <f>SUM(BD7:BD81)</f>
        <v>0</v>
      </c>
      <c r="BE82" s="223">
        <f>SUM(BE7:BE81)</f>
        <v>0</v>
      </c>
      <c r="BF82" s="223">
        <f>SUM(BF7:BF81)</f>
        <v>0</v>
      </c>
      <c r="BG82" s="223">
        <f>SUM(BG7:BG81)</f>
        <v>0</v>
      </c>
    </row>
    <row r="83" spans="1:17" ht="12.75">
      <c r="A83" s="184" t="s">
        <v>76</v>
      </c>
      <c r="B83" s="185" t="s">
        <v>142</v>
      </c>
      <c r="C83" s="186" t="s">
        <v>143</v>
      </c>
      <c r="D83" s="187"/>
      <c r="E83" s="188"/>
      <c r="F83" s="188"/>
      <c r="G83" s="189"/>
      <c r="H83" s="190"/>
      <c r="I83" s="191"/>
      <c r="J83" s="190"/>
      <c r="K83" s="191"/>
      <c r="Q83" s="192">
        <v>1</v>
      </c>
    </row>
    <row r="84" spans="1:82" ht="12.75">
      <c r="A84" s="193">
        <v>3</v>
      </c>
      <c r="B84" s="194" t="s">
        <v>144</v>
      </c>
      <c r="C84" s="195" t="s">
        <v>145</v>
      </c>
      <c r="D84" s="196" t="s">
        <v>90</v>
      </c>
      <c r="E84" s="197">
        <v>482.894</v>
      </c>
      <c r="F84" s="197">
        <v>0</v>
      </c>
      <c r="G84" s="198">
        <f>E84*F84</f>
        <v>0</v>
      </c>
      <c r="H84" s="199">
        <v>0.00032</v>
      </c>
      <c r="I84" s="199">
        <f>E84*H84</f>
        <v>0.15452608</v>
      </c>
      <c r="J84" s="199">
        <v>0</v>
      </c>
      <c r="K84" s="199">
        <f>E84*J84</f>
        <v>0</v>
      </c>
      <c r="Q84" s="192">
        <v>2</v>
      </c>
      <c r="AA84" s="165">
        <v>1</v>
      </c>
      <c r="AB84" s="165">
        <v>0</v>
      </c>
      <c r="AC84" s="165">
        <v>0</v>
      </c>
      <c r="BB84" s="165">
        <v>1</v>
      </c>
      <c r="BC84" s="165">
        <f>IF(BB84=1,G84,0)</f>
        <v>0</v>
      </c>
      <c r="BD84" s="165">
        <f>IF(BB84=2,G84,0)</f>
        <v>0</v>
      </c>
      <c r="BE84" s="165">
        <f>IF(BB84=3,G84,0)</f>
        <v>0</v>
      </c>
      <c r="BF84" s="165">
        <f>IF(BB84=4,G84,0)</f>
        <v>0</v>
      </c>
      <c r="BG84" s="165">
        <f>IF(BB84=5,G84,0)</f>
        <v>0</v>
      </c>
      <c r="CA84" s="165">
        <v>1</v>
      </c>
      <c r="CB84" s="165">
        <v>0</v>
      </c>
      <c r="CC84" s="192"/>
      <c r="CD84" s="192"/>
    </row>
    <row r="85" spans="1:17" ht="12.75">
      <c r="A85" s="200"/>
      <c r="B85" s="201"/>
      <c r="C85" s="207" t="s">
        <v>94</v>
      </c>
      <c r="D85" s="208"/>
      <c r="E85" s="209">
        <v>0</v>
      </c>
      <c r="F85" s="210"/>
      <c r="G85" s="211"/>
      <c r="H85" s="212"/>
      <c r="I85" s="213"/>
      <c r="J85" s="212"/>
      <c r="K85" s="213"/>
      <c r="M85" s="206" t="s">
        <v>94</v>
      </c>
      <c r="O85" s="206"/>
      <c r="Q85" s="192"/>
    </row>
    <row r="86" spans="1:17" ht="12.75">
      <c r="A86" s="200"/>
      <c r="B86" s="201"/>
      <c r="C86" s="207" t="s">
        <v>117</v>
      </c>
      <c r="D86" s="208"/>
      <c r="E86" s="209">
        <v>195.85</v>
      </c>
      <c r="F86" s="210"/>
      <c r="G86" s="211"/>
      <c r="H86" s="212"/>
      <c r="I86" s="213"/>
      <c r="J86" s="212"/>
      <c r="K86" s="213"/>
      <c r="M86" s="206" t="s">
        <v>117</v>
      </c>
      <c r="O86" s="206"/>
      <c r="Q86" s="192"/>
    </row>
    <row r="87" spans="1:17" ht="12.75">
      <c r="A87" s="200"/>
      <c r="B87" s="201"/>
      <c r="C87" s="207" t="s">
        <v>96</v>
      </c>
      <c r="D87" s="208"/>
      <c r="E87" s="209">
        <v>0</v>
      </c>
      <c r="F87" s="210"/>
      <c r="G87" s="211"/>
      <c r="H87" s="212"/>
      <c r="I87" s="213"/>
      <c r="J87" s="212"/>
      <c r="K87" s="213"/>
      <c r="M87" s="206" t="s">
        <v>96</v>
      </c>
      <c r="O87" s="206"/>
      <c r="Q87" s="192"/>
    </row>
    <row r="88" spans="1:17" ht="12.75">
      <c r="A88" s="200"/>
      <c r="B88" s="201"/>
      <c r="C88" s="207" t="s">
        <v>118</v>
      </c>
      <c r="D88" s="208"/>
      <c r="E88" s="209">
        <v>-0.57</v>
      </c>
      <c r="F88" s="210"/>
      <c r="G88" s="211"/>
      <c r="H88" s="212"/>
      <c r="I88" s="213"/>
      <c r="J88" s="212"/>
      <c r="K88" s="213"/>
      <c r="M88" s="206" t="s">
        <v>118</v>
      </c>
      <c r="O88" s="206"/>
      <c r="Q88" s="192"/>
    </row>
    <row r="89" spans="1:17" ht="12.75">
      <c r="A89" s="200"/>
      <c r="B89" s="201"/>
      <c r="C89" s="207" t="s">
        <v>119</v>
      </c>
      <c r="D89" s="208"/>
      <c r="E89" s="209">
        <v>-6.12</v>
      </c>
      <c r="F89" s="210"/>
      <c r="G89" s="211"/>
      <c r="H89" s="212"/>
      <c r="I89" s="213"/>
      <c r="J89" s="212"/>
      <c r="K89" s="213"/>
      <c r="M89" s="206" t="s">
        <v>119</v>
      </c>
      <c r="O89" s="206"/>
      <c r="Q89" s="192"/>
    </row>
    <row r="90" spans="1:17" ht="12.75">
      <c r="A90" s="200"/>
      <c r="B90" s="201"/>
      <c r="C90" s="207" t="s">
        <v>99</v>
      </c>
      <c r="D90" s="208"/>
      <c r="E90" s="209">
        <v>0</v>
      </c>
      <c r="F90" s="210"/>
      <c r="G90" s="211"/>
      <c r="H90" s="212"/>
      <c r="I90" s="213"/>
      <c r="J90" s="212"/>
      <c r="K90" s="213"/>
      <c r="M90" s="206" t="s">
        <v>99</v>
      </c>
      <c r="O90" s="206"/>
      <c r="Q90" s="192"/>
    </row>
    <row r="91" spans="1:17" ht="12.75">
      <c r="A91" s="200"/>
      <c r="B91" s="201"/>
      <c r="C91" s="207" t="s">
        <v>120</v>
      </c>
      <c r="D91" s="208"/>
      <c r="E91" s="209">
        <v>-1.14</v>
      </c>
      <c r="F91" s="210"/>
      <c r="G91" s="211"/>
      <c r="H91" s="212"/>
      <c r="I91" s="213"/>
      <c r="J91" s="212"/>
      <c r="K91" s="213"/>
      <c r="M91" s="206" t="s">
        <v>120</v>
      </c>
      <c r="O91" s="206"/>
      <c r="Q91" s="192"/>
    </row>
    <row r="92" spans="1:17" ht="12.75">
      <c r="A92" s="200"/>
      <c r="B92" s="201"/>
      <c r="C92" s="207" t="s">
        <v>121</v>
      </c>
      <c r="D92" s="208"/>
      <c r="E92" s="209">
        <v>-1.496</v>
      </c>
      <c r="F92" s="210"/>
      <c r="G92" s="211"/>
      <c r="H92" s="212"/>
      <c r="I92" s="213"/>
      <c r="J92" s="212"/>
      <c r="K92" s="213"/>
      <c r="M92" s="206" t="s">
        <v>121</v>
      </c>
      <c r="O92" s="206"/>
      <c r="Q92" s="192"/>
    </row>
    <row r="93" spans="1:17" ht="12.75">
      <c r="A93" s="200"/>
      <c r="B93" s="201"/>
      <c r="C93" s="207" t="s">
        <v>122</v>
      </c>
      <c r="D93" s="208"/>
      <c r="E93" s="209">
        <v>-1.734</v>
      </c>
      <c r="F93" s="210"/>
      <c r="G93" s="211"/>
      <c r="H93" s="212"/>
      <c r="I93" s="213"/>
      <c r="J93" s="212"/>
      <c r="K93" s="213"/>
      <c r="M93" s="206" t="s">
        <v>122</v>
      </c>
      <c r="O93" s="206"/>
      <c r="Q93" s="192"/>
    </row>
    <row r="94" spans="1:17" ht="12.75">
      <c r="A94" s="200"/>
      <c r="B94" s="201"/>
      <c r="C94" s="207" t="s">
        <v>123</v>
      </c>
      <c r="D94" s="208"/>
      <c r="E94" s="209">
        <v>193.22</v>
      </c>
      <c r="F94" s="210"/>
      <c r="G94" s="211"/>
      <c r="H94" s="212"/>
      <c r="I94" s="213"/>
      <c r="J94" s="212"/>
      <c r="K94" s="213"/>
      <c r="M94" s="206" t="s">
        <v>123</v>
      </c>
      <c r="O94" s="206"/>
      <c r="Q94" s="192"/>
    </row>
    <row r="95" spans="1:17" ht="12.75">
      <c r="A95" s="200"/>
      <c r="B95" s="201"/>
      <c r="C95" s="207" t="s">
        <v>96</v>
      </c>
      <c r="D95" s="208"/>
      <c r="E95" s="209">
        <v>0</v>
      </c>
      <c r="F95" s="210"/>
      <c r="G95" s="211"/>
      <c r="H95" s="212"/>
      <c r="I95" s="213"/>
      <c r="J95" s="212"/>
      <c r="K95" s="213"/>
      <c r="M95" s="206" t="s">
        <v>96</v>
      </c>
      <c r="O95" s="206"/>
      <c r="Q95" s="192"/>
    </row>
    <row r="96" spans="1:17" ht="12.75">
      <c r="A96" s="200"/>
      <c r="B96" s="201"/>
      <c r="C96" s="207" t="s">
        <v>124</v>
      </c>
      <c r="D96" s="208"/>
      <c r="E96" s="209">
        <v>-2</v>
      </c>
      <c r="F96" s="210"/>
      <c r="G96" s="211"/>
      <c r="H96" s="212"/>
      <c r="I96" s="213"/>
      <c r="J96" s="212"/>
      <c r="K96" s="213"/>
      <c r="M96" s="206" t="s">
        <v>124</v>
      </c>
      <c r="O96" s="206"/>
      <c r="Q96" s="192"/>
    </row>
    <row r="97" spans="1:17" ht="12.75">
      <c r="A97" s="200"/>
      <c r="B97" s="201"/>
      <c r="C97" s="207" t="s">
        <v>125</v>
      </c>
      <c r="D97" s="208"/>
      <c r="E97" s="209">
        <v>-0.696</v>
      </c>
      <c r="F97" s="210"/>
      <c r="G97" s="211"/>
      <c r="H97" s="212"/>
      <c r="I97" s="213"/>
      <c r="J97" s="212"/>
      <c r="K97" s="213"/>
      <c r="M97" s="206" t="s">
        <v>125</v>
      </c>
      <c r="O97" s="206"/>
      <c r="Q97" s="192"/>
    </row>
    <row r="98" spans="1:17" ht="12.75">
      <c r="A98" s="200"/>
      <c r="B98" s="201"/>
      <c r="C98" s="207" t="s">
        <v>126</v>
      </c>
      <c r="D98" s="208"/>
      <c r="E98" s="209">
        <v>-20.944</v>
      </c>
      <c r="F98" s="210"/>
      <c r="G98" s="211"/>
      <c r="H98" s="212"/>
      <c r="I98" s="213"/>
      <c r="J98" s="212"/>
      <c r="K98" s="213"/>
      <c r="M98" s="206" t="s">
        <v>126</v>
      </c>
      <c r="O98" s="206"/>
      <c r="Q98" s="192"/>
    </row>
    <row r="99" spans="1:17" ht="12.75">
      <c r="A99" s="200"/>
      <c r="B99" s="201"/>
      <c r="C99" s="207" t="s">
        <v>127</v>
      </c>
      <c r="D99" s="208"/>
      <c r="E99" s="209">
        <v>-3.6015</v>
      </c>
      <c r="F99" s="210"/>
      <c r="G99" s="211"/>
      <c r="H99" s="212"/>
      <c r="I99" s="213"/>
      <c r="J99" s="212"/>
      <c r="K99" s="213"/>
      <c r="M99" s="206" t="s">
        <v>127</v>
      </c>
      <c r="O99" s="206"/>
      <c r="Q99" s="192"/>
    </row>
    <row r="100" spans="1:17" ht="12.75">
      <c r="A100" s="200"/>
      <c r="B100" s="201"/>
      <c r="C100" s="207" t="s">
        <v>108</v>
      </c>
      <c r="D100" s="208"/>
      <c r="E100" s="209">
        <v>0</v>
      </c>
      <c r="F100" s="210"/>
      <c r="G100" s="211"/>
      <c r="H100" s="212"/>
      <c r="I100" s="213"/>
      <c r="J100" s="212"/>
      <c r="K100" s="213"/>
      <c r="M100" s="206" t="s">
        <v>108</v>
      </c>
      <c r="O100" s="206"/>
      <c r="Q100" s="192"/>
    </row>
    <row r="101" spans="1:17" ht="12.75">
      <c r="A101" s="200"/>
      <c r="B101" s="201"/>
      <c r="C101" s="207" t="s">
        <v>128</v>
      </c>
      <c r="D101" s="208"/>
      <c r="E101" s="209">
        <v>-3.315</v>
      </c>
      <c r="F101" s="210"/>
      <c r="G101" s="211"/>
      <c r="H101" s="212"/>
      <c r="I101" s="213"/>
      <c r="J101" s="212"/>
      <c r="K101" s="213"/>
      <c r="M101" s="206" t="s">
        <v>128</v>
      </c>
      <c r="O101" s="206"/>
      <c r="Q101" s="192"/>
    </row>
    <row r="102" spans="1:17" ht="12.75">
      <c r="A102" s="200"/>
      <c r="B102" s="201"/>
      <c r="C102" s="207" t="s">
        <v>129</v>
      </c>
      <c r="D102" s="208"/>
      <c r="E102" s="209">
        <v>-3.3075</v>
      </c>
      <c r="F102" s="210"/>
      <c r="G102" s="211"/>
      <c r="H102" s="212"/>
      <c r="I102" s="213"/>
      <c r="J102" s="212"/>
      <c r="K102" s="213"/>
      <c r="M102" s="206" t="s">
        <v>129</v>
      </c>
      <c r="O102" s="206"/>
      <c r="Q102" s="192"/>
    </row>
    <row r="103" spans="1:17" ht="12.75">
      <c r="A103" s="200"/>
      <c r="B103" s="201"/>
      <c r="C103" s="207" t="s">
        <v>130</v>
      </c>
      <c r="D103" s="208"/>
      <c r="E103" s="209">
        <v>108.05</v>
      </c>
      <c r="F103" s="210"/>
      <c r="G103" s="211"/>
      <c r="H103" s="212"/>
      <c r="I103" s="213"/>
      <c r="J103" s="212"/>
      <c r="K103" s="213"/>
      <c r="M103" s="206" t="s">
        <v>130</v>
      </c>
      <c r="O103" s="206"/>
      <c r="Q103" s="192"/>
    </row>
    <row r="104" spans="1:17" ht="12.75">
      <c r="A104" s="200"/>
      <c r="B104" s="201"/>
      <c r="C104" s="207" t="s">
        <v>96</v>
      </c>
      <c r="D104" s="208"/>
      <c r="E104" s="209">
        <v>0</v>
      </c>
      <c r="F104" s="210"/>
      <c r="G104" s="211"/>
      <c r="H104" s="212"/>
      <c r="I104" s="213"/>
      <c r="J104" s="212"/>
      <c r="K104" s="213"/>
      <c r="M104" s="206" t="s">
        <v>96</v>
      </c>
      <c r="O104" s="206"/>
      <c r="Q104" s="192"/>
    </row>
    <row r="105" spans="1:17" ht="12.75">
      <c r="A105" s="200"/>
      <c r="B105" s="201"/>
      <c r="C105" s="207" t="s">
        <v>131</v>
      </c>
      <c r="D105" s="208"/>
      <c r="E105" s="209">
        <v>-0.29</v>
      </c>
      <c r="F105" s="210"/>
      <c r="G105" s="211"/>
      <c r="H105" s="212"/>
      <c r="I105" s="213"/>
      <c r="J105" s="212"/>
      <c r="K105" s="213"/>
      <c r="M105" s="206" t="s">
        <v>131</v>
      </c>
      <c r="O105" s="206"/>
      <c r="Q105" s="192"/>
    </row>
    <row r="106" spans="1:17" ht="12.75">
      <c r="A106" s="200"/>
      <c r="B106" s="201"/>
      <c r="C106" s="207" t="s">
        <v>99</v>
      </c>
      <c r="D106" s="208"/>
      <c r="E106" s="209">
        <v>0</v>
      </c>
      <c r="F106" s="210"/>
      <c r="G106" s="211"/>
      <c r="H106" s="212"/>
      <c r="I106" s="213"/>
      <c r="J106" s="212"/>
      <c r="K106" s="213"/>
      <c r="M106" s="206" t="s">
        <v>99</v>
      </c>
      <c r="O106" s="206"/>
      <c r="Q106" s="192"/>
    </row>
    <row r="107" spans="1:17" ht="12.75">
      <c r="A107" s="200"/>
      <c r="B107" s="201"/>
      <c r="C107" s="207" t="s">
        <v>131</v>
      </c>
      <c r="D107" s="208"/>
      <c r="E107" s="209">
        <v>-0.29</v>
      </c>
      <c r="F107" s="210"/>
      <c r="G107" s="211"/>
      <c r="H107" s="212"/>
      <c r="I107" s="213"/>
      <c r="J107" s="212"/>
      <c r="K107" s="213"/>
      <c r="M107" s="206" t="s">
        <v>131</v>
      </c>
      <c r="O107" s="206"/>
      <c r="Q107" s="192"/>
    </row>
    <row r="108" spans="1:17" ht="12.75">
      <c r="A108" s="200"/>
      <c r="B108" s="201"/>
      <c r="C108" s="207" t="s">
        <v>132</v>
      </c>
      <c r="D108" s="208"/>
      <c r="E108" s="209">
        <v>21.21</v>
      </c>
      <c r="F108" s="210"/>
      <c r="G108" s="211"/>
      <c r="H108" s="212"/>
      <c r="I108" s="213"/>
      <c r="J108" s="212"/>
      <c r="K108" s="213"/>
      <c r="M108" s="206" t="s">
        <v>132</v>
      </c>
      <c r="O108" s="206"/>
      <c r="Q108" s="192"/>
    </row>
    <row r="109" spans="1:17" ht="12.75">
      <c r="A109" s="200"/>
      <c r="B109" s="201"/>
      <c r="C109" s="207" t="s">
        <v>133</v>
      </c>
      <c r="D109" s="208"/>
      <c r="E109" s="209">
        <v>0</v>
      </c>
      <c r="F109" s="210"/>
      <c r="G109" s="211"/>
      <c r="H109" s="212"/>
      <c r="I109" s="213"/>
      <c r="J109" s="212"/>
      <c r="K109" s="213"/>
      <c r="M109" s="206" t="s">
        <v>133</v>
      </c>
      <c r="O109" s="206"/>
      <c r="Q109" s="192"/>
    </row>
    <row r="110" spans="1:17" ht="12.75">
      <c r="A110" s="200"/>
      <c r="B110" s="201"/>
      <c r="C110" s="207" t="s">
        <v>94</v>
      </c>
      <c r="D110" s="208"/>
      <c r="E110" s="209">
        <v>0</v>
      </c>
      <c r="F110" s="210"/>
      <c r="G110" s="211"/>
      <c r="H110" s="212"/>
      <c r="I110" s="213"/>
      <c r="J110" s="212"/>
      <c r="K110" s="213"/>
      <c r="M110" s="206" t="s">
        <v>94</v>
      </c>
      <c r="O110" s="206"/>
      <c r="Q110" s="192"/>
    </row>
    <row r="111" spans="1:17" ht="12.75">
      <c r="A111" s="200"/>
      <c r="B111" s="201"/>
      <c r="C111" s="207" t="s">
        <v>95</v>
      </c>
      <c r="D111" s="208"/>
      <c r="E111" s="209">
        <v>0</v>
      </c>
      <c r="F111" s="210"/>
      <c r="G111" s="211"/>
      <c r="H111" s="212"/>
      <c r="I111" s="213"/>
      <c r="J111" s="212"/>
      <c r="K111" s="213"/>
      <c r="M111" s="206" t="s">
        <v>95</v>
      </c>
      <c r="O111" s="206"/>
      <c r="Q111" s="192"/>
    </row>
    <row r="112" spans="1:17" ht="12.75">
      <c r="A112" s="200"/>
      <c r="B112" s="201"/>
      <c r="C112" s="207" t="s">
        <v>96</v>
      </c>
      <c r="D112" s="208"/>
      <c r="E112" s="209">
        <v>0</v>
      </c>
      <c r="F112" s="210"/>
      <c r="G112" s="211"/>
      <c r="H112" s="212"/>
      <c r="I112" s="213"/>
      <c r="J112" s="212"/>
      <c r="K112" s="213"/>
      <c r="M112" s="206" t="s">
        <v>96</v>
      </c>
      <c r="O112" s="206"/>
      <c r="Q112" s="192"/>
    </row>
    <row r="113" spans="1:17" ht="12.75">
      <c r="A113" s="200"/>
      <c r="B113" s="201"/>
      <c r="C113" s="207" t="s">
        <v>134</v>
      </c>
      <c r="D113" s="208"/>
      <c r="E113" s="209">
        <v>0.628</v>
      </c>
      <c r="F113" s="210"/>
      <c r="G113" s="211"/>
      <c r="H113" s="212"/>
      <c r="I113" s="213"/>
      <c r="J113" s="212"/>
      <c r="K113" s="213"/>
      <c r="M113" s="206" t="s">
        <v>134</v>
      </c>
      <c r="O113" s="206"/>
      <c r="Q113" s="192"/>
    </row>
    <row r="114" spans="1:17" ht="12.75">
      <c r="A114" s="200"/>
      <c r="B114" s="201"/>
      <c r="C114" s="207" t="s">
        <v>135</v>
      </c>
      <c r="D114" s="208"/>
      <c r="E114" s="209">
        <v>3.216</v>
      </c>
      <c r="F114" s="210"/>
      <c r="G114" s="211"/>
      <c r="H114" s="212"/>
      <c r="I114" s="213"/>
      <c r="J114" s="212"/>
      <c r="K114" s="213"/>
      <c r="M114" s="206" t="s">
        <v>135</v>
      </c>
      <c r="O114" s="206"/>
      <c r="Q114" s="192"/>
    </row>
    <row r="115" spans="1:17" ht="12.75">
      <c r="A115" s="200"/>
      <c r="B115" s="201"/>
      <c r="C115" s="207" t="s">
        <v>99</v>
      </c>
      <c r="D115" s="208"/>
      <c r="E115" s="209">
        <v>0</v>
      </c>
      <c r="F115" s="210"/>
      <c r="G115" s="211"/>
      <c r="H115" s="212"/>
      <c r="I115" s="213"/>
      <c r="J115" s="212"/>
      <c r="K115" s="213"/>
      <c r="M115" s="206" t="s">
        <v>99</v>
      </c>
      <c r="O115" s="206"/>
      <c r="Q115" s="192"/>
    </row>
    <row r="116" spans="1:17" ht="12.75">
      <c r="A116" s="200"/>
      <c r="B116" s="201"/>
      <c r="C116" s="207" t="s">
        <v>136</v>
      </c>
      <c r="D116" s="208"/>
      <c r="E116" s="209">
        <v>1.256</v>
      </c>
      <c r="F116" s="210"/>
      <c r="G116" s="211"/>
      <c r="H116" s="212"/>
      <c r="I116" s="213"/>
      <c r="J116" s="212"/>
      <c r="K116" s="213"/>
      <c r="M116" s="206" t="s">
        <v>136</v>
      </c>
      <c r="O116" s="206"/>
      <c r="Q116" s="192"/>
    </row>
    <row r="117" spans="1:17" ht="12.75">
      <c r="A117" s="200"/>
      <c r="B117" s="201"/>
      <c r="C117" s="207" t="s">
        <v>137</v>
      </c>
      <c r="D117" s="208"/>
      <c r="E117" s="209">
        <v>1.032</v>
      </c>
      <c r="F117" s="210"/>
      <c r="G117" s="211"/>
      <c r="H117" s="212"/>
      <c r="I117" s="213"/>
      <c r="J117" s="212"/>
      <c r="K117" s="213"/>
      <c r="M117" s="206" t="s">
        <v>137</v>
      </c>
      <c r="O117" s="206"/>
      <c r="Q117" s="192"/>
    </row>
    <row r="118" spans="1:17" ht="12.75">
      <c r="A118" s="200"/>
      <c r="B118" s="201"/>
      <c r="C118" s="207" t="s">
        <v>138</v>
      </c>
      <c r="D118" s="208"/>
      <c r="E118" s="209">
        <v>1.088</v>
      </c>
      <c r="F118" s="210"/>
      <c r="G118" s="211"/>
      <c r="H118" s="212"/>
      <c r="I118" s="213"/>
      <c r="J118" s="212"/>
      <c r="K118" s="213"/>
      <c r="M118" s="206" t="s">
        <v>138</v>
      </c>
      <c r="O118" s="206"/>
      <c r="Q118" s="192"/>
    </row>
    <row r="119" spans="1:17" ht="12.75">
      <c r="A119" s="200"/>
      <c r="B119" s="201"/>
      <c r="C119" s="207" t="s">
        <v>103</v>
      </c>
      <c r="D119" s="208"/>
      <c r="E119" s="209">
        <v>0</v>
      </c>
      <c r="F119" s="210"/>
      <c r="G119" s="211"/>
      <c r="H119" s="212"/>
      <c r="I119" s="213"/>
      <c r="J119" s="212"/>
      <c r="K119" s="213"/>
      <c r="M119" s="206" t="s">
        <v>103</v>
      </c>
      <c r="O119" s="206"/>
      <c r="Q119" s="192"/>
    </row>
    <row r="120" spans="1:17" ht="12.75">
      <c r="A120" s="200"/>
      <c r="B120" s="201"/>
      <c r="C120" s="207" t="s">
        <v>96</v>
      </c>
      <c r="D120" s="208"/>
      <c r="E120" s="209">
        <v>0</v>
      </c>
      <c r="F120" s="210"/>
      <c r="G120" s="211"/>
      <c r="H120" s="212"/>
      <c r="I120" s="213"/>
      <c r="J120" s="212"/>
      <c r="K120" s="213"/>
      <c r="M120" s="206" t="s">
        <v>96</v>
      </c>
      <c r="O120" s="206"/>
      <c r="Q120" s="192"/>
    </row>
    <row r="121" spans="1:17" ht="12.75">
      <c r="A121" s="200"/>
      <c r="B121" s="201"/>
      <c r="C121" s="207" t="s">
        <v>139</v>
      </c>
      <c r="D121" s="208"/>
      <c r="E121" s="209">
        <v>0.712</v>
      </c>
      <c r="F121" s="210"/>
      <c r="G121" s="211"/>
      <c r="H121" s="212"/>
      <c r="I121" s="213"/>
      <c r="J121" s="212"/>
      <c r="K121" s="213"/>
      <c r="M121" s="206" t="s">
        <v>139</v>
      </c>
      <c r="O121" s="206"/>
      <c r="Q121" s="192"/>
    </row>
    <row r="122" spans="1:17" ht="12.75">
      <c r="A122" s="200"/>
      <c r="B122" s="201"/>
      <c r="C122" s="207" t="s">
        <v>108</v>
      </c>
      <c r="D122" s="208"/>
      <c r="E122" s="209">
        <v>0</v>
      </c>
      <c r="F122" s="210"/>
      <c r="G122" s="211"/>
      <c r="H122" s="212"/>
      <c r="I122" s="213"/>
      <c r="J122" s="212"/>
      <c r="K122" s="213"/>
      <c r="M122" s="206" t="s">
        <v>108</v>
      </c>
      <c r="O122" s="206"/>
      <c r="Q122" s="192"/>
    </row>
    <row r="123" spans="1:17" ht="12.75">
      <c r="A123" s="200"/>
      <c r="B123" s="201"/>
      <c r="C123" s="207" t="s">
        <v>140</v>
      </c>
      <c r="D123" s="208"/>
      <c r="E123" s="209">
        <v>1.504</v>
      </c>
      <c r="F123" s="210"/>
      <c r="G123" s="211"/>
      <c r="H123" s="212"/>
      <c r="I123" s="213"/>
      <c r="J123" s="212"/>
      <c r="K123" s="213"/>
      <c r="M123" s="206" t="s">
        <v>140</v>
      </c>
      <c r="O123" s="206"/>
      <c r="Q123" s="192"/>
    </row>
    <row r="124" spans="1:17" ht="12.75">
      <c r="A124" s="200"/>
      <c r="B124" s="201"/>
      <c r="C124" s="207" t="s">
        <v>111</v>
      </c>
      <c r="D124" s="208"/>
      <c r="E124" s="209">
        <v>0</v>
      </c>
      <c r="F124" s="210"/>
      <c r="G124" s="211"/>
      <c r="H124" s="212"/>
      <c r="I124" s="213"/>
      <c r="J124" s="212"/>
      <c r="K124" s="213"/>
      <c r="M124" s="206" t="s">
        <v>111</v>
      </c>
      <c r="O124" s="206"/>
      <c r="Q124" s="192"/>
    </row>
    <row r="125" spans="1:17" ht="12.75">
      <c r="A125" s="200"/>
      <c r="B125" s="201"/>
      <c r="C125" s="207" t="s">
        <v>96</v>
      </c>
      <c r="D125" s="208"/>
      <c r="E125" s="209">
        <v>0</v>
      </c>
      <c r="F125" s="210"/>
      <c r="G125" s="211"/>
      <c r="H125" s="212"/>
      <c r="I125" s="213"/>
      <c r="J125" s="212"/>
      <c r="K125" s="213"/>
      <c r="M125" s="206" t="s">
        <v>96</v>
      </c>
      <c r="O125" s="206"/>
      <c r="Q125" s="192"/>
    </row>
    <row r="126" spans="1:17" ht="12.75">
      <c r="A126" s="200"/>
      <c r="B126" s="201"/>
      <c r="C126" s="207" t="s">
        <v>141</v>
      </c>
      <c r="D126" s="208"/>
      <c r="E126" s="209">
        <v>0.316</v>
      </c>
      <c r="F126" s="210"/>
      <c r="G126" s="211"/>
      <c r="H126" s="212"/>
      <c r="I126" s="213"/>
      <c r="J126" s="212"/>
      <c r="K126" s="213"/>
      <c r="M126" s="206" t="s">
        <v>141</v>
      </c>
      <c r="O126" s="206"/>
      <c r="Q126" s="192"/>
    </row>
    <row r="127" spans="1:17" ht="12.75">
      <c r="A127" s="200"/>
      <c r="B127" s="201"/>
      <c r="C127" s="207" t="s">
        <v>99</v>
      </c>
      <c r="D127" s="208"/>
      <c r="E127" s="209">
        <v>0</v>
      </c>
      <c r="F127" s="210"/>
      <c r="G127" s="211"/>
      <c r="H127" s="212"/>
      <c r="I127" s="213"/>
      <c r="J127" s="212"/>
      <c r="K127" s="213"/>
      <c r="M127" s="206" t="s">
        <v>99</v>
      </c>
      <c r="O127" s="206"/>
      <c r="Q127" s="192"/>
    </row>
    <row r="128" spans="1:17" ht="12.75">
      <c r="A128" s="200"/>
      <c r="B128" s="201"/>
      <c r="C128" s="207" t="s">
        <v>141</v>
      </c>
      <c r="D128" s="208"/>
      <c r="E128" s="209">
        <v>0.316</v>
      </c>
      <c r="F128" s="210"/>
      <c r="G128" s="211"/>
      <c r="H128" s="212"/>
      <c r="I128" s="213"/>
      <c r="J128" s="212"/>
      <c r="K128" s="213"/>
      <c r="M128" s="206" t="s">
        <v>141</v>
      </c>
      <c r="O128" s="206"/>
      <c r="Q128" s="192"/>
    </row>
    <row r="129" spans="1:59" ht="12.75">
      <c r="A129" s="214"/>
      <c r="B129" s="215" t="s">
        <v>77</v>
      </c>
      <c r="C129" s="216" t="str">
        <f>CONCATENATE(B83," ",C83)</f>
        <v>63 Podlahy a podlahové konstrukce</v>
      </c>
      <c r="D129" s="217"/>
      <c r="E129" s="218"/>
      <c r="F129" s="219"/>
      <c r="G129" s="220">
        <f>SUM(G83:G128)</f>
        <v>0</v>
      </c>
      <c r="H129" s="221"/>
      <c r="I129" s="222">
        <f>SUM(I83:I128)</f>
        <v>0.15452608</v>
      </c>
      <c r="J129" s="221"/>
      <c r="K129" s="222">
        <f>SUM(K83:K128)</f>
        <v>0</v>
      </c>
      <c r="Q129" s="192">
        <v>4</v>
      </c>
      <c r="BC129" s="223">
        <f>SUM(BC83:BC128)</f>
        <v>0</v>
      </c>
      <c r="BD129" s="223">
        <f>SUM(BD83:BD128)</f>
        <v>0</v>
      </c>
      <c r="BE129" s="223">
        <f>SUM(BE83:BE128)</f>
        <v>0</v>
      </c>
      <c r="BF129" s="223">
        <f>SUM(BF83:BF128)</f>
        <v>0</v>
      </c>
      <c r="BG129" s="223">
        <f>SUM(BG83:BG128)</f>
        <v>0</v>
      </c>
    </row>
    <row r="130" spans="1:17" ht="12.75">
      <c r="A130" s="184" t="s">
        <v>76</v>
      </c>
      <c r="B130" s="185" t="s">
        <v>146</v>
      </c>
      <c r="C130" s="186" t="s">
        <v>147</v>
      </c>
      <c r="D130" s="187"/>
      <c r="E130" s="188"/>
      <c r="F130" s="188"/>
      <c r="G130" s="189"/>
      <c r="H130" s="190"/>
      <c r="I130" s="191"/>
      <c r="J130" s="190"/>
      <c r="K130" s="191"/>
      <c r="Q130" s="192">
        <v>1</v>
      </c>
    </row>
    <row r="131" spans="1:82" ht="12.75">
      <c r="A131" s="193">
        <v>4</v>
      </c>
      <c r="B131" s="194" t="s">
        <v>148</v>
      </c>
      <c r="C131" s="195" t="s">
        <v>149</v>
      </c>
      <c r="D131" s="196" t="s">
        <v>90</v>
      </c>
      <c r="E131" s="197">
        <v>607.55</v>
      </c>
      <c r="F131" s="197">
        <v>0</v>
      </c>
      <c r="G131" s="198">
        <f>E131*F131</f>
        <v>0</v>
      </c>
      <c r="H131" s="199">
        <v>0</v>
      </c>
      <c r="I131" s="199">
        <f>E131*H131</f>
        <v>0</v>
      </c>
      <c r="J131" s="199">
        <v>0</v>
      </c>
      <c r="K131" s="199">
        <f>E131*J131</f>
        <v>0</v>
      </c>
      <c r="Q131" s="192">
        <v>2</v>
      </c>
      <c r="AA131" s="165">
        <v>1</v>
      </c>
      <c r="AB131" s="165">
        <v>1</v>
      </c>
      <c r="AC131" s="165">
        <v>1</v>
      </c>
      <c r="BB131" s="165">
        <v>1</v>
      </c>
      <c r="BC131" s="165">
        <f>IF(BB131=1,G131,0)</f>
        <v>0</v>
      </c>
      <c r="BD131" s="165">
        <f>IF(BB131=2,G131,0)</f>
        <v>0</v>
      </c>
      <c r="BE131" s="165">
        <f>IF(BB131=3,G131,0)</f>
        <v>0</v>
      </c>
      <c r="BF131" s="165">
        <f>IF(BB131=4,G131,0)</f>
        <v>0</v>
      </c>
      <c r="BG131" s="165">
        <f>IF(BB131=5,G131,0)</f>
        <v>0</v>
      </c>
      <c r="CA131" s="165">
        <v>1</v>
      </c>
      <c r="CB131" s="165">
        <v>1</v>
      </c>
      <c r="CC131" s="192"/>
      <c r="CD131" s="192"/>
    </row>
    <row r="132" spans="1:17" ht="12.75">
      <c r="A132" s="200"/>
      <c r="B132" s="201"/>
      <c r="C132" s="207" t="s">
        <v>94</v>
      </c>
      <c r="D132" s="208"/>
      <c r="E132" s="209">
        <v>0</v>
      </c>
      <c r="F132" s="210"/>
      <c r="G132" s="211"/>
      <c r="H132" s="212"/>
      <c r="I132" s="213"/>
      <c r="J132" s="212"/>
      <c r="K132" s="213"/>
      <c r="M132" s="206" t="s">
        <v>94</v>
      </c>
      <c r="O132" s="206"/>
      <c r="Q132" s="192"/>
    </row>
    <row r="133" spans="1:17" ht="12.75">
      <c r="A133" s="200"/>
      <c r="B133" s="201"/>
      <c r="C133" s="207" t="s">
        <v>96</v>
      </c>
      <c r="D133" s="208"/>
      <c r="E133" s="209">
        <v>0</v>
      </c>
      <c r="F133" s="210"/>
      <c r="G133" s="211"/>
      <c r="H133" s="212"/>
      <c r="I133" s="213"/>
      <c r="J133" s="212"/>
      <c r="K133" s="213"/>
      <c r="M133" s="206" t="s">
        <v>96</v>
      </c>
      <c r="O133" s="206"/>
      <c r="Q133" s="192"/>
    </row>
    <row r="134" spans="1:17" ht="22.5">
      <c r="A134" s="200"/>
      <c r="B134" s="201"/>
      <c r="C134" s="207" t="s">
        <v>150</v>
      </c>
      <c r="D134" s="208"/>
      <c r="E134" s="209">
        <v>400.05</v>
      </c>
      <c r="F134" s="210"/>
      <c r="G134" s="211"/>
      <c r="H134" s="212"/>
      <c r="I134" s="213"/>
      <c r="J134" s="212"/>
      <c r="K134" s="213"/>
      <c r="M134" s="206" t="s">
        <v>150</v>
      </c>
      <c r="O134" s="206"/>
      <c r="Q134" s="192"/>
    </row>
    <row r="135" spans="1:17" ht="12.75">
      <c r="A135" s="200"/>
      <c r="B135" s="201"/>
      <c r="C135" s="207" t="s">
        <v>99</v>
      </c>
      <c r="D135" s="208"/>
      <c r="E135" s="209">
        <v>0</v>
      </c>
      <c r="F135" s="210"/>
      <c r="G135" s="211"/>
      <c r="H135" s="212"/>
      <c r="I135" s="213"/>
      <c r="J135" s="212"/>
      <c r="K135" s="213"/>
      <c r="M135" s="206" t="s">
        <v>99</v>
      </c>
      <c r="O135" s="206"/>
      <c r="Q135" s="192"/>
    </row>
    <row r="136" spans="1:17" ht="22.5">
      <c r="A136" s="200"/>
      <c r="B136" s="201"/>
      <c r="C136" s="207" t="s">
        <v>151</v>
      </c>
      <c r="D136" s="208"/>
      <c r="E136" s="209">
        <v>188</v>
      </c>
      <c r="F136" s="210"/>
      <c r="G136" s="211"/>
      <c r="H136" s="212"/>
      <c r="I136" s="213"/>
      <c r="J136" s="212"/>
      <c r="K136" s="213"/>
      <c r="M136" s="206" t="s">
        <v>151</v>
      </c>
      <c r="O136" s="206"/>
      <c r="Q136" s="192"/>
    </row>
    <row r="137" spans="1:17" ht="12.75">
      <c r="A137" s="200"/>
      <c r="B137" s="201"/>
      <c r="C137" s="207" t="s">
        <v>152</v>
      </c>
      <c r="D137" s="208"/>
      <c r="E137" s="209">
        <v>0</v>
      </c>
      <c r="F137" s="210"/>
      <c r="G137" s="211"/>
      <c r="H137" s="212"/>
      <c r="I137" s="213"/>
      <c r="J137" s="212"/>
      <c r="K137" s="213"/>
      <c r="M137" s="206" t="s">
        <v>152</v>
      </c>
      <c r="O137" s="206"/>
      <c r="Q137" s="192"/>
    </row>
    <row r="138" spans="1:17" ht="12.75">
      <c r="A138" s="200"/>
      <c r="B138" s="201"/>
      <c r="C138" s="207" t="s">
        <v>153</v>
      </c>
      <c r="D138" s="208"/>
      <c r="E138" s="209">
        <v>19.5</v>
      </c>
      <c r="F138" s="210"/>
      <c r="G138" s="211"/>
      <c r="H138" s="212"/>
      <c r="I138" s="213"/>
      <c r="J138" s="212"/>
      <c r="K138" s="213"/>
      <c r="M138" s="206" t="s">
        <v>153</v>
      </c>
      <c r="O138" s="206"/>
      <c r="Q138" s="192"/>
    </row>
    <row r="139" spans="1:82" ht="12.75">
      <c r="A139" s="193">
        <v>5</v>
      </c>
      <c r="B139" s="194" t="s">
        <v>154</v>
      </c>
      <c r="C139" s="195" t="s">
        <v>155</v>
      </c>
      <c r="D139" s="196" t="s">
        <v>90</v>
      </c>
      <c r="E139" s="197">
        <v>607.55</v>
      </c>
      <c r="F139" s="197">
        <v>0</v>
      </c>
      <c r="G139" s="198">
        <f>E139*F139</f>
        <v>0</v>
      </c>
      <c r="H139" s="199">
        <v>0</v>
      </c>
      <c r="I139" s="199">
        <f>E139*H139</f>
        <v>0</v>
      </c>
      <c r="J139" s="199">
        <v>0</v>
      </c>
      <c r="K139" s="199">
        <f>E139*J139</f>
        <v>0</v>
      </c>
      <c r="Q139" s="192">
        <v>2</v>
      </c>
      <c r="AA139" s="165">
        <v>1</v>
      </c>
      <c r="AB139" s="165">
        <v>1</v>
      </c>
      <c r="AC139" s="165">
        <v>1</v>
      </c>
      <c r="BB139" s="165">
        <v>1</v>
      </c>
      <c r="BC139" s="165">
        <f>IF(BB139=1,G139,0)</f>
        <v>0</v>
      </c>
      <c r="BD139" s="165">
        <f>IF(BB139=2,G139,0)</f>
        <v>0</v>
      </c>
      <c r="BE139" s="165">
        <f>IF(BB139=3,G139,0)</f>
        <v>0</v>
      </c>
      <c r="BF139" s="165">
        <f>IF(BB139=4,G139,0)</f>
        <v>0</v>
      </c>
      <c r="BG139" s="165">
        <f>IF(BB139=5,G139,0)</f>
        <v>0</v>
      </c>
      <c r="CA139" s="165">
        <v>1</v>
      </c>
      <c r="CB139" s="165">
        <v>1</v>
      </c>
      <c r="CC139" s="192"/>
      <c r="CD139" s="192"/>
    </row>
    <row r="140" spans="1:17" ht="12.75">
      <c r="A140" s="200"/>
      <c r="B140" s="201"/>
      <c r="C140" s="202" t="s">
        <v>156</v>
      </c>
      <c r="D140" s="203"/>
      <c r="E140" s="203"/>
      <c r="F140" s="203"/>
      <c r="G140" s="204"/>
      <c r="H140" s="205"/>
      <c r="I140" s="205"/>
      <c r="J140" s="205"/>
      <c r="K140" s="205"/>
      <c r="L140" s="206" t="s">
        <v>156</v>
      </c>
      <c r="N140" s="206"/>
      <c r="Q140" s="192">
        <v>3</v>
      </c>
    </row>
    <row r="141" spans="1:17" ht="12.75">
      <c r="A141" s="200"/>
      <c r="B141" s="201"/>
      <c r="C141" s="207" t="s">
        <v>94</v>
      </c>
      <c r="D141" s="208"/>
      <c r="E141" s="209">
        <v>0</v>
      </c>
      <c r="F141" s="210"/>
      <c r="G141" s="211"/>
      <c r="H141" s="212"/>
      <c r="I141" s="213"/>
      <c r="J141" s="212"/>
      <c r="K141" s="213"/>
      <c r="M141" s="206" t="s">
        <v>94</v>
      </c>
      <c r="O141" s="206"/>
      <c r="Q141" s="192"/>
    </row>
    <row r="142" spans="1:17" ht="12.75">
      <c r="A142" s="200"/>
      <c r="B142" s="201"/>
      <c r="C142" s="207" t="s">
        <v>96</v>
      </c>
      <c r="D142" s="208"/>
      <c r="E142" s="209">
        <v>0</v>
      </c>
      <c r="F142" s="210"/>
      <c r="G142" s="211"/>
      <c r="H142" s="212"/>
      <c r="I142" s="213"/>
      <c r="J142" s="212"/>
      <c r="K142" s="213"/>
      <c r="M142" s="206" t="s">
        <v>96</v>
      </c>
      <c r="O142" s="206"/>
      <c r="Q142" s="192"/>
    </row>
    <row r="143" spans="1:17" ht="22.5">
      <c r="A143" s="200"/>
      <c r="B143" s="201"/>
      <c r="C143" s="207" t="s">
        <v>150</v>
      </c>
      <c r="D143" s="208"/>
      <c r="E143" s="209">
        <v>400.05</v>
      </c>
      <c r="F143" s="210"/>
      <c r="G143" s="211"/>
      <c r="H143" s="212"/>
      <c r="I143" s="213"/>
      <c r="J143" s="212"/>
      <c r="K143" s="213"/>
      <c r="M143" s="206" t="s">
        <v>150</v>
      </c>
      <c r="O143" s="206"/>
      <c r="Q143" s="192"/>
    </row>
    <row r="144" spans="1:17" ht="12.75">
      <c r="A144" s="200"/>
      <c r="B144" s="201"/>
      <c r="C144" s="207" t="s">
        <v>99</v>
      </c>
      <c r="D144" s="208"/>
      <c r="E144" s="209">
        <v>0</v>
      </c>
      <c r="F144" s="210"/>
      <c r="G144" s="211"/>
      <c r="H144" s="212"/>
      <c r="I144" s="213"/>
      <c r="J144" s="212"/>
      <c r="K144" s="213"/>
      <c r="M144" s="206" t="s">
        <v>99</v>
      </c>
      <c r="O144" s="206"/>
      <c r="Q144" s="192"/>
    </row>
    <row r="145" spans="1:17" ht="22.5">
      <c r="A145" s="200"/>
      <c r="B145" s="201"/>
      <c r="C145" s="207" t="s">
        <v>151</v>
      </c>
      <c r="D145" s="208"/>
      <c r="E145" s="209">
        <v>188</v>
      </c>
      <c r="F145" s="210"/>
      <c r="G145" s="211"/>
      <c r="H145" s="212"/>
      <c r="I145" s="213"/>
      <c r="J145" s="212"/>
      <c r="K145" s="213"/>
      <c r="M145" s="206" t="s">
        <v>151</v>
      </c>
      <c r="O145" s="206"/>
      <c r="Q145" s="192"/>
    </row>
    <row r="146" spans="1:17" ht="12.75">
      <c r="A146" s="200"/>
      <c r="B146" s="201"/>
      <c r="C146" s="207" t="s">
        <v>152</v>
      </c>
      <c r="D146" s="208"/>
      <c r="E146" s="209">
        <v>0</v>
      </c>
      <c r="F146" s="210"/>
      <c r="G146" s="211"/>
      <c r="H146" s="212"/>
      <c r="I146" s="213"/>
      <c r="J146" s="212"/>
      <c r="K146" s="213"/>
      <c r="M146" s="206" t="s">
        <v>152</v>
      </c>
      <c r="O146" s="206"/>
      <c r="Q146" s="192"/>
    </row>
    <row r="147" spans="1:17" ht="12.75">
      <c r="A147" s="200"/>
      <c r="B147" s="201"/>
      <c r="C147" s="207" t="s">
        <v>153</v>
      </c>
      <c r="D147" s="208"/>
      <c r="E147" s="209">
        <v>19.5</v>
      </c>
      <c r="F147" s="210"/>
      <c r="G147" s="211"/>
      <c r="H147" s="212"/>
      <c r="I147" s="213"/>
      <c r="J147" s="212"/>
      <c r="K147" s="213"/>
      <c r="M147" s="206" t="s">
        <v>153</v>
      </c>
      <c r="O147" s="206"/>
      <c r="Q147" s="192"/>
    </row>
    <row r="148" spans="1:82" ht="12.75">
      <c r="A148" s="193">
        <v>6</v>
      </c>
      <c r="B148" s="194" t="s">
        <v>157</v>
      </c>
      <c r="C148" s="195" t="s">
        <v>158</v>
      </c>
      <c r="D148" s="196" t="s">
        <v>90</v>
      </c>
      <c r="E148" s="197">
        <v>607.55</v>
      </c>
      <c r="F148" s="197">
        <v>0</v>
      </c>
      <c r="G148" s="198">
        <f>E148*F148</f>
        <v>0</v>
      </c>
      <c r="H148" s="199">
        <v>0</v>
      </c>
      <c r="I148" s="199">
        <f>E148*H148</f>
        <v>0</v>
      </c>
      <c r="J148" s="199">
        <v>0</v>
      </c>
      <c r="K148" s="199">
        <f>E148*J148</f>
        <v>0</v>
      </c>
      <c r="Q148" s="192">
        <v>2</v>
      </c>
      <c r="AA148" s="165">
        <v>1</v>
      </c>
      <c r="AB148" s="165">
        <v>1</v>
      </c>
      <c r="AC148" s="165">
        <v>1</v>
      </c>
      <c r="BB148" s="165">
        <v>1</v>
      </c>
      <c r="BC148" s="165">
        <f>IF(BB148=1,G148,0)</f>
        <v>0</v>
      </c>
      <c r="BD148" s="165">
        <f>IF(BB148=2,G148,0)</f>
        <v>0</v>
      </c>
      <c r="BE148" s="165">
        <f>IF(BB148=3,G148,0)</f>
        <v>0</v>
      </c>
      <c r="BF148" s="165">
        <f>IF(BB148=4,G148,0)</f>
        <v>0</v>
      </c>
      <c r="BG148" s="165">
        <f>IF(BB148=5,G148,0)</f>
        <v>0</v>
      </c>
      <c r="CA148" s="165">
        <v>1</v>
      </c>
      <c r="CB148" s="165">
        <v>1</v>
      </c>
      <c r="CC148" s="192"/>
      <c r="CD148" s="192"/>
    </row>
    <row r="149" spans="1:17" ht="12.75">
      <c r="A149" s="200"/>
      <c r="B149" s="201"/>
      <c r="C149" s="207" t="s">
        <v>94</v>
      </c>
      <c r="D149" s="208"/>
      <c r="E149" s="209">
        <v>0</v>
      </c>
      <c r="F149" s="210"/>
      <c r="G149" s="211"/>
      <c r="H149" s="212"/>
      <c r="I149" s="213"/>
      <c r="J149" s="212"/>
      <c r="K149" s="213"/>
      <c r="M149" s="206" t="s">
        <v>94</v>
      </c>
      <c r="O149" s="206"/>
      <c r="Q149" s="192"/>
    </row>
    <row r="150" spans="1:17" ht="12.75">
      <c r="A150" s="200"/>
      <c r="B150" s="201"/>
      <c r="C150" s="207" t="s">
        <v>96</v>
      </c>
      <c r="D150" s="208"/>
      <c r="E150" s="209">
        <v>0</v>
      </c>
      <c r="F150" s="210"/>
      <c r="G150" s="211"/>
      <c r="H150" s="212"/>
      <c r="I150" s="213"/>
      <c r="J150" s="212"/>
      <c r="K150" s="213"/>
      <c r="M150" s="206" t="s">
        <v>96</v>
      </c>
      <c r="O150" s="206"/>
      <c r="Q150" s="192"/>
    </row>
    <row r="151" spans="1:17" ht="22.5">
      <c r="A151" s="200"/>
      <c r="B151" s="201"/>
      <c r="C151" s="207" t="s">
        <v>150</v>
      </c>
      <c r="D151" s="208"/>
      <c r="E151" s="209">
        <v>400.05</v>
      </c>
      <c r="F151" s="210"/>
      <c r="G151" s="211"/>
      <c r="H151" s="212"/>
      <c r="I151" s="213"/>
      <c r="J151" s="212"/>
      <c r="K151" s="213"/>
      <c r="M151" s="206" t="s">
        <v>150</v>
      </c>
      <c r="O151" s="206"/>
      <c r="Q151" s="192"/>
    </row>
    <row r="152" spans="1:17" ht="12.75">
      <c r="A152" s="200"/>
      <c r="B152" s="201"/>
      <c r="C152" s="207" t="s">
        <v>99</v>
      </c>
      <c r="D152" s="208"/>
      <c r="E152" s="209">
        <v>0</v>
      </c>
      <c r="F152" s="210"/>
      <c r="G152" s="211"/>
      <c r="H152" s="212"/>
      <c r="I152" s="213"/>
      <c r="J152" s="212"/>
      <c r="K152" s="213"/>
      <c r="M152" s="206" t="s">
        <v>99</v>
      </c>
      <c r="O152" s="206"/>
      <c r="Q152" s="192"/>
    </row>
    <row r="153" spans="1:17" ht="22.5">
      <c r="A153" s="200"/>
      <c r="B153" s="201"/>
      <c r="C153" s="207" t="s">
        <v>151</v>
      </c>
      <c r="D153" s="208"/>
      <c r="E153" s="209">
        <v>188</v>
      </c>
      <c r="F153" s="210"/>
      <c r="G153" s="211"/>
      <c r="H153" s="212"/>
      <c r="I153" s="213"/>
      <c r="J153" s="212"/>
      <c r="K153" s="213"/>
      <c r="M153" s="206" t="s">
        <v>151</v>
      </c>
      <c r="O153" s="206"/>
      <c r="Q153" s="192"/>
    </row>
    <row r="154" spans="1:17" ht="12.75">
      <c r="A154" s="200"/>
      <c r="B154" s="201"/>
      <c r="C154" s="207" t="s">
        <v>152</v>
      </c>
      <c r="D154" s="208"/>
      <c r="E154" s="209">
        <v>0</v>
      </c>
      <c r="F154" s="210"/>
      <c r="G154" s="211"/>
      <c r="H154" s="212"/>
      <c r="I154" s="213"/>
      <c r="J154" s="212"/>
      <c r="K154" s="213"/>
      <c r="M154" s="206" t="s">
        <v>152</v>
      </c>
      <c r="O154" s="206"/>
      <c r="Q154" s="192"/>
    </row>
    <row r="155" spans="1:17" ht="12.75">
      <c r="A155" s="200"/>
      <c r="B155" s="201"/>
      <c r="C155" s="207" t="s">
        <v>153</v>
      </c>
      <c r="D155" s="208"/>
      <c r="E155" s="209">
        <v>19.5</v>
      </c>
      <c r="F155" s="210"/>
      <c r="G155" s="211"/>
      <c r="H155" s="212"/>
      <c r="I155" s="213"/>
      <c r="J155" s="212"/>
      <c r="K155" s="213"/>
      <c r="M155" s="206" t="s">
        <v>153</v>
      </c>
      <c r="O155" s="206"/>
      <c r="Q155" s="192"/>
    </row>
    <row r="156" spans="1:82" ht="12.75">
      <c r="A156" s="193">
        <v>7</v>
      </c>
      <c r="B156" s="194" t="s">
        <v>159</v>
      </c>
      <c r="C156" s="195" t="s">
        <v>160</v>
      </c>
      <c r="D156" s="196" t="s">
        <v>90</v>
      </c>
      <c r="E156" s="197">
        <v>607.55</v>
      </c>
      <c r="F156" s="197">
        <v>0</v>
      </c>
      <c r="G156" s="198">
        <f>E156*F156</f>
        <v>0</v>
      </c>
      <c r="H156" s="199">
        <v>0</v>
      </c>
      <c r="I156" s="199">
        <f>E156*H156</f>
        <v>0</v>
      </c>
      <c r="J156" s="199">
        <v>0</v>
      </c>
      <c r="K156" s="199">
        <f>E156*J156</f>
        <v>0</v>
      </c>
      <c r="Q156" s="192">
        <v>2</v>
      </c>
      <c r="AA156" s="165">
        <v>1</v>
      </c>
      <c r="AB156" s="165">
        <v>1</v>
      </c>
      <c r="AC156" s="165">
        <v>1</v>
      </c>
      <c r="BB156" s="165">
        <v>1</v>
      </c>
      <c r="BC156" s="165">
        <f>IF(BB156=1,G156,0)</f>
        <v>0</v>
      </c>
      <c r="BD156" s="165">
        <f>IF(BB156=2,G156,0)</f>
        <v>0</v>
      </c>
      <c r="BE156" s="165">
        <f>IF(BB156=3,G156,0)</f>
        <v>0</v>
      </c>
      <c r="BF156" s="165">
        <f>IF(BB156=4,G156,0)</f>
        <v>0</v>
      </c>
      <c r="BG156" s="165">
        <f>IF(BB156=5,G156,0)</f>
        <v>0</v>
      </c>
      <c r="CA156" s="165">
        <v>1</v>
      </c>
      <c r="CB156" s="165">
        <v>1</v>
      </c>
      <c r="CC156" s="192"/>
      <c r="CD156" s="192"/>
    </row>
    <row r="157" spans="1:17" ht="12.75">
      <c r="A157" s="200"/>
      <c r="B157" s="201"/>
      <c r="C157" s="207" t="s">
        <v>94</v>
      </c>
      <c r="D157" s="208"/>
      <c r="E157" s="209">
        <v>0</v>
      </c>
      <c r="F157" s="210"/>
      <c r="G157" s="211"/>
      <c r="H157" s="212"/>
      <c r="I157" s="213"/>
      <c r="J157" s="212"/>
      <c r="K157" s="213"/>
      <c r="M157" s="206" t="s">
        <v>94</v>
      </c>
      <c r="O157" s="206"/>
      <c r="Q157" s="192"/>
    </row>
    <row r="158" spans="1:17" ht="12.75">
      <c r="A158" s="200"/>
      <c r="B158" s="201"/>
      <c r="C158" s="207" t="s">
        <v>96</v>
      </c>
      <c r="D158" s="208"/>
      <c r="E158" s="209">
        <v>0</v>
      </c>
      <c r="F158" s="210"/>
      <c r="G158" s="211"/>
      <c r="H158" s="212"/>
      <c r="I158" s="213"/>
      <c r="J158" s="212"/>
      <c r="K158" s="213"/>
      <c r="M158" s="206" t="s">
        <v>96</v>
      </c>
      <c r="O158" s="206"/>
      <c r="Q158" s="192"/>
    </row>
    <row r="159" spans="1:17" ht="22.5">
      <c r="A159" s="200"/>
      <c r="B159" s="201"/>
      <c r="C159" s="207" t="s">
        <v>150</v>
      </c>
      <c r="D159" s="208"/>
      <c r="E159" s="209">
        <v>400.05</v>
      </c>
      <c r="F159" s="210"/>
      <c r="G159" s="211"/>
      <c r="H159" s="212"/>
      <c r="I159" s="213"/>
      <c r="J159" s="212"/>
      <c r="K159" s="213"/>
      <c r="M159" s="206" t="s">
        <v>150</v>
      </c>
      <c r="O159" s="206"/>
      <c r="Q159" s="192"/>
    </row>
    <row r="160" spans="1:17" ht="12.75">
      <c r="A160" s="200"/>
      <c r="B160" s="201"/>
      <c r="C160" s="207" t="s">
        <v>99</v>
      </c>
      <c r="D160" s="208"/>
      <c r="E160" s="209">
        <v>0</v>
      </c>
      <c r="F160" s="210"/>
      <c r="G160" s="211"/>
      <c r="H160" s="212"/>
      <c r="I160" s="213"/>
      <c r="J160" s="212"/>
      <c r="K160" s="213"/>
      <c r="M160" s="206" t="s">
        <v>99</v>
      </c>
      <c r="O160" s="206"/>
      <c r="Q160" s="192"/>
    </row>
    <row r="161" spans="1:17" ht="22.5">
      <c r="A161" s="200"/>
      <c r="B161" s="201"/>
      <c r="C161" s="207" t="s">
        <v>151</v>
      </c>
      <c r="D161" s="208"/>
      <c r="E161" s="209">
        <v>188</v>
      </c>
      <c r="F161" s="210"/>
      <c r="G161" s="211"/>
      <c r="H161" s="212"/>
      <c r="I161" s="213"/>
      <c r="J161" s="212"/>
      <c r="K161" s="213"/>
      <c r="M161" s="206" t="s">
        <v>151</v>
      </c>
      <c r="O161" s="206"/>
      <c r="Q161" s="192"/>
    </row>
    <row r="162" spans="1:17" ht="12.75">
      <c r="A162" s="200"/>
      <c r="B162" s="201"/>
      <c r="C162" s="207" t="s">
        <v>152</v>
      </c>
      <c r="D162" s="208"/>
      <c r="E162" s="209">
        <v>0</v>
      </c>
      <c r="F162" s="210"/>
      <c r="G162" s="211"/>
      <c r="H162" s="212"/>
      <c r="I162" s="213"/>
      <c r="J162" s="212"/>
      <c r="K162" s="213"/>
      <c r="M162" s="206" t="s">
        <v>152</v>
      </c>
      <c r="O162" s="206"/>
      <c r="Q162" s="192"/>
    </row>
    <row r="163" spans="1:17" ht="12.75">
      <c r="A163" s="200"/>
      <c r="B163" s="201"/>
      <c r="C163" s="207" t="s">
        <v>153</v>
      </c>
      <c r="D163" s="208"/>
      <c r="E163" s="209">
        <v>19.5</v>
      </c>
      <c r="F163" s="210"/>
      <c r="G163" s="211"/>
      <c r="H163" s="212"/>
      <c r="I163" s="213"/>
      <c r="J163" s="212"/>
      <c r="K163" s="213"/>
      <c r="M163" s="206" t="s">
        <v>153</v>
      </c>
      <c r="O163" s="206"/>
      <c r="Q163" s="192"/>
    </row>
    <row r="164" spans="1:82" ht="12.75">
      <c r="A164" s="193">
        <v>8</v>
      </c>
      <c r="B164" s="194" t="s">
        <v>161</v>
      </c>
      <c r="C164" s="195" t="s">
        <v>162</v>
      </c>
      <c r="D164" s="196" t="s">
        <v>90</v>
      </c>
      <c r="E164" s="197">
        <v>607.55</v>
      </c>
      <c r="F164" s="197">
        <v>0</v>
      </c>
      <c r="G164" s="198">
        <f>E164*F164</f>
        <v>0</v>
      </c>
      <c r="H164" s="199">
        <v>0</v>
      </c>
      <c r="I164" s="199">
        <f>E164*H164</f>
        <v>0</v>
      </c>
      <c r="J164" s="199">
        <v>0</v>
      </c>
      <c r="K164" s="199">
        <f>E164*J164</f>
        <v>0</v>
      </c>
      <c r="Q164" s="192">
        <v>2</v>
      </c>
      <c r="AA164" s="165">
        <v>1</v>
      </c>
      <c r="AB164" s="165">
        <v>1</v>
      </c>
      <c r="AC164" s="165">
        <v>1</v>
      </c>
      <c r="BB164" s="165">
        <v>1</v>
      </c>
      <c r="BC164" s="165">
        <f>IF(BB164=1,G164,0)</f>
        <v>0</v>
      </c>
      <c r="BD164" s="165">
        <f>IF(BB164=2,G164,0)</f>
        <v>0</v>
      </c>
      <c r="BE164" s="165">
        <f>IF(BB164=3,G164,0)</f>
        <v>0</v>
      </c>
      <c r="BF164" s="165">
        <f>IF(BB164=4,G164,0)</f>
        <v>0</v>
      </c>
      <c r="BG164" s="165">
        <f>IF(BB164=5,G164,0)</f>
        <v>0</v>
      </c>
      <c r="CA164" s="165">
        <v>1</v>
      </c>
      <c r="CB164" s="165">
        <v>1</v>
      </c>
      <c r="CC164" s="192"/>
      <c r="CD164" s="192"/>
    </row>
    <row r="165" spans="1:17" ht="12.75">
      <c r="A165" s="200"/>
      <c r="B165" s="201"/>
      <c r="C165" s="202" t="s">
        <v>156</v>
      </c>
      <c r="D165" s="203"/>
      <c r="E165" s="203"/>
      <c r="F165" s="203"/>
      <c r="G165" s="204"/>
      <c r="H165" s="205"/>
      <c r="I165" s="205"/>
      <c r="J165" s="205"/>
      <c r="K165" s="205"/>
      <c r="L165" s="206" t="s">
        <v>156</v>
      </c>
      <c r="N165" s="206"/>
      <c r="Q165" s="192">
        <v>3</v>
      </c>
    </row>
    <row r="166" spans="1:17" ht="12.75">
      <c r="A166" s="200"/>
      <c r="B166" s="201"/>
      <c r="C166" s="207" t="s">
        <v>94</v>
      </c>
      <c r="D166" s="208"/>
      <c r="E166" s="209">
        <v>0</v>
      </c>
      <c r="F166" s="210"/>
      <c r="G166" s="211"/>
      <c r="H166" s="212"/>
      <c r="I166" s="213"/>
      <c r="J166" s="212"/>
      <c r="K166" s="213"/>
      <c r="M166" s="206" t="s">
        <v>94</v>
      </c>
      <c r="O166" s="206"/>
      <c r="Q166" s="192"/>
    </row>
    <row r="167" spans="1:17" ht="12.75">
      <c r="A167" s="200"/>
      <c r="B167" s="201"/>
      <c r="C167" s="207" t="s">
        <v>96</v>
      </c>
      <c r="D167" s="208"/>
      <c r="E167" s="209">
        <v>0</v>
      </c>
      <c r="F167" s="210"/>
      <c r="G167" s="211"/>
      <c r="H167" s="212"/>
      <c r="I167" s="213"/>
      <c r="J167" s="212"/>
      <c r="K167" s="213"/>
      <c r="M167" s="206" t="s">
        <v>96</v>
      </c>
      <c r="O167" s="206"/>
      <c r="Q167" s="192"/>
    </row>
    <row r="168" spans="1:17" ht="22.5">
      <c r="A168" s="200"/>
      <c r="B168" s="201"/>
      <c r="C168" s="207" t="s">
        <v>150</v>
      </c>
      <c r="D168" s="208"/>
      <c r="E168" s="209">
        <v>400.05</v>
      </c>
      <c r="F168" s="210"/>
      <c r="G168" s="211"/>
      <c r="H168" s="212"/>
      <c r="I168" s="213"/>
      <c r="J168" s="212"/>
      <c r="K168" s="213"/>
      <c r="M168" s="206" t="s">
        <v>150</v>
      </c>
      <c r="O168" s="206"/>
      <c r="Q168" s="192"/>
    </row>
    <row r="169" spans="1:17" ht="12.75">
      <c r="A169" s="200"/>
      <c r="B169" s="201"/>
      <c r="C169" s="207" t="s">
        <v>99</v>
      </c>
      <c r="D169" s="208"/>
      <c r="E169" s="209">
        <v>0</v>
      </c>
      <c r="F169" s="210"/>
      <c r="G169" s="211"/>
      <c r="H169" s="212"/>
      <c r="I169" s="213"/>
      <c r="J169" s="212"/>
      <c r="K169" s="213"/>
      <c r="M169" s="206" t="s">
        <v>99</v>
      </c>
      <c r="O169" s="206"/>
      <c r="Q169" s="192"/>
    </row>
    <row r="170" spans="1:17" ht="22.5">
      <c r="A170" s="200"/>
      <c r="B170" s="201"/>
      <c r="C170" s="207" t="s">
        <v>151</v>
      </c>
      <c r="D170" s="208"/>
      <c r="E170" s="209">
        <v>188</v>
      </c>
      <c r="F170" s="210"/>
      <c r="G170" s="211"/>
      <c r="H170" s="212"/>
      <c r="I170" s="213"/>
      <c r="J170" s="212"/>
      <c r="K170" s="213"/>
      <c r="M170" s="206" t="s">
        <v>151</v>
      </c>
      <c r="O170" s="206"/>
      <c r="Q170" s="192"/>
    </row>
    <row r="171" spans="1:17" ht="12.75">
      <c r="A171" s="200"/>
      <c r="B171" s="201"/>
      <c r="C171" s="207" t="s">
        <v>152</v>
      </c>
      <c r="D171" s="208"/>
      <c r="E171" s="209">
        <v>0</v>
      </c>
      <c r="F171" s="210"/>
      <c r="G171" s="211"/>
      <c r="H171" s="212"/>
      <c r="I171" s="213"/>
      <c r="J171" s="212"/>
      <c r="K171" s="213"/>
      <c r="M171" s="206" t="s">
        <v>152</v>
      </c>
      <c r="O171" s="206"/>
      <c r="Q171" s="192"/>
    </row>
    <row r="172" spans="1:17" ht="12.75">
      <c r="A172" s="200"/>
      <c r="B172" s="201"/>
      <c r="C172" s="207" t="s">
        <v>153</v>
      </c>
      <c r="D172" s="208"/>
      <c r="E172" s="209">
        <v>19.5</v>
      </c>
      <c r="F172" s="210"/>
      <c r="G172" s="211"/>
      <c r="H172" s="212"/>
      <c r="I172" s="213"/>
      <c r="J172" s="212"/>
      <c r="K172" s="213"/>
      <c r="M172" s="206" t="s">
        <v>153</v>
      </c>
      <c r="O172" s="206"/>
      <c r="Q172" s="192"/>
    </row>
    <row r="173" spans="1:82" ht="12.75">
      <c r="A173" s="193">
        <v>9</v>
      </c>
      <c r="B173" s="194" t="s">
        <v>163</v>
      </c>
      <c r="C173" s="195" t="s">
        <v>164</v>
      </c>
      <c r="D173" s="196" t="s">
        <v>90</v>
      </c>
      <c r="E173" s="197">
        <v>607.55</v>
      </c>
      <c r="F173" s="197">
        <v>0</v>
      </c>
      <c r="G173" s="198">
        <f>E173*F173</f>
        <v>0</v>
      </c>
      <c r="H173" s="199">
        <v>0</v>
      </c>
      <c r="I173" s="199">
        <f>E173*H173</f>
        <v>0</v>
      </c>
      <c r="J173" s="199">
        <v>0</v>
      </c>
      <c r="K173" s="199">
        <f>E173*J173</f>
        <v>0</v>
      </c>
      <c r="Q173" s="192">
        <v>2</v>
      </c>
      <c r="AA173" s="165">
        <v>1</v>
      </c>
      <c r="AB173" s="165">
        <v>1</v>
      </c>
      <c r="AC173" s="165">
        <v>1</v>
      </c>
      <c r="BB173" s="165">
        <v>1</v>
      </c>
      <c r="BC173" s="165">
        <f>IF(BB173=1,G173,0)</f>
        <v>0</v>
      </c>
      <c r="BD173" s="165">
        <f>IF(BB173=2,G173,0)</f>
        <v>0</v>
      </c>
      <c r="BE173" s="165">
        <f>IF(BB173=3,G173,0)</f>
        <v>0</v>
      </c>
      <c r="BF173" s="165">
        <f>IF(BB173=4,G173,0)</f>
        <v>0</v>
      </c>
      <c r="BG173" s="165">
        <f>IF(BB173=5,G173,0)</f>
        <v>0</v>
      </c>
      <c r="CA173" s="165">
        <v>1</v>
      </c>
      <c r="CB173" s="165">
        <v>1</v>
      </c>
      <c r="CC173" s="192"/>
      <c r="CD173" s="192"/>
    </row>
    <row r="174" spans="1:17" ht="12.75">
      <c r="A174" s="200"/>
      <c r="B174" s="201"/>
      <c r="C174" s="207" t="s">
        <v>94</v>
      </c>
      <c r="D174" s="208"/>
      <c r="E174" s="209">
        <v>0</v>
      </c>
      <c r="F174" s="210"/>
      <c r="G174" s="211"/>
      <c r="H174" s="212"/>
      <c r="I174" s="213"/>
      <c r="J174" s="212"/>
      <c r="K174" s="213"/>
      <c r="M174" s="206" t="s">
        <v>94</v>
      </c>
      <c r="O174" s="206"/>
      <c r="Q174" s="192"/>
    </row>
    <row r="175" spans="1:17" ht="12.75">
      <c r="A175" s="200"/>
      <c r="B175" s="201"/>
      <c r="C175" s="207" t="s">
        <v>96</v>
      </c>
      <c r="D175" s="208"/>
      <c r="E175" s="209">
        <v>0</v>
      </c>
      <c r="F175" s="210"/>
      <c r="G175" s="211"/>
      <c r="H175" s="212"/>
      <c r="I175" s="213"/>
      <c r="J175" s="212"/>
      <c r="K175" s="213"/>
      <c r="M175" s="206" t="s">
        <v>96</v>
      </c>
      <c r="O175" s="206"/>
      <c r="Q175" s="192"/>
    </row>
    <row r="176" spans="1:17" ht="22.5">
      <c r="A176" s="200"/>
      <c r="B176" s="201"/>
      <c r="C176" s="207" t="s">
        <v>150</v>
      </c>
      <c r="D176" s="208"/>
      <c r="E176" s="209">
        <v>400.05</v>
      </c>
      <c r="F176" s="210"/>
      <c r="G176" s="211"/>
      <c r="H176" s="212"/>
      <c r="I176" s="213"/>
      <c r="J176" s="212"/>
      <c r="K176" s="213"/>
      <c r="M176" s="206" t="s">
        <v>150</v>
      </c>
      <c r="O176" s="206"/>
      <c r="Q176" s="192"/>
    </row>
    <row r="177" spans="1:17" ht="12.75">
      <c r="A177" s="200"/>
      <c r="B177" s="201"/>
      <c r="C177" s="207" t="s">
        <v>99</v>
      </c>
      <c r="D177" s="208"/>
      <c r="E177" s="209">
        <v>0</v>
      </c>
      <c r="F177" s="210"/>
      <c r="G177" s="211"/>
      <c r="H177" s="212"/>
      <c r="I177" s="213"/>
      <c r="J177" s="212"/>
      <c r="K177" s="213"/>
      <c r="M177" s="206" t="s">
        <v>99</v>
      </c>
      <c r="O177" s="206"/>
      <c r="Q177" s="192"/>
    </row>
    <row r="178" spans="1:17" ht="22.5">
      <c r="A178" s="200"/>
      <c r="B178" s="201"/>
      <c r="C178" s="207" t="s">
        <v>151</v>
      </c>
      <c r="D178" s="208"/>
      <c r="E178" s="209">
        <v>188</v>
      </c>
      <c r="F178" s="210"/>
      <c r="G178" s="211"/>
      <c r="H178" s="212"/>
      <c r="I178" s="213"/>
      <c r="J178" s="212"/>
      <c r="K178" s="213"/>
      <c r="M178" s="206" t="s">
        <v>151</v>
      </c>
      <c r="O178" s="206"/>
      <c r="Q178" s="192"/>
    </row>
    <row r="179" spans="1:17" ht="12.75">
      <c r="A179" s="200"/>
      <c r="B179" s="201"/>
      <c r="C179" s="207" t="s">
        <v>152</v>
      </c>
      <c r="D179" s="208"/>
      <c r="E179" s="209">
        <v>0</v>
      </c>
      <c r="F179" s="210"/>
      <c r="G179" s="211"/>
      <c r="H179" s="212"/>
      <c r="I179" s="213"/>
      <c r="J179" s="212"/>
      <c r="K179" s="213"/>
      <c r="M179" s="206" t="s">
        <v>152</v>
      </c>
      <c r="O179" s="206"/>
      <c r="Q179" s="192"/>
    </row>
    <row r="180" spans="1:17" ht="12.75">
      <c r="A180" s="200"/>
      <c r="B180" s="201"/>
      <c r="C180" s="207" t="s">
        <v>153</v>
      </c>
      <c r="D180" s="208"/>
      <c r="E180" s="209">
        <v>19.5</v>
      </c>
      <c r="F180" s="210"/>
      <c r="G180" s="211"/>
      <c r="H180" s="212"/>
      <c r="I180" s="213"/>
      <c r="J180" s="212"/>
      <c r="K180" s="213"/>
      <c r="M180" s="206" t="s">
        <v>153</v>
      </c>
      <c r="O180" s="206"/>
      <c r="Q180" s="192"/>
    </row>
    <row r="181" spans="1:59" ht="12.75">
      <c r="A181" s="214"/>
      <c r="B181" s="215" t="s">
        <v>77</v>
      </c>
      <c r="C181" s="216" t="str">
        <f>CONCATENATE(B130," ",C130)</f>
        <v>94 Lešení a stavební výtahy</v>
      </c>
      <c r="D181" s="217"/>
      <c r="E181" s="218"/>
      <c r="F181" s="219"/>
      <c r="G181" s="220">
        <f>SUM(G130:G180)</f>
        <v>0</v>
      </c>
      <c r="H181" s="221"/>
      <c r="I181" s="222">
        <f>SUM(I130:I180)</f>
        <v>0</v>
      </c>
      <c r="J181" s="221"/>
      <c r="K181" s="222">
        <f>SUM(K130:K180)</f>
        <v>0</v>
      </c>
      <c r="Q181" s="192">
        <v>4</v>
      </c>
      <c r="BC181" s="223">
        <f>SUM(BC130:BC180)</f>
        <v>0</v>
      </c>
      <c r="BD181" s="223">
        <f>SUM(BD130:BD180)</f>
        <v>0</v>
      </c>
      <c r="BE181" s="223">
        <f>SUM(BE130:BE180)</f>
        <v>0</v>
      </c>
      <c r="BF181" s="223">
        <f>SUM(BF130:BF180)</f>
        <v>0</v>
      </c>
      <c r="BG181" s="223">
        <f>SUM(BG130:BG180)</f>
        <v>0</v>
      </c>
    </row>
    <row r="182" spans="1:17" ht="12.75">
      <c r="A182" s="184" t="s">
        <v>76</v>
      </c>
      <c r="B182" s="185" t="s">
        <v>165</v>
      </c>
      <c r="C182" s="186" t="s">
        <v>166</v>
      </c>
      <c r="D182" s="187"/>
      <c r="E182" s="188"/>
      <c r="F182" s="188"/>
      <c r="G182" s="189"/>
      <c r="H182" s="190"/>
      <c r="I182" s="191"/>
      <c r="J182" s="190"/>
      <c r="K182" s="191"/>
      <c r="Q182" s="192">
        <v>1</v>
      </c>
    </row>
    <row r="183" spans="1:82" ht="12.75">
      <c r="A183" s="193">
        <v>10</v>
      </c>
      <c r="B183" s="194" t="s">
        <v>167</v>
      </c>
      <c r="C183" s="195" t="s">
        <v>168</v>
      </c>
      <c r="D183" s="196" t="s">
        <v>169</v>
      </c>
      <c r="E183" s="197">
        <v>0.34740514</v>
      </c>
      <c r="F183" s="197">
        <v>0</v>
      </c>
      <c r="G183" s="198">
        <f>E183*F183</f>
        <v>0</v>
      </c>
      <c r="H183" s="199">
        <v>0</v>
      </c>
      <c r="I183" s="199">
        <f>E183*H183</f>
        <v>0</v>
      </c>
      <c r="J183" s="199">
        <v>0</v>
      </c>
      <c r="K183" s="199">
        <f>E183*J183</f>
        <v>0</v>
      </c>
      <c r="Q183" s="192">
        <v>2</v>
      </c>
      <c r="AA183" s="165">
        <v>7</v>
      </c>
      <c r="AB183" s="165">
        <v>1</v>
      </c>
      <c r="AC183" s="165">
        <v>2</v>
      </c>
      <c r="BB183" s="165">
        <v>1</v>
      </c>
      <c r="BC183" s="165">
        <f>IF(BB183=1,G183,0)</f>
        <v>0</v>
      </c>
      <c r="BD183" s="165">
        <f>IF(BB183=2,G183,0)</f>
        <v>0</v>
      </c>
      <c r="BE183" s="165">
        <f>IF(BB183=3,G183,0)</f>
        <v>0</v>
      </c>
      <c r="BF183" s="165">
        <f>IF(BB183=4,G183,0)</f>
        <v>0</v>
      </c>
      <c r="BG183" s="165">
        <f>IF(BB183=5,G183,0)</f>
        <v>0</v>
      </c>
      <c r="CA183" s="165">
        <v>7</v>
      </c>
      <c r="CB183" s="165">
        <v>1</v>
      </c>
      <c r="CC183" s="192"/>
      <c r="CD183" s="192"/>
    </row>
    <row r="184" spans="1:59" ht="12.75">
      <c r="A184" s="214"/>
      <c r="B184" s="215" t="s">
        <v>77</v>
      </c>
      <c r="C184" s="216" t="str">
        <f>CONCATENATE(B182," ",C182)</f>
        <v>99 Staveništní přesun hmot</v>
      </c>
      <c r="D184" s="217"/>
      <c r="E184" s="218"/>
      <c r="F184" s="219"/>
      <c r="G184" s="220">
        <f>SUM(G182:G183)</f>
        <v>0</v>
      </c>
      <c r="H184" s="221"/>
      <c r="I184" s="222">
        <f>SUM(I182:I183)</f>
        <v>0</v>
      </c>
      <c r="J184" s="221"/>
      <c r="K184" s="222">
        <f>SUM(K182:K183)</f>
        <v>0</v>
      </c>
      <c r="Q184" s="192">
        <v>4</v>
      </c>
      <c r="BC184" s="223">
        <f>SUM(BC182:BC183)</f>
        <v>0</v>
      </c>
      <c r="BD184" s="223">
        <f>SUM(BD182:BD183)</f>
        <v>0</v>
      </c>
      <c r="BE184" s="223">
        <f>SUM(BE182:BE183)</f>
        <v>0</v>
      </c>
      <c r="BF184" s="223">
        <f>SUM(BF182:BF183)</f>
        <v>0</v>
      </c>
      <c r="BG184" s="223">
        <f>SUM(BG182:BG183)</f>
        <v>0</v>
      </c>
    </row>
    <row r="185" spans="1:17" ht="12.75">
      <c r="A185" s="184" t="s">
        <v>76</v>
      </c>
      <c r="B185" s="185" t="s">
        <v>170</v>
      </c>
      <c r="C185" s="186" t="s">
        <v>171</v>
      </c>
      <c r="D185" s="187"/>
      <c r="E185" s="188"/>
      <c r="F185" s="188"/>
      <c r="G185" s="189"/>
      <c r="H185" s="190"/>
      <c r="I185" s="191"/>
      <c r="J185" s="190"/>
      <c r="K185" s="191"/>
      <c r="Q185" s="192">
        <v>1</v>
      </c>
    </row>
    <row r="186" spans="1:82" ht="12.75">
      <c r="A186" s="193">
        <v>11</v>
      </c>
      <c r="B186" s="194" t="s">
        <v>172</v>
      </c>
      <c r="C186" s="195" t="s">
        <v>173</v>
      </c>
      <c r="D186" s="196" t="s">
        <v>90</v>
      </c>
      <c r="E186" s="197">
        <v>193.5</v>
      </c>
      <c r="F186" s="197">
        <v>0</v>
      </c>
      <c r="G186" s="198">
        <f>E186*F186</f>
        <v>0</v>
      </c>
      <c r="H186" s="199">
        <v>0</v>
      </c>
      <c r="I186" s="199">
        <f>E186*H186</f>
        <v>0</v>
      </c>
      <c r="J186" s="199">
        <v>0</v>
      </c>
      <c r="K186" s="199">
        <f>E186*J186</f>
        <v>0</v>
      </c>
      <c r="Q186" s="192">
        <v>2</v>
      </c>
      <c r="AA186" s="165">
        <v>12</v>
      </c>
      <c r="AB186" s="165">
        <v>0</v>
      </c>
      <c r="AC186" s="165">
        <v>10</v>
      </c>
      <c r="BB186" s="165">
        <v>2</v>
      </c>
      <c r="BC186" s="165">
        <f>IF(BB186=1,G186,0)</f>
        <v>0</v>
      </c>
      <c r="BD186" s="165">
        <f>IF(BB186=2,G186,0)</f>
        <v>0</v>
      </c>
      <c r="BE186" s="165">
        <f>IF(BB186=3,G186,0)</f>
        <v>0</v>
      </c>
      <c r="BF186" s="165">
        <f>IF(BB186=4,G186,0)</f>
        <v>0</v>
      </c>
      <c r="BG186" s="165">
        <f>IF(BB186=5,G186,0)</f>
        <v>0</v>
      </c>
      <c r="CA186" s="165">
        <v>12</v>
      </c>
      <c r="CB186" s="165">
        <v>0</v>
      </c>
      <c r="CC186" s="192"/>
      <c r="CD186" s="192"/>
    </row>
    <row r="187" spans="1:17" ht="12.75">
      <c r="A187" s="200"/>
      <c r="B187" s="201"/>
      <c r="C187" s="202" t="s">
        <v>174</v>
      </c>
      <c r="D187" s="203"/>
      <c r="E187" s="203"/>
      <c r="F187" s="203"/>
      <c r="G187" s="204"/>
      <c r="H187" s="205"/>
      <c r="I187" s="205"/>
      <c r="J187" s="205"/>
      <c r="K187" s="205"/>
      <c r="L187" s="206" t="s">
        <v>174</v>
      </c>
      <c r="N187" s="206"/>
      <c r="Q187" s="192">
        <v>3</v>
      </c>
    </row>
    <row r="188" spans="1:17" ht="12.75">
      <c r="A188" s="200"/>
      <c r="B188" s="201"/>
      <c r="C188" s="202" t="s">
        <v>175</v>
      </c>
      <c r="D188" s="203"/>
      <c r="E188" s="203"/>
      <c r="F188" s="203"/>
      <c r="G188" s="204"/>
      <c r="H188" s="205"/>
      <c r="I188" s="205"/>
      <c r="J188" s="205"/>
      <c r="K188" s="205"/>
      <c r="L188" s="206" t="s">
        <v>175</v>
      </c>
      <c r="N188" s="206"/>
      <c r="Q188" s="192">
        <v>3</v>
      </c>
    </row>
    <row r="189" spans="1:17" ht="12.75">
      <c r="A189" s="200"/>
      <c r="B189" s="201"/>
      <c r="C189" s="202" t="s">
        <v>176</v>
      </c>
      <c r="D189" s="203"/>
      <c r="E189" s="203"/>
      <c r="F189" s="203"/>
      <c r="G189" s="204"/>
      <c r="H189" s="205"/>
      <c r="I189" s="205"/>
      <c r="J189" s="205"/>
      <c r="K189" s="205"/>
      <c r="L189" s="206" t="s">
        <v>176</v>
      </c>
      <c r="N189" s="206"/>
      <c r="Q189" s="192">
        <v>3</v>
      </c>
    </row>
    <row r="190" spans="1:17" ht="12.75">
      <c r="A190" s="200"/>
      <c r="B190" s="201"/>
      <c r="C190" s="207" t="s">
        <v>94</v>
      </c>
      <c r="D190" s="208"/>
      <c r="E190" s="209">
        <v>0</v>
      </c>
      <c r="F190" s="210"/>
      <c r="G190" s="211"/>
      <c r="H190" s="212"/>
      <c r="I190" s="213"/>
      <c r="J190" s="212"/>
      <c r="K190" s="213"/>
      <c r="M190" s="206" t="s">
        <v>94</v>
      </c>
      <c r="O190" s="206"/>
      <c r="Q190" s="192"/>
    </row>
    <row r="191" spans="1:17" ht="12.75">
      <c r="A191" s="200"/>
      <c r="B191" s="201"/>
      <c r="C191" s="207" t="s">
        <v>177</v>
      </c>
      <c r="D191" s="208"/>
      <c r="E191" s="209">
        <v>180.2</v>
      </c>
      <c r="F191" s="210"/>
      <c r="G191" s="211"/>
      <c r="H191" s="212"/>
      <c r="I191" s="213"/>
      <c r="J191" s="212"/>
      <c r="K191" s="213"/>
      <c r="M191" s="206" t="s">
        <v>177</v>
      </c>
      <c r="O191" s="206"/>
      <c r="Q191" s="192"/>
    </row>
    <row r="192" spans="1:17" ht="12.75">
      <c r="A192" s="200"/>
      <c r="B192" s="201"/>
      <c r="C192" s="207" t="s">
        <v>178</v>
      </c>
      <c r="D192" s="208"/>
      <c r="E192" s="209">
        <v>13.3</v>
      </c>
      <c r="F192" s="210"/>
      <c r="G192" s="211"/>
      <c r="H192" s="212"/>
      <c r="I192" s="213"/>
      <c r="J192" s="212"/>
      <c r="K192" s="213"/>
      <c r="M192" s="206" t="s">
        <v>178</v>
      </c>
      <c r="O192" s="206"/>
      <c r="Q192" s="192"/>
    </row>
    <row r="193" spans="1:82" ht="12.75">
      <c r="A193" s="193">
        <v>12</v>
      </c>
      <c r="B193" s="194" t="s">
        <v>179</v>
      </c>
      <c r="C193" s="195" t="s">
        <v>180</v>
      </c>
      <c r="D193" s="196" t="s">
        <v>90</v>
      </c>
      <c r="E193" s="197">
        <v>193.5</v>
      </c>
      <c r="F193" s="197">
        <v>0</v>
      </c>
      <c r="G193" s="198">
        <f>E193*F193</f>
        <v>0</v>
      </c>
      <c r="H193" s="199">
        <v>0</v>
      </c>
      <c r="I193" s="199">
        <f>E193*H193</f>
        <v>0</v>
      </c>
      <c r="J193" s="199">
        <v>0</v>
      </c>
      <c r="K193" s="199">
        <f>E193*J193</f>
        <v>0</v>
      </c>
      <c r="Q193" s="192">
        <v>2</v>
      </c>
      <c r="AA193" s="165">
        <v>3</v>
      </c>
      <c r="AB193" s="165">
        <v>1</v>
      </c>
      <c r="AC193" s="165">
        <v>69366197</v>
      </c>
      <c r="BB193" s="165">
        <v>2</v>
      </c>
      <c r="BC193" s="165">
        <f>IF(BB193=1,G193,0)</f>
        <v>0</v>
      </c>
      <c r="BD193" s="165">
        <f>IF(BB193=2,G193,0)</f>
        <v>0</v>
      </c>
      <c r="BE193" s="165">
        <f>IF(BB193=3,G193,0)</f>
        <v>0</v>
      </c>
      <c r="BF193" s="165">
        <f>IF(BB193=4,G193,0)</f>
        <v>0</v>
      </c>
      <c r="BG193" s="165">
        <f>IF(BB193=5,G193,0)</f>
        <v>0</v>
      </c>
      <c r="CA193" s="165">
        <v>3</v>
      </c>
      <c r="CB193" s="165">
        <v>1</v>
      </c>
      <c r="CC193" s="192"/>
      <c r="CD193" s="192"/>
    </row>
    <row r="194" spans="1:17" ht="12.75">
      <c r="A194" s="200"/>
      <c r="B194" s="201"/>
      <c r="C194" s="207" t="s">
        <v>94</v>
      </c>
      <c r="D194" s="208"/>
      <c r="E194" s="209">
        <v>0</v>
      </c>
      <c r="F194" s="210"/>
      <c r="G194" s="211"/>
      <c r="H194" s="212"/>
      <c r="I194" s="213"/>
      <c r="J194" s="212"/>
      <c r="K194" s="213"/>
      <c r="M194" s="206" t="s">
        <v>94</v>
      </c>
      <c r="O194" s="206"/>
      <c r="Q194" s="192"/>
    </row>
    <row r="195" spans="1:17" ht="12.75">
      <c r="A195" s="200"/>
      <c r="B195" s="201"/>
      <c r="C195" s="207" t="s">
        <v>177</v>
      </c>
      <c r="D195" s="208"/>
      <c r="E195" s="209">
        <v>180.2</v>
      </c>
      <c r="F195" s="210"/>
      <c r="G195" s="211"/>
      <c r="H195" s="212"/>
      <c r="I195" s="213"/>
      <c r="J195" s="212"/>
      <c r="K195" s="213"/>
      <c r="M195" s="206" t="s">
        <v>177</v>
      </c>
      <c r="O195" s="206"/>
      <c r="Q195" s="192"/>
    </row>
    <row r="196" spans="1:17" ht="12.75">
      <c r="A196" s="200"/>
      <c r="B196" s="201"/>
      <c r="C196" s="207" t="s">
        <v>178</v>
      </c>
      <c r="D196" s="208"/>
      <c r="E196" s="209">
        <v>13.3</v>
      </c>
      <c r="F196" s="210"/>
      <c r="G196" s="211"/>
      <c r="H196" s="212"/>
      <c r="I196" s="213"/>
      <c r="J196" s="212"/>
      <c r="K196" s="213"/>
      <c r="M196" s="206" t="s">
        <v>178</v>
      </c>
      <c r="O196" s="206"/>
      <c r="Q196" s="192"/>
    </row>
    <row r="197" spans="1:59" ht="12.75">
      <c r="A197" s="214"/>
      <c r="B197" s="215" t="s">
        <v>77</v>
      </c>
      <c r="C197" s="216" t="str">
        <f>CONCATENATE(B185," ",C185)</f>
        <v>711 Izolace proti vodě</v>
      </c>
      <c r="D197" s="217"/>
      <c r="E197" s="218"/>
      <c r="F197" s="219"/>
      <c r="G197" s="220">
        <f>SUM(G185:G196)</f>
        <v>0</v>
      </c>
      <c r="H197" s="221"/>
      <c r="I197" s="222">
        <f>SUM(I185:I196)</f>
        <v>0</v>
      </c>
      <c r="J197" s="221"/>
      <c r="K197" s="222">
        <f>SUM(K185:K196)</f>
        <v>0</v>
      </c>
      <c r="Q197" s="192">
        <v>4</v>
      </c>
      <c r="BC197" s="223">
        <f>SUM(BC185:BC196)</f>
        <v>0</v>
      </c>
      <c r="BD197" s="223">
        <f>SUM(BD185:BD196)</f>
        <v>0</v>
      </c>
      <c r="BE197" s="223">
        <f>SUM(BE185:BE196)</f>
        <v>0</v>
      </c>
      <c r="BF197" s="223">
        <f>SUM(BF185:BF196)</f>
        <v>0</v>
      </c>
      <c r="BG197" s="223">
        <f>SUM(BG185:BG196)</f>
        <v>0</v>
      </c>
    </row>
    <row r="198" spans="1:17" ht="12.75">
      <c r="A198" s="184" t="s">
        <v>76</v>
      </c>
      <c r="B198" s="185" t="s">
        <v>181</v>
      </c>
      <c r="C198" s="186" t="s">
        <v>182</v>
      </c>
      <c r="D198" s="187"/>
      <c r="E198" s="188"/>
      <c r="F198" s="188"/>
      <c r="G198" s="189"/>
      <c r="H198" s="190"/>
      <c r="I198" s="191"/>
      <c r="J198" s="190"/>
      <c r="K198" s="191"/>
      <c r="Q198" s="192">
        <v>1</v>
      </c>
    </row>
    <row r="199" spans="1:82" ht="22.5">
      <c r="A199" s="193">
        <v>13</v>
      </c>
      <c r="B199" s="194" t="s">
        <v>183</v>
      </c>
      <c r="C199" s="195" t="s">
        <v>184</v>
      </c>
      <c r="D199" s="196" t="s">
        <v>185</v>
      </c>
      <c r="E199" s="197">
        <v>14.64</v>
      </c>
      <c r="F199" s="197">
        <v>0</v>
      </c>
      <c r="G199" s="198">
        <f>E199*F199</f>
        <v>0</v>
      </c>
      <c r="H199" s="199">
        <v>0.00213</v>
      </c>
      <c r="I199" s="199">
        <f>E199*H199</f>
        <v>0.0311832</v>
      </c>
      <c r="J199" s="199">
        <v>0</v>
      </c>
      <c r="K199" s="199">
        <f>E199*J199</f>
        <v>0</v>
      </c>
      <c r="Q199" s="192">
        <v>2</v>
      </c>
      <c r="AA199" s="165">
        <v>1</v>
      </c>
      <c r="AB199" s="165">
        <v>7</v>
      </c>
      <c r="AC199" s="165">
        <v>7</v>
      </c>
      <c r="BB199" s="165">
        <v>2</v>
      </c>
      <c r="BC199" s="165">
        <f>IF(BB199=1,G199,0)</f>
        <v>0</v>
      </c>
      <c r="BD199" s="165">
        <f>IF(BB199=2,G199,0)</f>
        <v>0</v>
      </c>
      <c r="BE199" s="165">
        <f>IF(BB199=3,G199,0)</f>
        <v>0</v>
      </c>
      <c r="BF199" s="165">
        <f>IF(BB199=4,G199,0)</f>
        <v>0</v>
      </c>
      <c r="BG199" s="165">
        <f>IF(BB199=5,G199,0)</f>
        <v>0</v>
      </c>
      <c r="CA199" s="165">
        <v>1</v>
      </c>
      <c r="CB199" s="165">
        <v>7</v>
      </c>
      <c r="CC199" s="192"/>
      <c r="CD199" s="192"/>
    </row>
    <row r="200" spans="1:17" ht="12.75">
      <c r="A200" s="200"/>
      <c r="B200" s="201"/>
      <c r="C200" s="207" t="s">
        <v>94</v>
      </c>
      <c r="D200" s="208"/>
      <c r="E200" s="209">
        <v>0</v>
      </c>
      <c r="F200" s="210"/>
      <c r="G200" s="211"/>
      <c r="H200" s="212"/>
      <c r="I200" s="213"/>
      <c r="J200" s="212"/>
      <c r="K200" s="213"/>
      <c r="M200" s="206" t="s">
        <v>94</v>
      </c>
      <c r="O200" s="206"/>
      <c r="Q200" s="192"/>
    </row>
    <row r="201" spans="1:17" ht="12.75">
      <c r="A201" s="200"/>
      <c r="B201" s="201"/>
      <c r="C201" s="207" t="s">
        <v>95</v>
      </c>
      <c r="D201" s="208"/>
      <c r="E201" s="209">
        <v>0</v>
      </c>
      <c r="F201" s="210"/>
      <c r="G201" s="211"/>
      <c r="H201" s="212"/>
      <c r="I201" s="213"/>
      <c r="J201" s="212"/>
      <c r="K201" s="213"/>
      <c r="M201" s="206" t="s">
        <v>95</v>
      </c>
      <c r="O201" s="206"/>
      <c r="Q201" s="192"/>
    </row>
    <row r="202" spans="1:17" ht="12.75">
      <c r="A202" s="200"/>
      <c r="B202" s="201"/>
      <c r="C202" s="207" t="s">
        <v>96</v>
      </c>
      <c r="D202" s="208"/>
      <c r="E202" s="209">
        <v>0</v>
      </c>
      <c r="F202" s="210"/>
      <c r="G202" s="211"/>
      <c r="H202" s="212"/>
      <c r="I202" s="213"/>
      <c r="J202" s="212"/>
      <c r="K202" s="213"/>
      <c r="M202" s="206" t="s">
        <v>96</v>
      </c>
      <c r="O202" s="206"/>
      <c r="Q202" s="192"/>
    </row>
    <row r="203" spans="1:17" ht="12.75">
      <c r="A203" s="200"/>
      <c r="B203" s="201"/>
      <c r="C203" s="207" t="s">
        <v>186</v>
      </c>
      <c r="D203" s="208"/>
      <c r="E203" s="209">
        <v>1.14</v>
      </c>
      <c r="F203" s="210"/>
      <c r="G203" s="211"/>
      <c r="H203" s="212"/>
      <c r="I203" s="213"/>
      <c r="J203" s="212"/>
      <c r="K203" s="213"/>
      <c r="M203" s="206" t="s">
        <v>186</v>
      </c>
      <c r="O203" s="206"/>
      <c r="Q203" s="192"/>
    </row>
    <row r="204" spans="1:17" ht="12.75">
      <c r="A204" s="200"/>
      <c r="B204" s="201"/>
      <c r="C204" s="207" t="s">
        <v>187</v>
      </c>
      <c r="D204" s="208"/>
      <c r="E204" s="209">
        <v>4.08</v>
      </c>
      <c r="F204" s="210"/>
      <c r="G204" s="211"/>
      <c r="H204" s="212"/>
      <c r="I204" s="213"/>
      <c r="J204" s="212"/>
      <c r="K204" s="213"/>
      <c r="M204" s="206" t="s">
        <v>187</v>
      </c>
      <c r="O204" s="206"/>
      <c r="Q204" s="192"/>
    </row>
    <row r="205" spans="1:17" ht="12.75">
      <c r="A205" s="200"/>
      <c r="B205" s="201"/>
      <c r="C205" s="207" t="s">
        <v>99</v>
      </c>
      <c r="D205" s="208"/>
      <c r="E205" s="209">
        <v>0</v>
      </c>
      <c r="F205" s="210"/>
      <c r="G205" s="211"/>
      <c r="H205" s="212"/>
      <c r="I205" s="213"/>
      <c r="J205" s="212"/>
      <c r="K205" s="213"/>
      <c r="M205" s="206" t="s">
        <v>99</v>
      </c>
      <c r="O205" s="206"/>
      <c r="Q205" s="192"/>
    </row>
    <row r="206" spans="1:17" ht="12.75">
      <c r="A206" s="200"/>
      <c r="B206" s="201"/>
      <c r="C206" s="207" t="s">
        <v>188</v>
      </c>
      <c r="D206" s="208"/>
      <c r="E206" s="209">
        <v>2.28</v>
      </c>
      <c r="F206" s="210"/>
      <c r="G206" s="211"/>
      <c r="H206" s="212"/>
      <c r="I206" s="213"/>
      <c r="J206" s="212"/>
      <c r="K206" s="213"/>
      <c r="M206" s="206" t="s">
        <v>188</v>
      </c>
      <c r="O206" s="206"/>
      <c r="Q206" s="192"/>
    </row>
    <row r="207" spans="1:17" ht="12.75">
      <c r="A207" s="200"/>
      <c r="B207" s="201"/>
      <c r="C207" s="207" t="s">
        <v>189</v>
      </c>
      <c r="D207" s="208"/>
      <c r="E207" s="209">
        <v>1.76</v>
      </c>
      <c r="F207" s="210"/>
      <c r="G207" s="211"/>
      <c r="H207" s="212"/>
      <c r="I207" s="213"/>
      <c r="J207" s="212"/>
      <c r="K207" s="213"/>
      <c r="M207" s="206" t="s">
        <v>189</v>
      </c>
      <c r="O207" s="206"/>
      <c r="Q207" s="192"/>
    </row>
    <row r="208" spans="1:17" ht="12.75">
      <c r="A208" s="200"/>
      <c r="B208" s="201"/>
      <c r="C208" s="207" t="s">
        <v>190</v>
      </c>
      <c r="D208" s="208"/>
      <c r="E208" s="209">
        <v>2.04</v>
      </c>
      <c r="F208" s="210"/>
      <c r="G208" s="211"/>
      <c r="H208" s="212"/>
      <c r="I208" s="213"/>
      <c r="J208" s="212"/>
      <c r="K208" s="213"/>
      <c r="M208" s="206" t="s">
        <v>190</v>
      </c>
      <c r="O208" s="206"/>
      <c r="Q208" s="192"/>
    </row>
    <row r="209" spans="1:17" ht="12.75">
      <c r="A209" s="200"/>
      <c r="B209" s="201"/>
      <c r="C209" s="207" t="s">
        <v>103</v>
      </c>
      <c r="D209" s="208"/>
      <c r="E209" s="209">
        <v>0</v>
      </c>
      <c r="F209" s="210"/>
      <c r="G209" s="211"/>
      <c r="H209" s="212"/>
      <c r="I209" s="213"/>
      <c r="J209" s="212"/>
      <c r="K209" s="213"/>
      <c r="M209" s="206" t="s">
        <v>103</v>
      </c>
      <c r="O209" s="206"/>
      <c r="Q209" s="192"/>
    </row>
    <row r="210" spans="1:17" ht="12.75">
      <c r="A210" s="200"/>
      <c r="B210" s="201"/>
      <c r="C210" s="207" t="s">
        <v>96</v>
      </c>
      <c r="D210" s="208"/>
      <c r="E210" s="209">
        <v>0</v>
      </c>
      <c r="F210" s="210"/>
      <c r="G210" s="211"/>
      <c r="H210" s="212"/>
      <c r="I210" s="213"/>
      <c r="J210" s="212"/>
      <c r="K210" s="213"/>
      <c r="M210" s="206" t="s">
        <v>96</v>
      </c>
      <c r="O210" s="206"/>
      <c r="Q210" s="192"/>
    </row>
    <row r="211" spans="1:17" ht="12.75">
      <c r="A211" s="200"/>
      <c r="B211" s="201"/>
      <c r="C211" s="207" t="s">
        <v>191</v>
      </c>
      <c r="D211" s="208"/>
      <c r="E211" s="209">
        <v>1.16</v>
      </c>
      <c r="F211" s="210"/>
      <c r="G211" s="211"/>
      <c r="H211" s="212"/>
      <c r="I211" s="213"/>
      <c r="J211" s="212"/>
      <c r="K211" s="213"/>
      <c r="M211" s="206" t="s">
        <v>191</v>
      </c>
      <c r="O211" s="206"/>
      <c r="Q211" s="192"/>
    </row>
    <row r="212" spans="1:17" ht="12.75">
      <c r="A212" s="200"/>
      <c r="B212" s="201"/>
      <c r="C212" s="207" t="s">
        <v>108</v>
      </c>
      <c r="D212" s="208"/>
      <c r="E212" s="209">
        <v>0</v>
      </c>
      <c r="F212" s="210"/>
      <c r="G212" s="211"/>
      <c r="H212" s="212"/>
      <c r="I212" s="213"/>
      <c r="J212" s="212"/>
      <c r="K212" s="213"/>
      <c r="M212" s="206" t="s">
        <v>108</v>
      </c>
      <c r="O212" s="206"/>
      <c r="Q212" s="192"/>
    </row>
    <row r="213" spans="1:17" ht="12.75">
      <c r="A213" s="200"/>
      <c r="B213" s="201"/>
      <c r="C213" s="207" t="s">
        <v>192</v>
      </c>
      <c r="D213" s="208"/>
      <c r="E213" s="209">
        <v>1.02</v>
      </c>
      <c r="F213" s="210"/>
      <c r="G213" s="211"/>
      <c r="H213" s="212"/>
      <c r="I213" s="213"/>
      <c r="J213" s="212"/>
      <c r="K213" s="213"/>
      <c r="M213" s="206" t="s">
        <v>192</v>
      </c>
      <c r="O213" s="206"/>
      <c r="Q213" s="192"/>
    </row>
    <row r="214" spans="1:17" ht="12.75">
      <c r="A214" s="200"/>
      <c r="B214" s="201"/>
      <c r="C214" s="207" t="s">
        <v>111</v>
      </c>
      <c r="D214" s="208"/>
      <c r="E214" s="209">
        <v>0</v>
      </c>
      <c r="F214" s="210"/>
      <c r="G214" s="211"/>
      <c r="H214" s="212"/>
      <c r="I214" s="213"/>
      <c r="J214" s="212"/>
      <c r="K214" s="213"/>
      <c r="M214" s="206" t="s">
        <v>111</v>
      </c>
      <c r="O214" s="206"/>
      <c r="Q214" s="192"/>
    </row>
    <row r="215" spans="1:17" ht="12.75">
      <c r="A215" s="200"/>
      <c r="B215" s="201"/>
      <c r="C215" s="207" t="s">
        <v>96</v>
      </c>
      <c r="D215" s="208"/>
      <c r="E215" s="209">
        <v>0</v>
      </c>
      <c r="F215" s="210"/>
      <c r="G215" s="211"/>
      <c r="H215" s="212"/>
      <c r="I215" s="213"/>
      <c r="J215" s="212"/>
      <c r="K215" s="213"/>
      <c r="M215" s="206" t="s">
        <v>96</v>
      </c>
      <c r="O215" s="206"/>
      <c r="Q215" s="192"/>
    </row>
    <row r="216" spans="1:17" ht="12.75">
      <c r="A216" s="200"/>
      <c r="B216" s="201"/>
      <c r="C216" s="207" t="s">
        <v>193</v>
      </c>
      <c r="D216" s="208"/>
      <c r="E216" s="209">
        <v>0.58</v>
      </c>
      <c r="F216" s="210"/>
      <c r="G216" s="211"/>
      <c r="H216" s="212"/>
      <c r="I216" s="213"/>
      <c r="J216" s="212"/>
      <c r="K216" s="213"/>
      <c r="M216" s="206" t="s">
        <v>193</v>
      </c>
      <c r="O216" s="206"/>
      <c r="Q216" s="192"/>
    </row>
    <row r="217" spans="1:17" ht="12.75">
      <c r="A217" s="200"/>
      <c r="B217" s="201"/>
      <c r="C217" s="207" t="s">
        <v>99</v>
      </c>
      <c r="D217" s="208"/>
      <c r="E217" s="209">
        <v>0</v>
      </c>
      <c r="F217" s="210"/>
      <c r="G217" s="211"/>
      <c r="H217" s="212"/>
      <c r="I217" s="213"/>
      <c r="J217" s="212"/>
      <c r="K217" s="213"/>
      <c r="M217" s="206" t="s">
        <v>99</v>
      </c>
      <c r="O217" s="206"/>
      <c r="Q217" s="192"/>
    </row>
    <row r="218" spans="1:17" ht="12.75">
      <c r="A218" s="200"/>
      <c r="B218" s="201"/>
      <c r="C218" s="207" t="s">
        <v>193</v>
      </c>
      <c r="D218" s="208"/>
      <c r="E218" s="209">
        <v>0.58</v>
      </c>
      <c r="F218" s="210"/>
      <c r="G218" s="211"/>
      <c r="H218" s="212"/>
      <c r="I218" s="213"/>
      <c r="J218" s="212"/>
      <c r="K218" s="213"/>
      <c r="M218" s="206" t="s">
        <v>193</v>
      </c>
      <c r="O218" s="206"/>
      <c r="Q218" s="192"/>
    </row>
    <row r="219" spans="1:82" ht="12.75">
      <c r="A219" s="193">
        <v>14</v>
      </c>
      <c r="B219" s="194" t="s">
        <v>194</v>
      </c>
      <c r="C219" s="195" t="s">
        <v>195</v>
      </c>
      <c r="D219" s="196" t="s">
        <v>61</v>
      </c>
      <c r="E219" s="197"/>
      <c r="F219" s="197">
        <v>0</v>
      </c>
      <c r="G219" s="198">
        <f>E219*F219</f>
        <v>0</v>
      </c>
      <c r="H219" s="199">
        <v>0</v>
      </c>
      <c r="I219" s="199">
        <f>E219*H219</f>
        <v>0</v>
      </c>
      <c r="J219" s="199">
        <v>0</v>
      </c>
      <c r="K219" s="199">
        <f>E219*J219</f>
        <v>0</v>
      </c>
      <c r="Q219" s="192">
        <v>2</v>
      </c>
      <c r="AA219" s="165">
        <v>7</v>
      </c>
      <c r="AB219" s="165">
        <v>1002</v>
      </c>
      <c r="AC219" s="165">
        <v>5</v>
      </c>
      <c r="BB219" s="165">
        <v>2</v>
      </c>
      <c r="BC219" s="165">
        <f>IF(BB219=1,G219,0)</f>
        <v>0</v>
      </c>
      <c r="BD219" s="165">
        <f>IF(BB219=2,G219,0)</f>
        <v>0</v>
      </c>
      <c r="BE219" s="165">
        <f>IF(BB219=3,G219,0)</f>
        <v>0</v>
      </c>
      <c r="BF219" s="165">
        <f>IF(BB219=4,G219,0)</f>
        <v>0</v>
      </c>
      <c r="BG219" s="165">
        <f>IF(BB219=5,G219,0)</f>
        <v>0</v>
      </c>
      <c r="CA219" s="165">
        <v>7</v>
      </c>
      <c r="CB219" s="165">
        <v>1002</v>
      </c>
      <c r="CC219" s="192"/>
      <c r="CD219" s="192"/>
    </row>
    <row r="220" spans="1:59" ht="12.75">
      <c r="A220" s="214"/>
      <c r="B220" s="215" t="s">
        <v>77</v>
      </c>
      <c r="C220" s="216" t="str">
        <f>CONCATENATE(B198," ",C198)</f>
        <v>764 Konstrukce klempířské</v>
      </c>
      <c r="D220" s="217"/>
      <c r="E220" s="218"/>
      <c r="F220" s="219"/>
      <c r="G220" s="220">
        <f>SUM(G198:G219)</f>
        <v>0</v>
      </c>
      <c r="H220" s="221"/>
      <c r="I220" s="222">
        <f>SUM(I198:I219)</f>
        <v>0.0311832</v>
      </c>
      <c r="J220" s="221"/>
      <c r="K220" s="222">
        <f>SUM(K198:K219)</f>
        <v>0</v>
      </c>
      <c r="Q220" s="192">
        <v>4</v>
      </c>
      <c r="BC220" s="223">
        <f>SUM(BC198:BC219)</f>
        <v>0</v>
      </c>
      <c r="BD220" s="223">
        <f>SUM(BD198:BD219)</f>
        <v>0</v>
      </c>
      <c r="BE220" s="223">
        <f>SUM(BE198:BE219)</f>
        <v>0</v>
      </c>
      <c r="BF220" s="223">
        <f>SUM(BF198:BF219)</f>
        <v>0</v>
      </c>
      <c r="BG220" s="223">
        <f>SUM(BG198:BG219)</f>
        <v>0</v>
      </c>
    </row>
    <row r="221" spans="1:17" ht="12.75">
      <c r="A221" s="184" t="s">
        <v>76</v>
      </c>
      <c r="B221" s="185" t="s">
        <v>196</v>
      </c>
      <c r="C221" s="186" t="s">
        <v>197</v>
      </c>
      <c r="D221" s="187"/>
      <c r="E221" s="188"/>
      <c r="F221" s="188"/>
      <c r="G221" s="189"/>
      <c r="H221" s="190"/>
      <c r="I221" s="191"/>
      <c r="J221" s="190"/>
      <c r="K221" s="191"/>
      <c r="Q221" s="192">
        <v>1</v>
      </c>
    </row>
    <row r="222" spans="1:82" ht="22.5">
      <c r="A222" s="193">
        <v>15</v>
      </c>
      <c r="B222" s="194" t="s">
        <v>198</v>
      </c>
      <c r="C222" s="195" t="s">
        <v>199</v>
      </c>
      <c r="D222" s="196" t="s">
        <v>200</v>
      </c>
      <c r="E222" s="197">
        <v>1</v>
      </c>
      <c r="F222" s="197">
        <v>0</v>
      </c>
      <c r="G222" s="198">
        <f>E222*F222</f>
        <v>0</v>
      </c>
      <c r="H222" s="199">
        <v>0</v>
      </c>
      <c r="I222" s="199">
        <f>E222*H222</f>
        <v>0</v>
      </c>
      <c r="J222" s="199">
        <v>0</v>
      </c>
      <c r="K222" s="199">
        <f>E222*J222</f>
        <v>0</v>
      </c>
      <c r="Q222" s="192">
        <v>2</v>
      </c>
      <c r="AA222" s="165">
        <v>1</v>
      </c>
      <c r="AB222" s="165">
        <v>9</v>
      </c>
      <c r="AC222" s="165">
        <v>9</v>
      </c>
      <c r="BB222" s="165">
        <v>4</v>
      </c>
      <c r="BC222" s="165">
        <f>IF(BB222=1,G222,0)</f>
        <v>0</v>
      </c>
      <c r="BD222" s="165">
        <f>IF(BB222=2,G222,0)</f>
        <v>0</v>
      </c>
      <c r="BE222" s="165">
        <f>IF(BB222=3,G222,0)</f>
        <v>0</v>
      </c>
      <c r="BF222" s="165">
        <f>IF(BB222=4,G222,0)</f>
        <v>0</v>
      </c>
      <c r="BG222" s="165">
        <f>IF(BB222=5,G222,0)</f>
        <v>0</v>
      </c>
      <c r="CA222" s="165">
        <v>1</v>
      </c>
      <c r="CB222" s="165">
        <v>9</v>
      </c>
      <c r="CC222" s="192"/>
      <c r="CD222" s="192"/>
    </row>
    <row r="223" spans="1:82" ht="12.75">
      <c r="A223" s="193">
        <v>16</v>
      </c>
      <c r="B223" s="194" t="s">
        <v>201</v>
      </c>
      <c r="C223" s="195" t="s">
        <v>202</v>
      </c>
      <c r="D223" s="196" t="s">
        <v>203</v>
      </c>
      <c r="E223" s="197">
        <v>70</v>
      </c>
      <c r="F223" s="197">
        <v>0</v>
      </c>
      <c r="G223" s="198">
        <f>E223*F223</f>
        <v>0</v>
      </c>
      <c r="H223" s="199">
        <v>0</v>
      </c>
      <c r="I223" s="199">
        <f>E223*H223</f>
        <v>0</v>
      </c>
      <c r="J223" s="199">
        <v>0</v>
      </c>
      <c r="K223" s="199">
        <f>E223*J223</f>
        <v>0</v>
      </c>
      <c r="Q223" s="192">
        <v>2</v>
      </c>
      <c r="AA223" s="165">
        <v>10</v>
      </c>
      <c r="AB223" s="165">
        <v>0</v>
      </c>
      <c r="AC223" s="165">
        <v>8</v>
      </c>
      <c r="BB223" s="165">
        <v>5</v>
      </c>
      <c r="BC223" s="165">
        <f>IF(BB223=1,G223,0)</f>
        <v>0</v>
      </c>
      <c r="BD223" s="165">
        <f>IF(BB223=2,G223,0)</f>
        <v>0</v>
      </c>
      <c r="BE223" s="165">
        <f>IF(BB223=3,G223,0)</f>
        <v>0</v>
      </c>
      <c r="BF223" s="165">
        <f>IF(BB223=4,G223,0)</f>
        <v>0</v>
      </c>
      <c r="BG223" s="165">
        <f>IF(BB223=5,G223,0)</f>
        <v>0</v>
      </c>
      <c r="CA223" s="165">
        <v>10</v>
      </c>
      <c r="CB223" s="165">
        <v>0</v>
      </c>
      <c r="CC223" s="192"/>
      <c r="CD223" s="192"/>
    </row>
    <row r="224" spans="1:59" ht="12.75">
      <c r="A224" s="214"/>
      <c r="B224" s="215" t="s">
        <v>77</v>
      </c>
      <c r="C224" s="216" t="str">
        <f>CONCATENATE(B221," ",C221)</f>
        <v>M99 Ostatní práce "M"</v>
      </c>
      <c r="D224" s="217"/>
      <c r="E224" s="218"/>
      <c r="F224" s="219"/>
      <c r="G224" s="220">
        <f>SUM(G221:G223)</f>
        <v>0</v>
      </c>
      <c r="H224" s="221"/>
      <c r="I224" s="222">
        <f>SUM(I221:I223)</f>
        <v>0</v>
      </c>
      <c r="J224" s="221"/>
      <c r="K224" s="222">
        <f>SUM(K221:K223)</f>
        <v>0</v>
      </c>
      <c r="Q224" s="192">
        <v>4</v>
      </c>
      <c r="BC224" s="223">
        <f>SUM(BC221:BC223)</f>
        <v>0</v>
      </c>
      <c r="BD224" s="223">
        <f>SUM(BD221:BD223)</f>
        <v>0</v>
      </c>
      <c r="BE224" s="223">
        <f>SUM(BE221:BE223)</f>
        <v>0</v>
      </c>
      <c r="BF224" s="223">
        <f>SUM(BF221:BF223)</f>
        <v>0</v>
      </c>
      <c r="BG224" s="223">
        <f>SUM(BG221:BG223)</f>
        <v>0</v>
      </c>
    </row>
    <row r="225" ht="12.75">
      <c r="E225" s="165"/>
    </row>
    <row r="226" ht="12.75">
      <c r="E226" s="165"/>
    </row>
    <row r="227" ht="12.75">
      <c r="E227" s="165"/>
    </row>
    <row r="228" ht="12.75">
      <c r="E228" s="165"/>
    </row>
    <row r="229" ht="12.75">
      <c r="E229" s="165"/>
    </row>
    <row r="230" ht="12.75">
      <c r="E230" s="165"/>
    </row>
    <row r="231" ht="12.75">
      <c r="E231" s="165"/>
    </row>
    <row r="232" ht="12.75">
      <c r="E232" s="165"/>
    </row>
    <row r="233" ht="12.75">
      <c r="E233" s="165"/>
    </row>
    <row r="234" ht="12.75">
      <c r="E234" s="165"/>
    </row>
    <row r="235" ht="12.75">
      <c r="E235" s="165"/>
    </row>
    <row r="236" ht="12.75">
      <c r="E236" s="165"/>
    </row>
    <row r="237" ht="12.75">
      <c r="E237" s="165"/>
    </row>
    <row r="238" ht="12.75">
      <c r="E238" s="165"/>
    </row>
    <row r="239" ht="12.75">
      <c r="E239" s="165"/>
    </row>
    <row r="240" ht="12.75">
      <c r="E240" s="165"/>
    </row>
    <row r="241" ht="12.75">
      <c r="E241" s="165"/>
    </row>
    <row r="242" ht="12.75">
      <c r="E242" s="165"/>
    </row>
    <row r="243" ht="12.75">
      <c r="E243" s="165"/>
    </row>
    <row r="244" ht="12.75">
      <c r="E244" s="165"/>
    </row>
    <row r="245" ht="12.75">
      <c r="E245" s="165"/>
    </row>
    <row r="246" ht="12.75">
      <c r="E246" s="165"/>
    </row>
    <row r="247" ht="12.75">
      <c r="E247" s="165"/>
    </row>
    <row r="248" spans="1:7" ht="12.75">
      <c r="A248" s="212"/>
      <c r="B248" s="212"/>
      <c r="C248" s="212"/>
      <c r="D248" s="212"/>
      <c r="E248" s="212"/>
      <c r="F248" s="212"/>
      <c r="G248" s="212"/>
    </row>
    <row r="249" spans="1:7" ht="12.75">
      <c r="A249" s="212"/>
      <c r="B249" s="212"/>
      <c r="C249" s="212"/>
      <c r="D249" s="212"/>
      <c r="E249" s="212"/>
      <c r="F249" s="212"/>
      <c r="G249" s="212"/>
    </row>
    <row r="250" spans="1:7" ht="12.75">
      <c r="A250" s="212"/>
      <c r="B250" s="212"/>
      <c r="C250" s="212"/>
      <c r="D250" s="212"/>
      <c r="E250" s="212"/>
      <c r="F250" s="212"/>
      <c r="G250" s="212"/>
    </row>
    <row r="251" spans="1:7" ht="12.75">
      <c r="A251" s="212"/>
      <c r="B251" s="212"/>
      <c r="C251" s="212"/>
      <c r="D251" s="212"/>
      <c r="E251" s="212"/>
      <c r="F251" s="212"/>
      <c r="G251" s="212"/>
    </row>
    <row r="252" ht="12.75">
      <c r="E252" s="165"/>
    </row>
    <row r="253" ht="12.75">
      <c r="E253" s="165"/>
    </row>
    <row r="254" ht="12.75">
      <c r="E254" s="165"/>
    </row>
    <row r="255" ht="12.75">
      <c r="E255" s="165"/>
    </row>
    <row r="256" ht="12.75">
      <c r="E256" s="165"/>
    </row>
    <row r="257" ht="12.75">
      <c r="E257" s="165"/>
    </row>
    <row r="258" ht="12.75">
      <c r="E258" s="165"/>
    </row>
    <row r="259" ht="12.75">
      <c r="E259" s="165"/>
    </row>
    <row r="260" ht="12.75">
      <c r="E260" s="165"/>
    </row>
    <row r="261" ht="12.75">
      <c r="E261" s="165"/>
    </row>
    <row r="262" ht="12.75">
      <c r="E262" s="165"/>
    </row>
    <row r="263" ht="12.75">
      <c r="E263" s="165"/>
    </row>
    <row r="264" ht="12.75">
      <c r="E264" s="165"/>
    </row>
    <row r="265" ht="12.75">
      <c r="E265" s="165"/>
    </row>
    <row r="266" ht="12.75">
      <c r="E266" s="165"/>
    </row>
    <row r="267" ht="12.75">
      <c r="E267" s="165"/>
    </row>
    <row r="268" ht="12.75">
      <c r="E268" s="165"/>
    </row>
    <row r="269" ht="12.75">
      <c r="E269" s="165"/>
    </row>
    <row r="270" ht="12.75">
      <c r="E270" s="165"/>
    </row>
    <row r="271" ht="12.75">
      <c r="E271" s="165"/>
    </row>
    <row r="272" ht="12.75">
      <c r="E272" s="165"/>
    </row>
    <row r="273" ht="12.75">
      <c r="E273" s="165"/>
    </row>
    <row r="274" ht="12.75">
      <c r="E274" s="165"/>
    </row>
    <row r="275" ht="12.75">
      <c r="E275" s="165"/>
    </row>
    <row r="276" ht="12.75">
      <c r="E276" s="165"/>
    </row>
    <row r="277" ht="12.75">
      <c r="E277" s="165"/>
    </row>
    <row r="278" ht="12.75">
      <c r="E278" s="165"/>
    </row>
    <row r="279" ht="12.75">
      <c r="E279" s="165"/>
    </row>
    <row r="280" ht="12.75">
      <c r="E280" s="165"/>
    </row>
    <row r="281" ht="12.75">
      <c r="E281" s="165"/>
    </row>
    <row r="282" ht="12.75">
      <c r="E282" s="165"/>
    </row>
    <row r="283" spans="1:2" ht="12.75">
      <c r="A283" s="224"/>
      <c r="B283" s="224"/>
    </row>
    <row r="284" spans="1:7" ht="12.75">
      <c r="A284" s="212"/>
      <c r="B284" s="212"/>
      <c r="C284" s="225"/>
      <c r="D284" s="225"/>
      <c r="E284" s="226"/>
      <c r="F284" s="225"/>
      <c r="G284" s="227"/>
    </row>
    <row r="285" spans="1:7" ht="12.75">
      <c r="A285" s="228"/>
      <c r="B285" s="228"/>
      <c r="C285" s="212"/>
      <c r="D285" s="212"/>
      <c r="E285" s="229"/>
      <c r="F285" s="212"/>
      <c r="G285" s="212"/>
    </row>
    <row r="286" spans="1:7" ht="12.75">
      <c r="A286" s="212"/>
      <c r="B286" s="212"/>
      <c r="C286" s="212"/>
      <c r="D286" s="212"/>
      <c r="E286" s="229"/>
      <c r="F286" s="212"/>
      <c r="G286" s="212"/>
    </row>
    <row r="287" spans="1:7" ht="12.75">
      <c r="A287" s="212"/>
      <c r="B287" s="212"/>
      <c r="C287" s="212"/>
      <c r="D287" s="212"/>
      <c r="E287" s="229"/>
      <c r="F287" s="212"/>
      <c r="G287" s="212"/>
    </row>
    <row r="288" spans="1:7" ht="12.75">
      <c r="A288" s="212"/>
      <c r="B288" s="212"/>
      <c r="C288" s="212"/>
      <c r="D288" s="212"/>
      <c r="E288" s="229"/>
      <c r="F288" s="212"/>
      <c r="G288" s="212"/>
    </row>
    <row r="289" spans="1:7" ht="12.75">
      <c r="A289" s="212"/>
      <c r="B289" s="212"/>
      <c r="C289" s="212"/>
      <c r="D289" s="212"/>
      <c r="E289" s="229"/>
      <c r="F289" s="212"/>
      <c r="G289" s="212"/>
    </row>
    <row r="290" spans="1:7" ht="12.75">
      <c r="A290" s="212"/>
      <c r="B290" s="212"/>
      <c r="C290" s="212"/>
      <c r="D290" s="212"/>
      <c r="E290" s="229"/>
      <c r="F290" s="212"/>
      <c r="G290" s="212"/>
    </row>
    <row r="291" spans="1:7" ht="12.75">
      <c r="A291" s="212"/>
      <c r="B291" s="212"/>
      <c r="C291" s="212"/>
      <c r="D291" s="212"/>
      <c r="E291" s="229"/>
      <c r="F291" s="212"/>
      <c r="G291" s="212"/>
    </row>
    <row r="292" spans="1:7" ht="12.75">
      <c r="A292" s="212"/>
      <c r="B292" s="212"/>
      <c r="C292" s="212"/>
      <c r="D292" s="212"/>
      <c r="E292" s="229"/>
      <c r="F292" s="212"/>
      <c r="G292" s="212"/>
    </row>
    <row r="293" spans="1:7" ht="12.75">
      <c r="A293" s="212"/>
      <c r="B293" s="212"/>
      <c r="C293" s="212"/>
      <c r="D293" s="212"/>
      <c r="E293" s="229"/>
      <c r="F293" s="212"/>
      <c r="G293" s="212"/>
    </row>
    <row r="294" spans="1:7" ht="12.75">
      <c r="A294" s="212"/>
      <c r="B294" s="212"/>
      <c r="C294" s="212"/>
      <c r="D294" s="212"/>
      <c r="E294" s="229"/>
      <c r="F294" s="212"/>
      <c r="G294" s="212"/>
    </row>
    <row r="295" spans="1:7" ht="12.75">
      <c r="A295" s="212"/>
      <c r="B295" s="212"/>
      <c r="C295" s="212"/>
      <c r="D295" s="212"/>
      <c r="E295" s="229"/>
      <c r="F295" s="212"/>
      <c r="G295" s="212"/>
    </row>
    <row r="296" spans="1:7" ht="12.75">
      <c r="A296" s="212"/>
      <c r="B296" s="212"/>
      <c r="C296" s="212"/>
      <c r="D296" s="212"/>
      <c r="E296" s="229"/>
      <c r="F296" s="212"/>
      <c r="G296" s="212"/>
    </row>
    <row r="297" spans="1:7" ht="12.75">
      <c r="A297" s="212"/>
      <c r="B297" s="212"/>
      <c r="C297" s="212"/>
      <c r="D297" s="212"/>
      <c r="E297" s="229"/>
      <c r="F297" s="212"/>
      <c r="G297" s="212"/>
    </row>
  </sheetData>
  <mergeCells count="192">
    <mergeCell ref="C213:D213"/>
    <mergeCell ref="C214:D214"/>
    <mergeCell ref="C215:D215"/>
    <mergeCell ref="C216:D216"/>
    <mergeCell ref="C217:D217"/>
    <mergeCell ref="C218:D218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191:D191"/>
    <mergeCell ref="C192:D192"/>
    <mergeCell ref="C194:D194"/>
    <mergeCell ref="C195:D195"/>
    <mergeCell ref="C196:D196"/>
    <mergeCell ref="C209:D209"/>
    <mergeCell ref="C210:D210"/>
    <mergeCell ref="C211:D211"/>
    <mergeCell ref="C212:D212"/>
    <mergeCell ref="C179:D179"/>
    <mergeCell ref="C180:D180"/>
    <mergeCell ref="C187:G187"/>
    <mergeCell ref="C188:G188"/>
    <mergeCell ref="C189:G189"/>
    <mergeCell ref="C190:D190"/>
    <mergeCell ref="C172:D172"/>
    <mergeCell ref="C174:D174"/>
    <mergeCell ref="C175:D175"/>
    <mergeCell ref="C176:D176"/>
    <mergeCell ref="C177:D177"/>
    <mergeCell ref="C178:D178"/>
    <mergeCell ref="C166:D166"/>
    <mergeCell ref="C167:D167"/>
    <mergeCell ref="C168:D168"/>
    <mergeCell ref="C169:D169"/>
    <mergeCell ref="C170:D170"/>
    <mergeCell ref="C171:D171"/>
    <mergeCell ref="C159:D159"/>
    <mergeCell ref="C160:D160"/>
    <mergeCell ref="C161:D161"/>
    <mergeCell ref="C162:D162"/>
    <mergeCell ref="C163:D163"/>
    <mergeCell ref="C165:G165"/>
    <mergeCell ref="C152:D152"/>
    <mergeCell ref="C153:D153"/>
    <mergeCell ref="C154:D154"/>
    <mergeCell ref="C155:D155"/>
    <mergeCell ref="C157:D157"/>
    <mergeCell ref="C158:D158"/>
    <mergeCell ref="C145:D145"/>
    <mergeCell ref="C146:D146"/>
    <mergeCell ref="C147:D147"/>
    <mergeCell ref="C149:D149"/>
    <mergeCell ref="C150:D150"/>
    <mergeCell ref="C151:D151"/>
    <mergeCell ref="C138:D138"/>
    <mergeCell ref="C140:G140"/>
    <mergeCell ref="C141:D141"/>
    <mergeCell ref="C142:D142"/>
    <mergeCell ref="C143:D143"/>
    <mergeCell ref="C144:D144"/>
    <mergeCell ref="C127:D127"/>
    <mergeCell ref="C128:D128"/>
    <mergeCell ref="C132:D132"/>
    <mergeCell ref="C133:D133"/>
    <mergeCell ref="C134:D134"/>
    <mergeCell ref="C135:D135"/>
    <mergeCell ref="C136:D136"/>
    <mergeCell ref="C137:D137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0:D80"/>
    <mergeCell ref="C81:D81"/>
    <mergeCell ref="C85:D85"/>
    <mergeCell ref="C86:D86"/>
    <mergeCell ref="C87:D87"/>
    <mergeCell ref="C88:D88"/>
    <mergeCell ref="C89:D89"/>
    <mergeCell ref="C90:D90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C36:G36"/>
    <mergeCell ref="C37:G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G9"/>
    <mergeCell ref="C10:G10"/>
    <mergeCell ref="C11:G11"/>
    <mergeCell ref="C12:D1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2018-12-12T05:03:41Z</dcterms:created>
  <dcterms:modified xsi:type="dcterms:W3CDTF">2018-12-12T05:05:17Z</dcterms:modified>
  <cp:category/>
  <cp:version/>
  <cp:contentType/>
  <cp:contentStatus/>
</cp:coreProperties>
</file>