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0 - Vedlejší rozpočtov..." sheetId="2" r:id="rId2"/>
    <sheet name="SO01.1 - Odtěžení nánosů ..." sheetId="3" r:id="rId3"/>
    <sheet name="SO01.2 - Odtěžení nánosů" sheetId="4" r:id="rId4"/>
    <sheet name="SO02 - Oprava opevnění a ..." sheetId="5" r:id="rId5"/>
    <sheet name="SO03 - Sanace rozdělovače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'SO00 - Vedlejší rozpočtov...'!$C$82:$K$175</definedName>
    <definedName name="_xlnm.Print_Area" localSheetId="1">'SO00 - Vedlejší rozpočtov...'!$C$4:$J$39,'SO00 - Vedlejší rozpočtov...'!$C$45:$J$64,'SO00 - Vedlejší rozpočtov...'!$C$70:$K$175</definedName>
    <definedName name="_xlnm.Print_Titles" localSheetId="1">'SO00 - Vedlejší rozpočtov...'!$82:$82</definedName>
    <definedName name="_xlnm._FilterDatabase" localSheetId="2" hidden="1">'SO01.1 - Odtěžení nánosů ...'!$C$81:$K$177</definedName>
    <definedName name="_xlnm.Print_Area" localSheetId="2">'SO01.1 - Odtěžení nánosů ...'!$C$4:$J$39,'SO01.1 - Odtěžení nánosů ...'!$C$45:$J$63,'SO01.1 - Odtěžení nánosů ...'!$C$69:$K$177</definedName>
    <definedName name="_xlnm.Print_Titles" localSheetId="2">'SO01.1 - Odtěžení nánosů ...'!$81:$81</definedName>
    <definedName name="_xlnm._FilterDatabase" localSheetId="3" hidden="1">'SO01.2 - Odtěžení nánosů'!$C$80:$K$131</definedName>
    <definedName name="_xlnm.Print_Area" localSheetId="3">'SO01.2 - Odtěžení nánosů'!$C$4:$J$39,'SO01.2 - Odtěžení nánosů'!$C$45:$J$62,'SO01.2 - Odtěžení nánosů'!$C$68:$K$131</definedName>
    <definedName name="_xlnm.Print_Titles" localSheetId="3">'SO01.2 - Odtěžení nánosů'!$80:$80</definedName>
    <definedName name="_xlnm._FilterDatabase" localSheetId="4" hidden="1">'SO02 - Oprava opevnění a ...'!$C$85:$K$253</definedName>
    <definedName name="_xlnm.Print_Area" localSheetId="4">'SO02 - Oprava opevnění a ...'!$C$4:$J$39,'SO02 - Oprava opevnění a ...'!$C$45:$J$67,'SO02 - Oprava opevnění a ...'!$C$73:$K$253</definedName>
    <definedName name="_xlnm.Print_Titles" localSheetId="4">'SO02 - Oprava opevnění a ...'!$85:$85</definedName>
    <definedName name="_xlnm._FilterDatabase" localSheetId="5" hidden="1">'SO03 - Sanace rozdělovače...'!$C$86:$K$206</definedName>
    <definedName name="_xlnm.Print_Area" localSheetId="5">'SO03 - Sanace rozdělovače...'!$C$4:$J$39,'SO03 - Sanace rozdělovače...'!$C$45:$J$68,'SO03 - Sanace rozdělovače...'!$C$74:$K$206</definedName>
    <definedName name="_xlnm.Print_Titles" localSheetId="5">'SO03 - Sanace rozdělovače...'!$86:$86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203"/>
  <c r="BH203"/>
  <c r="BG203"/>
  <c r="BF203"/>
  <c r="T203"/>
  <c r="R203"/>
  <c r="P203"/>
  <c r="BK203"/>
  <c r="J203"/>
  <c r="BE203"/>
  <c r="BI199"/>
  <c r="BH199"/>
  <c r="BG199"/>
  <c r="BF199"/>
  <c r="T199"/>
  <c r="T198"/>
  <c r="R199"/>
  <c r="R198"/>
  <c r="P199"/>
  <c r="P198"/>
  <c r="BK199"/>
  <c r="BK198"/>
  <c r="J198"/>
  <c r="J199"/>
  <c r="BE199"/>
  <c r="J67"/>
  <c r="BI195"/>
  <c r="BH195"/>
  <c r="BG195"/>
  <c r="BF195"/>
  <c r="T195"/>
  <c r="T194"/>
  <c r="R195"/>
  <c r="R194"/>
  <c r="P195"/>
  <c r="P194"/>
  <c r="BK195"/>
  <c r="BK194"/>
  <c r="J194"/>
  <c r="J195"/>
  <c r="BE195"/>
  <c r="J6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38"/>
  <c r="BH138"/>
  <c r="BG138"/>
  <c r="BF138"/>
  <c r="T138"/>
  <c r="T137"/>
  <c r="T136"/>
  <c r="R138"/>
  <c r="R137"/>
  <c r="R136"/>
  <c r="P138"/>
  <c r="P137"/>
  <c r="P136"/>
  <c r="BK138"/>
  <c r="BK137"/>
  <c r="J137"/>
  <c r="BK136"/>
  <c r="J136"/>
  <c r="J138"/>
  <c r="BE138"/>
  <c r="J65"/>
  <c r="J64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BH126"/>
  <c r="BG126"/>
  <c r="BF126"/>
  <c r="T126"/>
  <c r="T125"/>
  <c r="R126"/>
  <c r="R125"/>
  <c r="P126"/>
  <c r="P125"/>
  <c r="BK126"/>
  <c r="BK125"/>
  <c r="J125"/>
  <c r="J126"/>
  <c r="BE126"/>
  <c r="J63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5"/>
  <c r="BH95"/>
  <c r="BG95"/>
  <c r="BF95"/>
  <c r="T95"/>
  <c r="T94"/>
  <c r="R95"/>
  <c r="R94"/>
  <c r="P95"/>
  <c r="P94"/>
  <c r="BK95"/>
  <c r="BK94"/>
  <c r="J94"/>
  <c r="J95"/>
  <c r="BE95"/>
  <c r="J62"/>
  <c r="BI92"/>
  <c r="BH92"/>
  <c r="BG92"/>
  <c r="BF92"/>
  <c r="T92"/>
  <c r="R92"/>
  <c r="P92"/>
  <c r="BK92"/>
  <c r="J92"/>
  <c r="BE92"/>
  <c r="BI90"/>
  <c r="F37"/>
  <c i="1" r="BD59"/>
  <c i="6" r="BH90"/>
  <c r="F36"/>
  <c i="1" r="BC59"/>
  <c i="6" r="BG90"/>
  <c r="F35"/>
  <c i="1" r="BB59"/>
  <c i="6" r="BF90"/>
  <c r="J34"/>
  <c i="1" r="AW59"/>
  <c i="6" r="F34"/>
  <c i="1" r="BA59"/>
  <c i="6" r="T90"/>
  <c r="T89"/>
  <c r="T88"/>
  <c r="T87"/>
  <c r="R90"/>
  <c r="R89"/>
  <c r="R88"/>
  <c r="R87"/>
  <c r="P90"/>
  <c r="P89"/>
  <c r="P88"/>
  <c r="P87"/>
  <c i="1" r="AU59"/>
  <c i="6" r="BK90"/>
  <c r="BK89"/>
  <c r="J89"/>
  <c r="BK88"/>
  <c r="J88"/>
  <c r="BK87"/>
  <c r="J87"/>
  <c r="J59"/>
  <c r="J30"/>
  <c i="1" r="AG59"/>
  <c i="6" r="J90"/>
  <c r="BE90"/>
  <c r="J33"/>
  <c i="1" r="AV59"/>
  <c i="6" r="F33"/>
  <c i="1" r="AZ59"/>
  <c i="6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5" r="J37"/>
  <c r="J36"/>
  <c i="1" r="AY58"/>
  <c i="5" r="J35"/>
  <c i="1" r="AX58"/>
  <c i="5" r="BI252"/>
  <c r="BH252"/>
  <c r="BG252"/>
  <c r="BF252"/>
  <c r="T252"/>
  <c r="T251"/>
  <c r="R252"/>
  <c r="R251"/>
  <c r="P252"/>
  <c r="P251"/>
  <c r="BK252"/>
  <c r="BK251"/>
  <c r="J251"/>
  <c r="J252"/>
  <c r="BE252"/>
  <c r="J66"/>
  <c r="BI244"/>
  <c r="BH244"/>
  <c r="BG244"/>
  <c r="BF244"/>
  <c r="T244"/>
  <c r="R244"/>
  <c r="P244"/>
  <c r="BK244"/>
  <c r="J244"/>
  <c r="BE244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8"/>
  <c r="BH228"/>
  <c r="BG228"/>
  <c r="BF228"/>
  <c r="T228"/>
  <c r="T227"/>
  <c r="R228"/>
  <c r="R227"/>
  <c r="P228"/>
  <c r="P227"/>
  <c r="BK228"/>
  <c r="BK227"/>
  <c r="J227"/>
  <c r="J228"/>
  <c r="BE228"/>
  <c r="J65"/>
  <c r="BI221"/>
  <c r="BH221"/>
  <c r="BG221"/>
  <c r="BF221"/>
  <c r="T221"/>
  <c r="R221"/>
  <c r="P221"/>
  <c r="BK221"/>
  <c r="J221"/>
  <c r="BE221"/>
  <c r="BI216"/>
  <c r="BH216"/>
  <c r="BG216"/>
  <c r="BF216"/>
  <c r="T216"/>
  <c r="R216"/>
  <c r="P216"/>
  <c r="BK216"/>
  <c r="J216"/>
  <c r="BE216"/>
  <c r="BI212"/>
  <c r="BH212"/>
  <c r="BG212"/>
  <c r="BF212"/>
  <c r="T212"/>
  <c r="T211"/>
  <c r="R212"/>
  <c r="R211"/>
  <c r="P212"/>
  <c r="P211"/>
  <c r="BK212"/>
  <c r="BK211"/>
  <c r="J211"/>
  <c r="J212"/>
  <c r="BE212"/>
  <c r="J64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T194"/>
  <c r="R195"/>
  <c r="R194"/>
  <c r="P195"/>
  <c r="P194"/>
  <c r="BK195"/>
  <c r="BK194"/>
  <c r="J194"/>
  <c r="J195"/>
  <c r="BE195"/>
  <c r="J6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0"/>
  <c r="BH180"/>
  <c r="BG180"/>
  <c r="BF180"/>
  <c r="T180"/>
  <c r="R180"/>
  <c r="P180"/>
  <c r="BK180"/>
  <c r="J180"/>
  <c r="BE180"/>
  <c r="BI176"/>
  <c r="BH176"/>
  <c r="BG176"/>
  <c r="BF176"/>
  <c r="T176"/>
  <c r="T175"/>
  <c r="R176"/>
  <c r="R175"/>
  <c r="P176"/>
  <c r="P175"/>
  <c r="BK176"/>
  <c r="BK175"/>
  <c r="J175"/>
  <c r="J176"/>
  <c r="BE176"/>
  <c r="J62"/>
  <c r="BI171"/>
  <c r="BH171"/>
  <c r="BG171"/>
  <c r="BF171"/>
  <c r="T171"/>
  <c r="R171"/>
  <c r="P171"/>
  <c r="BK171"/>
  <c r="J171"/>
  <c r="BE171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T86"/>
  <c r="R89"/>
  <c r="R88"/>
  <c r="R87"/>
  <c r="R86"/>
  <c r="P89"/>
  <c r="P88"/>
  <c r="P87"/>
  <c r="P86"/>
  <c i="1" r="AU58"/>
  <c i="5" r="BK89"/>
  <c r="BK88"/>
  <c r="J88"/>
  <c r="BK87"/>
  <c r="J87"/>
  <c r="BK86"/>
  <c r="J86"/>
  <c r="J59"/>
  <c r="J30"/>
  <c i="1" r="AG58"/>
  <c i="5" r="J89"/>
  <c r="BE89"/>
  <c r="J33"/>
  <c i="1" r="AV58"/>
  <c i="5" r="F33"/>
  <c i="1" r="AZ58"/>
  <c i="5" r="J61"/>
  <c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4" r="J37"/>
  <c r="J36"/>
  <c i="1" r="AY57"/>
  <c i="4" r="J35"/>
  <c i="1" r="AX57"/>
  <c i="4"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0"/>
  <c r="BH110"/>
  <c r="BG110"/>
  <c r="BF110"/>
  <c r="T110"/>
  <c r="R110"/>
  <c r="P110"/>
  <c r="BK110"/>
  <c r="J110"/>
  <c r="BE110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F75"/>
  <c r="E73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5"/>
  <c r="E15"/>
  <c r="F77"/>
  <c r="F54"/>
  <c r="J14"/>
  <c r="J12"/>
  <c r="J75"/>
  <c r="J52"/>
  <c r="E7"/>
  <c r="E71"/>
  <c r="E48"/>
  <c i="3" r="J37"/>
  <c r="J36"/>
  <c i="1" r="AY56"/>
  <c i="3" r="J35"/>
  <c i="1" r="AX56"/>
  <c i="3" r="BI170"/>
  <c r="BH170"/>
  <c r="BG170"/>
  <c r="BF170"/>
  <c r="T170"/>
  <c r="T169"/>
  <c r="R170"/>
  <c r="R169"/>
  <c r="P170"/>
  <c r="P169"/>
  <c r="BK170"/>
  <c r="BK169"/>
  <c r="J169"/>
  <c r="J170"/>
  <c r="BE170"/>
  <c r="J62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BH88"/>
  <c r="BG88"/>
  <c r="BF88"/>
  <c r="T88"/>
  <c r="T87"/>
  <c r="R88"/>
  <c r="R87"/>
  <c r="P88"/>
  <c r="P87"/>
  <c r="BK88"/>
  <c r="BK87"/>
  <c r="J87"/>
  <c r="J88"/>
  <c r="BE88"/>
  <c r="J61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R84"/>
  <c r="R83"/>
  <c r="R82"/>
  <c r="P84"/>
  <c r="P83"/>
  <c r="P82"/>
  <c i="1" r="AU56"/>
  <c i="3" r="BK84"/>
  <c r="BK83"/>
  <c r="J83"/>
  <c r="BK82"/>
  <c r="J82"/>
  <c r="J59"/>
  <c r="J30"/>
  <c i="1" r="AG56"/>
  <c i="3" r="J84"/>
  <c r="BE84"/>
  <c r="J33"/>
  <c i="1" r="AV56"/>
  <c i="3" r="F33"/>
  <c i="1" r="AZ56"/>
  <c i="3"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2" r="J37"/>
  <c r="J36"/>
  <c i="1" r="AY55"/>
  <c i="2" r="J35"/>
  <c i="1" r="AX55"/>
  <c i="2"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98"/>
  <c r="BH98"/>
  <c r="BG98"/>
  <c r="BF98"/>
  <c r="T98"/>
  <c r="T97"/>
  <c r="R98"/>
  <c r="R97"/>
  <c r="P98"/>
  <c r="P97"/>
  <c r="BK98"/>
  <c r="BK97"/>
  <c r="J97"/>
  <c r="J98"/>
  <c r="BE98"/>
  <c r="J63"/>
  <c r="BI95"/>
  <c r="BH95"/>
  <c r="BG95"/>
  <c r="BF95"/>
  <c r="T95"/>
  <c r="T94"/>
  <c r="R95"/>
  <c r="R94"/>
  <c r="P95"/>
  <c r="P94"/>
  <c r="BK95"/>
  <c r="BK94"/>
  <c r="J94"/>
  <c r="J95"/>
  <c r="BE95"/>
  <c r="J62"/>
  <c r="BI92"/>
  <c r="BH92"/>
  <c r="BG92"/>
  <c r="BF92"/>
  <c r="T92"/>
  <c r="R92"/>
  <c r="P92"/>
  <c r="BK92"/>
  <c r="J92"/>
  <c r="BE92"/>
  <c r="BI88"/>
  <c r="BH88"/>
  <c r="BG88"/>
  <c r="BF88"/>
  <c r="T88"/>
  <c r="R88"/>
  <c r="P88"/>
  <c r="BK88"/>
  <c r="J88"/>
  <c r="BE88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9"/>
  <c r="J30"/>
  <c i="1" r="AG55"/>
  <c i="2" r="J86"/>
  <c r="BE86"/>
  <c r="J33"/>
  <c i="1" r="AV55"/>
  <c i="2" r="F33"/>
  <c i="1" r="AZ55"/>
  <c i="2" r="J61"/>
  <c r="J60"/>
  <c r="F77"/>
  <c r="E75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5"/>
  <c r="E15"/>
  <c r="F79"/>
  <c r="F54"/>
  <c r="J14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<sst xmlns="http://schemas.openxmlformats.org/spreadsheetml/2006/main">
  <si>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</si>
  <si>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</si>
  <si>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</si>
  <si>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</si>
  <si>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</si>
  <si>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{919fd330-daae-4ca6-aca8-dcc9a0431e3d}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</si>
  <si>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</si>
  <si>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</si>
  <si>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</si>
  <si>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</si>
  <si>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</si>
  <si>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</si>
  <si>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</si>
  <si>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</si>
  <si>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</si>
  <si>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</si>
  <si>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</si>
  <si>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Moutnický p., ř. km 6,265 - 7,833, Moutnice, Těšany, oprava koryta a bet. objektu</t>
  </si>
  <si>
    <t>KSO:</t>
  </si>
  <si>
    <t>CC-CZ:</t>
  </si>
  <si>
    <t>Místo:</t>
  </si>
  <si>
    <t xml:space="preserve"> </t>
  </si>
  <si>
    <t>Datum:</t>
  </si>
  <si>
    <t>27. 2. 2018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</si>
  <si>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</si>
  <si>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</si>
  <si>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</si>
  <si>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</si>
  <si>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</si>
  <si>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</si>
  <si>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</si>
  <si>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</si>
  <si>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</si>
  <si>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</si>
  <si>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</si>
  <si>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</si>
  <si>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</si>
  <si>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</si>
  <si>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</si>
  <si>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</si>
  <si>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</si>
  <si>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</si>
  <si>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</si>
  <si>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</si>
  <si>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</si>
  <si>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</si>
  <si>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</si>
  <si>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</si>
  <si>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</si>
  <si>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</si>
  <si>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</si>
  <si>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</si>
  <si>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</si>
  <si>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</si>
  <si>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</si>
  <si>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</si>
  <si>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</si>
  <si>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</si>
  <si>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</si>
  <si>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</si>
  <si>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</si>
  <si>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</si>
  <si>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</si>
  <si>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</si>
  <si>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</si>
  <si>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</si>
  <si>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</si>
  <si>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</si>
  <si>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</si>
  <si>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</si>
  <si>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</si>
  <si>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</si>
  <si>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</t>
  </si>
  <si>
    <t>Vedlejší rozpočtové náklady</t>
  </si>
  <si>
    <t>STA</t>
  </si>
  <si>
    <t>1</t>
  </si>
  <si>
    <t>{0cfcee31-66b9-4b0d-ab2c-64d52bcc0786}</t>
  </si>
  <si>
    <t>2</t>
  </si>
  <si>
    <t>SO01.1</t>
  </si>
  <si>
    <t>Odtěžení nánosů - Probírka břehového porostu</t>
  </si>
  <si>
    <t>{91c4d107-79bb-487a-905c-b3a1c31e032b}</t>
  </si>
  <si>
    <t>SO01.2</t>
  </si>
  <si>
    <t>Odtěžení nánosů</t>
  </si>
  <si>
    <t>{f90f5341-10e1-43a2-beaf-fffbd6f8a350}</t>
  </si>
  <si>
    <t>SO02</t>
  </si>
  <si>
    <t>Oprava opevnění a koryta toku</t>
  </si>
  <si>
    <t>{77b84168-c11a-4317-a3a4-a8b31c030519}</t>
  </si>
  <si>
    <t>SO03</t>
  </si>
  <si>
    <t>Sanace rozdělovače průtoků</t>
  </si>
  <si>
    <t>{7d686e2d-f503-44ca-ba88-4c9f8c63d070}</t>
  </si>
  <si>
    <t>KRYCÍ LIST SOUPISU PRACÍ</t>
  </si>
  <si>
    <t>Objekt:</t>
  </si>
  <si>
    <t>SO00 -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</si>
  <si>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</si>
  <si>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</si>
  <si>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</si>
  <si>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</si>
  <si>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</si>
  <si>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</si>
  <si>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</si>
  <si>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</si>
  <si>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</si>
  <si>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</si>
  <si>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</si>
  <si>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</si>
  <si>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</si>
  <si>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</si>
  <si>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</si>
  <si>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</si>
  <si>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</si>
  <si>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</si>
  <si>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</si>
  <si>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</si>
  <si>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</si>
  <si>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</si>
  <si>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</si>
  <si>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</si>
  <si>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</si>
  <si>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</si>
  <si>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</si>
  <si>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</si>
  <si>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R0003</t>
  </si>
  <si>
    <t xml:space="preserve">Vytyčení stavby (případně pozemků nebo provedení jiných geodetických prací) odborně způsobilou osobou v oboru zeměměřictví._x000d_
</t>
  </si>
  <si>
    <t>soubor</t>
  </si>
  <si>
    <t>4</t>
  </si>
  <si>
    <t>-2122212067</t>
  </si>
  <si>
    <t>PP</t>
  </si>
  <si>
    <t xml:space="preserve">Vytyčení stavby (případně pozemků nebo provedení jiných geodetických prací) odborně způsobilou osobou v oboru zeměměřictví.
</t>
  </si>
  <si>
    <t>R001</t>
  </si>
  <si>
    <t>Vytýčení inženýrských sítí a zařízení</t>
  </si>
  <si>
    <t>kpl</t>
  </si>
  <si>
    <t>1072618622</t>
  </si>
  <si>
    <t>VV</t>
  </si>
  <si>
    <t>včetně zajištění případné aktualizace vyjádření správců sítí, která pozbudou platnosti v období mezi předáním staveniště a vytyčením sítí,</t>
  </si>
  <si>
    <t>3</t>
  </si>
  <si>
    <t>R002</t>
  </si>
  <si>
    <t>Provedení archeologického průzkumu</t>
  </si>
  <si>
    <t>-1211623935</t>
  </si>
  <si>
    <t>VRN3</t>
  </si>
  <si>
    <t>Zařízení staveniště</t>
  </si>
  <si>
    <t>R004</t>
  </si>
  <si>
    <t>Zřízení a odstranění zařízení staveniště, dovoz a odvoz všech potřebných zařízení a vybavení</t>
  </si>
  <si>
    <t>512</t>
  </si>
  <si>
    <t>-799960064</t>
  </si>
  <si>
    <t>VRN9</t>
  </si>
  <si>
    <t>Ostatní náklady</t>
  </si>
  <si>
    <t>035103001</t>
  </si>
  <si>
    <t>Pronájem ploch včetně navrácení ploch do původního stavu</t>
  </si>
  <si>
    <t>CS ÚRS 2017 01</t>
  </si>
  <si>
    <t>1024</t>
  </si>
  <si>
    <t>2045639460</t>
  </si>
  <si>
    <t>Pronájem ploch pro dočasné přístupy na staveniště - v položce je zahrnuto i navrácení všech ploch do původního stavu</t>
  </si>
  <si>
    <t>Pro přístup podél koryta toku se počítá s prásem š. 3,5 m v km 6,277 - 7,645</t>
  </si>
  <si>
    <t>V položce je dále zahrnut i pronájem ploch na mezideponie pro odvodňení výkopků v potřebné ploše</t>
  </si>
  <si>
    <t>minimální cena pronájmu za 1m2 vyplývá z dohod mezi investorem a hospodářem pozemků Agro MONET, a.s. a činí 12,-/m2</t>
  </si>
  <si>
    <t>předpoklad záborů pozemků pro přístupy: (7645-6277)*3,5 = 4788 m2</t>
  </si>
  <si>
    <t>předpoklad záborů pozemků pro mezideponie (4256 m3/2 m) = 2128 m2</t>
  </si>
  <si>
    <t>celkem předpokládáný zábor: 4788 + 2128 = 6916 m2</t>
  </si>
  <si>
    <t>předpokládaná minimální cena za pronájem ploch: 6916*12 = 82 992,-</t>
  </si>
  <si>
    <t>6</t>
  </si>
  <si>
    <t>115101201</t>
  </si>
  <si>
    <t>Čerpání vody na dopravní výšku do 10 m průměrný přítok do 500 l/min</t>
  </si>
  <si>
    <t>hod</t>
  </si>
  <si>
    <t>CS ÚRS 2018 01</t>
  </si>
  <si>
    <t>-40044182</t>
  </si>
  <si>
    <t>Čerpání vody na dopravní výšku do 10 m s uvažovaným průměrným přítokem do 500 l/min</t>
  </si>
  <si>
    <t>čerpání případných průsaků hrázkou</t>
  </si>
  <si>
    <t>10*10*20*3</t>
  </si>
  <si>
    <t>7</t>
  </si>
  <si>
    <t>115101301</t>
  </si>
  <si>
    <t>Pohotovost čerpací soupravy pro dopravní výšku do 10 m přítok do 500 l/min</t>
  </si>
  <si>
    <t>den</t>
  </si>
  <si>
    <t>-2015189816</t>
  </si>
  <si>
    <t>Pohotovost záložní čerpací soupravy pro dopravní výšku do 10 m s uvažovaným průměrným přítokem do 500 l/min</t>
  </si>
  <si>
    <t>3*30</t>
  </si>
  <si>
    <t>8</t>
  </si>
  <si>
    <t>938908411</t>
  </si>
  <si>
    <t>Čištění vozovek splachováním vodou</t>
  </si>
  <si>
    <t>-984696633</t>
  </si>
  <si>
    <t>Čištění vozovek splachováním vodou povrchu podkladu nebo krytu živičného, betonového nebo dlážděného</t>
  </si>
  <si>
    <t>počítáno pro délku úseku 1000m s šířkou pásu 5m</t>
  </si>
  <si>
    <t>9</t>
  </si>
  <si>
    <t>R005</t>
  </si>
  <si>
    <t>Provedení pasportizace stávajícího stavu stávajících objektů a nemovitostí sousedících se stavbou, včetně fotodokumentace</t>
  </si>
  <si>
    <t>2115883578</t>
  </si>
  <si>
    <t>10</t>
  </si>
  <si>
    <t>R006</t>
  </si>
  <si>
    <t>Provedení opatření vyplývajících z plánu BOZP, havarijního a povodňového plánu</t>
  </si>
  <si>
    <t>-985385025</t>
  </si>
  <si>
    <t>11</t>
  </si>
  <si>
    <t>R007</t>
  </si>
  <si>
    <t>Zpracování havarijního a povodňového plánu</t>
  </si>
  <si>
    <t>1955072749</t>
  </si>
  <si>
    <t>12</t>
  </si>
  <si>
    <t>R008</t>
  </si>
  <si>
    <t xml:space="preserve">Zpracování a předání dokum. skuteč. provedení stavby včetně fotodokumentace (2 paré + 1 v elektr. formě) a zaměření skuteč. provedení stavby - geodetická část dokum. (2 paré + 1 v elektr. formě) v rozsahu odpovídajícím příslušným právním předpisům. </t>
  </si>
  <si>
    <t>-248405939</t>
  </si>
  <si>
    <t>Položka obsahuje i pořízení fotodokumentace stavby.</t>
  </si>
  <si>
    <t>13</t>
  </si>
  <si>
    <t>R010</t>
  </si>
  <si>
    <t>Zajímkování a ohrázkování</t>
  </si>
  <si>
    <t>ks</t>
  </si>
  <si>
    <t>2014628508</t>
  </si>
  <si>
    <t>položka obsahuje násyp na hrázku z výkopku + dodání potrubí DN500 v dl. 12 m pro převedení vody</t>
  </si>
  <si>
    <t>dále položka obsahuje uložení kamenné rovnaniny z kamene, který bude upotřeben na stavbě</t>
  </si>
  <si>
    <t>položka obsahuje i přemístění hrázky včetně potrubí DN 500 pro převod vody na další úseky a demontáž hrázky včetně potrubí</t>
  </si>
  <si>
    <t>odvoz materiálu na skládku a skládkovné je zahrnut v položkách tohoto rozpočtu</t>
  </si>
  <si>
    <t>počet úseků:</t>
  </si>
  <si>
    <t>14</t>
  </si>
  <si>
    <t>R011</t>
  </si>
  <si>
    <t>Projednání a zajištění zvláštního užívání komunikací a veřejných ploch, včetně zajištění dopravního značení, a to v rozsahu nezbytném pro řádné a bezpečné provádění stavby.</t>
  </si>
  <si>
    <t>917517464</t>
  </si>
  <si>
    <t>R012</t>
  </si>
  <si>
    <t>Příplatek za ztížené provádění prací ve stísněných podmínkách v blízkosti jiných objektů a staveb, provádění z koryta</t>
  </si>
  <si>
    <t>-1578029568</t>
  </si>
  <si>
    <t>příplatek pro úseky prováděné z koryta toku</t>
  </si>
  <si>
    <t>úsek Hranečnického potoka nad bet. objektem</t>
  </si>
  <si>
    <t>30</t>
  </si>
  <si>
    <t>další úseky</t>
  </si>
  <si>
    <t>7775-7652</t>
  </si>
  <si>
    <t>7620-7571</t>
  </si>
  <si>
    <t>7401-7356</t>
  </si>
  <si>
    <t>16</t>
  </si>
  <si>
    <t>R013</t>
  </si>
  <si>
    <t>Pronájem, montáž a demontáž dočasného dopravního značení</t>
  </si>
  <si>
    <t>-68070892</t>
  </si>
  <si>
    <t>Položka zahrnuje pronájem, montáž a demontáž veškerého přechodného dopravního značení, nezbytného pro zajištění bezpečného provozu na dotčených</t>
  </si>
  <si>
    <t>komunikacích.</t>
  </si>
  <si>
    <t>17</t>
  </si>
  <si>
    <t>R0014</t>
  </si>
  <si>
    <t>Činnost technika zajišťující bezpečnost práce v ochranném pásmu VN</t>
  </si>
  <si>
    <t>-1035645992</t>
  </si>
  <si>
    <t>18</t>
  </si>
  <si>
    <t>572241111</t>
  </si>
  <si>
    <t>Vyspravení výtluků asfaltovým betonem ACO (AB) tl do 40 mm při vyspravované ploše do 10% na 1 km</t>
  </si>
  <si>
    <t>m2</t>
  </si>
  <si>
    <t>-1587847964</t>
  </si>
  <si>
    <t>Vyspravení výtluků materiálem na bázi asfaltu s řezáním, vysekáním, očištěním, zaplněním směsí a zhutněním asfaltovým betonem ACO (AB) při vyspravované ploše na 1 km komunikace do 10 % tl. od 20 do 40 mm</t>
  </si>
  <si>
    <t xml:space="preserve">položka určená pro opravu asfaltových komunikací používaných pro stavbu </t>
  </si>
  <si>
    <t>uvažovaná délka 600m</t>
  </si>
  <si>
    <t>uvažovaný pojízdný pruh 3 m</t>
  </si>
  <si>
    <t>600*3</t>
  </si>
  <si>
    <t>19</t>
  </si>
  <si>
    <t>R015</t>
  </si>
  <si>
    <t>Transfer živočichů vyplývající z vyjádření MRS</t>
  </si>
  <si>
    <t>693760018</t>
  </si>
  <si>
    <t>20</t>
  </si>
  <si>
    <t>R016</t>
  </si>
  <si>
    <t>Újma za strpění činnosti v souvislosti s realizací stavby vyplývající s dohody mezi investorem a valstníkem parc. č. 740 (pí. Bučková)</t>
  </si>
  <si>
    <t>1154462184</t>
  </si>
  <si>
    <t>"8325,- Kč"</t>
  </si>
  <si>
    <t>R017</t>
  </si>
  <si>
    <t>Demontáž a montáž oplocení z pletiva včetně sloupků</t>
  </si>
  <si>
    <t>-918543737</t>
  </si>
  <si>
    <t>položka zahrnuje demontáž pletiva v délce 80 m s odvozem a likvidací na sběrných dvorech či skládce</t>
  </si>
  <si>
    <t>položka obsahuje montáž a dodávku nového oplocení z drátěného pletiva výšky 2,0 m v délce 80 m včetně osazení a dodávky sloupků, napínacího drátu a</t>
  </si>
  <si>
    <t>dalšího příslušenství a dále montáž a dodávku 2 ks branek včetně veškerého příslušenství</t>
  </si>
  <si>
    <t>keře</t>
  </si>
  <si>
    <t>4674</t>
  </si>
  <si>
    <t>listnatý10_30</t>
  </si>
  <si>
    <t>522</t>
  </si>
  <si>
    <t>listnatý30_50</t>
  </si>
  <si>
    <t>31</t>
  </si>
  <si>
    <t>listnatý50_70</t>
  </si>
  <si>
    <t>listnatý70_90</t>
  </si>
  <si>
    <t>pařez10_30</t>
  </si>
  <si>
    <t>pařez30_50</t>
  </si>
  <si>
    <t>SO01.1 - Odtěžení nánosů - Probírka břehového porostu</t>
  </si>
  <si>
    <t>pařez50_70</t>
  </si>
  <si>
    <t>pařez70_90</t>
  </si>
  <si>
    <t>pařezy</t>
  </si>
  <si>
    <t>148,37</t>
  </si>
  <si>
    <t>rákos</t>
  </si>
  <si>
    <t>0,821</t>
  </si>
  <si>
    <t>HSV - Práce a dodávky HSV</t>
  </si>
  <si>
    <t xml:space="preserve">    1 - Zemní práce</t>
  </si>
  <si>
    <t xml:space="preserve">    997 - Přesun sutě</t>
  </si>
  <si>
    <t>HSV</t>
  </si>
  <si>
    <t>Práce a dodávky HSV</t>
  </si>
  <si>
    <t>Urovnání dřeva do hranic</t>
  </si>
  <si>
    <t>soub</t>
  </si>
  <si>
    <t>1036078301</t>
  </si>
  <si>
    <t>Urovnání dřeva do hranic s nařezáním na metry</t>
  </si>
  <si>
    <t>Zemní práce</t>
  </si>
  <si>
    <t>111101102</t>
  </si>
  <si>
    <t>Odstranění travin z celkové plochy do 1 ha</t>
  </si>
  <si>
    <t>ha</t>
  </si>
  <si>
    <t>-1488605233</t>
  </si>
  <si>
    <t xml:space="preserve">Odstranění travin a rákosu  travin, při celkové ploše přes 0,1 do 1 ha</t>
  </si>
  <si>
    <t>pro úsek koryta km 6,277 - 7,645</t>
  </si>
  <si>
    <t>((7645-6277)*(3+3))/10000</t>
  </si>
  <si>
    <t>111201102</t>
  </si>
  <si>
    <t>Odstranění křovin a stromů průměru kmene do 100 mm i s kořeny z celkové plochy přes 1000 do 10000 m2</t>
  </si>
  <si>
    <t>-1572251878</t>
  </si>
  <si>
    <t xml:space="preserve">Odstranění křovin a stromů s odstraněním kořenů  průměru kmene do 100 mm do sklonu terénu 1 : 5, při celkové ploše přes 1 000 do 10 000 m2</t>
  </si>
  <si>
    <t>viz. příloha D.3.</t>
  </si>
  <si>
    <t>111201401</t>
  </si>
  <si>
    <t>Spálení křovin a stromů průměru kmene do 100 mm</t>
  </si>
  <si>
    <t>-895669373</t>
  </si>
  <si>
    <t xml:space="preserve">Spálení odstraněných křovin a stromů na hromadách  průměru kmene do 100 mm pro jakoukoliv plochu</t>
  </si>
  <si>
    <t>Součet</t>
  </si>
  <si>
    <t>111211131</t>
  </si>
  <si>
    <t>Spálení listnatého klestu se snášením D do 30 cm ve svahu do 1:3</t>
  </si>
  <si>
    <t>kus</t>
  </si>
  <si>
    <t>-845877309</t>
  </si>
  <si>
    <t xml:space="preserve">Pálení větví stromů se snášením na hromady  listnatých v rovině nebo ve svahu do 1:3, průměru kmene do 30 cm</t>
  </si>
  <si>
    <t>111211132</t>
  </si>
  <si>
    <t>Spálení listnatého klestu se snášením D přes 30 cm ve svahu do 1:3</t>
  </si>
  <si>
    <t>-1194302968</t>
  </si>
  <si>
    <t xml:space="preserve">Pálení větví stromů se snášením na hromady  listnatých v rovině nebo ve svahu do 1:3, průměru kmene přes 30 cm</t>
  </si>
  <si>
    <t>112101101</t>
  </si>
  <si>
    <t>Odstranění stromů listnatých průměru kmene do 300 mm</t>
  </si>
  <si>
    <t>-1986522682</t>
  </si>
  <si>
    <t>Odstranění stromů s odřezáním kmene a s odvětvením listnatých, průměru kmene přes 100 do 300 mm</t>
  </si>
  <si>
    <t>112101102</t>
  </si>
  <si>
    <t>Odstranění stromů listnatých průměru kmene do 500 mm</t>
  </si>
  <si>
    <t>1338992901</t>
  </si>
  <si>
    <t>Odstranění stromů s odřezáním kmene a s odvětvením listnatých, průměru kmene přes 300 do 500 mm</t>
  </si>
  <si>
    <t>112101103</t>
  </si>
  <si>
    <t>Odstranění stromů listnatých průměru kmene do 700 mm</t>
  </si>
  <si>
    <t>-119416634</t>
  </si>
  <si>
    <t>Odstranění stromů s odřezáním kmene a s odvětvením listnatých, průměru kmene přes 500 do 700 mm</t>
  </si>
  <si>
    <t>112101104</t>
  </si>
  <si>
    <t>Odstranění stromů listnatých průměru kmene do 900 mm</t>
  </si>
  <si>
    <t>-79481813</t>
  </si>
  <si>
    <t>Odstranění stromů s odřezáním kmene a s odvětvením listnatých, průměru kmene přes 700 do 900 mm</t>
  </si>
  <si>
    <t>112201101</t>
  </si>
  <si>
    <t>Odstranění pařezů D do 300 mm</t>
  </si>
  <si>
    <t>-1930150522</t>
  </si>
  <si>
    <t>Odstranění pařezů s jejich vykopáním, vytrháním nebo odstřelením, s přesekáním kořenů průměru přes 100 do 300 mm</t>
  </si>
  <si>
    <t>112201102</t>
  </si>
  <si>
    <t>Odstranění pařezů D do 500 mm</t>
  </si>
  <si>
    <t>-411413010</t>
  </si>
  <si>
    <t>Odstranění pařezů s jejich vykopáním, vytrháním nebo odstřelením, s přesekáním kořenů průměru přes 300 do 500 mm</t>
  </si>
  <si>
    <t>112201103</t>
  </si>
  <si>
    <t>Odstranění pařezů D do 700 mm</t>
  </si>
  <si>
    <t>973013108</t>
  </si>
  <si>
    <t xml:space="preserve">Odstranění pařezů  s jejich vykopáním, vytrháním nebo odstřelením, s přesekáním kořenů průměru přes 500 do 700 mm</t>
  </si>
  <si>
    <t>112201104</t>
  </si>
  <si>
    <t>Odstranění pařezů D do 900 mm</t>
  </si>
  <si>
    <t>936257611</t>
  </si>
  <si>
    <t xml:space="preserve">Odstranění pařezů  s jejich vykopáním, vytrháním nebo odstřelením, s přesekáním kořenů průměru přes 700 do 900 mm</t>
  </si>
  <si>
    <t>162301301</t>
  </si>
  <si>
    <t>Vodorovné přemístění lesní hrabanky do 500 m</t>
  </si>
  <si>
    <t>-241756528</t>
  </si>
  <si>
    <t xml:space="preserve">Vodorovné přemístění lesní hrabanky  bez naložení, avšak se složením, na vzdálenost přes 50 do 500 m</t>
  </si>
  <si>
    <t>položka určená pro uložení rákosu na hromady kolem koryta</t>
  </si>
  <si>
    <t>rákos*10000</t>
  </si>
  <si>
    <t>162701105</t>
  </si>
  <si>
    <t>Vodorovné přemístění do 10000 m výkopku/sypaniny z horniny tř. 1 až 4</t>
  </si>
  <si>
    <t>m3</t>
  </si>
  <si>
    <t>206566212</t>
  </si>
  <si>
    <t>Vodorovné přemístění výkopku nebo sypaniny po suchu na obvyklém dopravním prostředku, bez naložení výkopku, avšak se složením bez rozhrnutí z horniny tř. 1 až 4 na vzdálenost přes 9 000 do 10 000 m</t>
  </si>
  <si>
    <t>Položka určená pro odvoz pařezů na RC Dufoneff v Brně-Černovicích</t>
  </si>
  <si>
    <t>pařez10_30*0,7*0,7*0,5</t>
  </si>
  <si>
    <t>pařez30_50*1*1*0,5</t>
  </si>
  <si>
    <t>pařez50_70*1*1*0,7</t>
  </si>
  <si>
    <t>pařez70_90*1,2*1,2*1</t>
  </si>
  <si>
    <t>162701109</t>
  </si>
  <si>
    <t>Příplatek k vodorovnému přemístění výkopku/sypaniny z horniny tř. 1 až 4 ZKD 1000 m přes 10000 m</t>
  </si>
  <si>
    <t>-1848317006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</si>
  <si>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</si>
  <si>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9*pařezy</t>
  </si>
  <si>
    <t>174201201</t>
  </si>
  <si>
    <t>Zásyp jam po pařezech D pařezů do 300 mm</t>
  </si>
  <si>
    <t>-605639133</t>
  </si>
  <si>
    <t xml:space="preserve">Zásyp jam po pařezech  výkopkem z horniny získané při dobývání pařezů s hrubým urovnáním povrchu zasypávky průměru pařezu přes 100 do 300 mm</t>
  </si>
  <si>
    <t>174201202</t>
  </si>
  <si>
    <t>Zásyp jam po pařezech D pařezů do 500 mm</t>
  </si>
  <si>
    <t>264452753</t>
  </si>
  <si>
    <t xml:space="preserve">Zásyp jam po pařezech  výkopkem z horniny získané při dobývání pařezů s hrubým urovnáním povrchu zasypávky průměru pařezu přes 300 do 500 mm</t>
  </si>
  <si>
    <t>174201203</t>
  </si>
  <si>
    <t>Zásyp jam po pařezech D pařezů do 700 mm</t>
  </si>
  <si>
    <t>-1802056266</t>
  </si>
  <si>
    <t xml:space="preserve">Zásyp jam po pařezech  výkopkem z horniny získané při dobývání pařezů s hrubým urovnáním povrchu zasypávky průměru pařezu přes 500 do 700 mm</t>
  </si>
  <si>
    <t>174201204</t>
  </si>
  <si>
    <t>Zásyp jam po pařezech D pařezů do 900 mm</t>
  </si>
  <si>
    <t>1371842282</t>
  </si>
  <si>
    <t xml:space="preserve">Zásyp jam po pařezech  výkopkem z horniny získané při dobývání pařezů s hrubým urovnáním povrchu zasypávky průměru pařezu přes 700 do 900 mm</t>
  </si>
  <si>
    <t>997</t>
  </si>
  <si>
    <t>Přesun sutě</t>
  </si>
  <si>
    <t>22</t>
  </si>
  <si>
    <t>997013811</t>
  </si>
  <si>
    <t>Poplatek za uložení na skládce (skládkovné) stavebního odpadu dřevěného kód odpadu 170 201</t>
  </si>
  <si>
    <t>t</t>
  </si>
  <si>
    <t>-438119086</t>
  </si>
  <si>
    <t>Poplatek za uložení stavebního odpadu na skládce (skládkovné) dřevěného zatříděného do Katalogu odpadů pod kódem 170 201</t>
  </si>
  <si>
    <t>Položka určená k pokrytí skládkovacího poplatku RC Dufoneff Brno-Černovice</t>
  </si>
  <si>
    <t>522*0,7*0,7*0,5*0,75</t>
  </si>
  <si>
    <t>31*1*1*0,5*0,75</t>
  </si>
  <si>
    <t>3*1*1*0,7*0,75</t>
  </si>
  <si>
    <t>2*1,2*1,2*1*0,75</t>
  </si>
  <si>
    <t>sedimenty</t>
  </si>
  <si>
    <t>4256,2</t>
  </si>
  <si>
    <t>SO01.2 - Odtěžení nánosů</t>
  </si>
  <si>
    <t>129203101</t>
  </si>
  <si>
    <t>Čištění otevřených koryt vodotečí š dna do 5 m hl do 2,5 m v hornině tř. 3</t>
  </si>
  <si>
    <t>-780357896</t>
  </si>
  <si>
    <t xml:space="preserve">Čištění otevřených koryt vodotečí  s přehozením rozpojeného nánosu do 3 m nebo s naložením na dopravní prostředek při šířce původního dna do 5m a hloubce koryta do 2,5 m v hornině tř. 3</t>
  </si>
  <si>
    <t>položka určená pro odtěžení sedimentu</t>
  </si>
  <si>
    <t>129203109</t>
  </si>
  <si>
    <t>Příplatek k čištění otevřených koryt vodotečí v hornině tř. 3 za lepivost</t>
  </si>
  <si>
    <t>-279249211</t>
  </si>
  <si>
    <t xml:space="preserve">Čištění otevřených koryt vodotečí  Příplatek k cenám za lepivost horniny v hornině tř. 3</t>
  </si>
  <si>
    <t>162401101</t>
  </si>
  <si>
    <t>Vodorovné přemístění do 1500 m výkopku/sypaniny z horniny tř. 1 až 4</t>
  </si>
  <si>
    <t>920883913</t>
  </si>
  <si>
    <t xml:space="preserve">Vodorovné přemístění výkopku nebo sypaniny po suchu  na obvyklém dopravním prostředku, bez naložení výkopku, avšak se složením bez rozhrnutí z horniny tř. 1 až 4 na vzdálenost přes 1 000 do 1 500 m</t>
  </si>
  <si>
    <t>položka určená pro přesun sedimentů na mezideponii pro odvodnění</t>
  </si>
  <si>
    <t>2125254333</t>
  </si>
  <si>
    <t>162701109.0</t>
  </si>
  <si>
    <t>-1947895636</t>
  </si>
  <si>
    <t>část sedimentu na skládku Únanov (2000 t)</t>
  </si>
  <si>
    <t>2000/1,7*61</t>
  </si>
  <si>
    <t>162701109.1</t>
  </si>
  <si>
    <t>847798944</t>
  </si>
  <si>
    <t>část sedimentu na skládku Hradčany u Přerova</t>
  </si>
  <si>
    <t>dle sdělení skládky (viz dokladová část) je uvažováno</t>
  </si>
  <si>
    <t xml:space="preserve"> s 50% uložením na skládku v Hradčanech </t>
  </si>
  <si>
    <t>a 50% na skládku v Němčicích</t>
  </si>
  <si>
    <t>0,5*(sedimenty-(2000/1,7))*81</t>
  </si>
  <si>
    <t>162701109.2</t>
  </si>
  <si>
    <t>1017683020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</si>
  <si>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</si>
  <si>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část sedimentu na skládku Němčicích nad Hanou</t>
  </si>
  <si>
    <t>0,5*(sedimenty-(2000/1,7))*48</t>
  </si>
  <si>
    <t>167101102</t>
  </si>
  <si>
    <t>Nakládání výkopku z hornin tř. 1 až 4 přes 100 m3</t>
  </si>
  <si>
    <t>230579263</t>
  </si>
  <si>
    <t xml:space="preserve">Nakládání, skládání a překládání neulehlého výkopku nebo sypaniny  nakládání, množství přes 100 m3, z hornin tř. 1 až 4</t>
  </si>
  <si>
    <t>položka určená pro naložení sedimentů z mezideponie - odvoz na skládku je již započitán v položce vodorovného přemístění výkopku</t>
  </si>
  <si>
    <t>171201201</t>
  </si>
  <si>
    <t>Uložení sypaniny na skládky</t>
  </si>
  <si>
    <t>-1083375282</t>
  </si>
  <si>
    <t>Poplatek za uložení odpadu ze sypaniny na skládce (skládkovné)</t>
  </si>
  <si>
    <t>365173524</t>
  </si>
  <si>
    <t>Uložení sypaniny poplatek za uložení sypaniny na skládce (skládkovné)</t>
  </si>
  <si>
    <t>Skládkovací poplatek - Únanov</t>
  </si>
  <si>
    <t>2000</t>
  </si>
  <si>
    <t>835793363</t>
  </si>
  <si>
    <t>Skládkovací poplatek - Němčice a Hradčany</t>
  </si>
  <si>
    <t>(sedimenty*1,7)-2000</t>
  </si>
  <si>
    <t>dlažba</t>
  </si>
  <si>
    <t>dlažba do betonu m2</t>
  </si>
  <si>
    <t>268</t>
  </si>
  <si>
    <t>panelka</t>
  </si>
  <si>
    <t>panelová komunikace m2</t>
  </si>
  <si>
    <t>90</t>
  </si>
  <si>
    <t>rovnanina</t>
  </si>
  <si>
    <t>1407,3</t>
  </si>
  <si>
    <t>sut</t>
  </si>
  <si>
    <t>suť celkem</t>
  </si>
  <si>
    <t>101,071</t>
  </si>
  <si>
    <t>sut_bet</t>
  </si>
  <si>
    <t>betonová suť</t>
  </si>
  <si>
    <t>62,438</t>
  </si>
  <si>
    <t>sut_kam</t>
  </si>
  <si>
    <t>kamenná suť</t>
  </si>
  <si>
    <t>38,633</t>
  </si>
  <si>
    <t>výkopy_prahy</t>
  </si>
  <si>
    <t>výkopy pro prahy</t>
  </si>
  <si>
    <t>18,37</t>
  </si>
  <si>
    <t>SO02 - Oprava opevnění a koryta toku</t>
  </si>
  <si>
    <t>výkopy_rov_dl</t>
  </si>
  <si>
    <t>výkopy pro rovnaninu a dlažbu</t>
  </si>
  <si>
    <t>2261,4</t>
  </si>
  <si>
    <t>zásypy</t>
  </si>
  <si>
    <t>683</t>
  </si>
  <si>
    <t>zemina_odvoz</t>
  </si>
  <si>
    <t>výkopy-zásypy</t>
  </si>
  <si>
    <t>1596,77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</si>
  <si>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</si>
  <si>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</si>
  <si>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</si>
  <si>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998 - Přesun hmot</t>
  </si>
  <si>
    <t>113152112</t>
  </si>
  <si>
    <t>Odstranění podkladů zpevněných ploch z kameniva drceného</t>
  </si>
  <si>
    <t>-1219323714</t>
  </si>
  <si>
    <t>Odstranění podkladů zpevněných ploch s přemístěním na skládku na vzdálenost do 20 m nebo s naložením na dopravní prostředek z kameniva drceného</t>
  </si>
  <si>
    <t>panelka*0.05</t>
  </si>
  <si>
    <t>113311171</t>
  </si>
  <si>
    <t>Odstranění geotextilií ze základové spáry</t>
  </si>
  <si>
    <t>-440854950</t>
  </si>
  <si>
    <t>Odstranění geosyntetik s uložením na vzdálenost do 20 m nebo naložením na dopravní prostředek geotextilie</t>
  </si>
  <si>
    <t>127301401</t>
  </si>
  <si>
    <t>Hloubení rýh pod vodou objem do 1000 m3 v hornině tř. 3 a 4</t>
  </si>
  <si>
    <t>-1313546745</t>
  </si>
  <si>
    <t>Hloubení rýh pod vodou v hloubce do 5 m pod projektem stanovenou pracovní hladinou vody, pro nábřežní zdi, patky, záhozy, prahy, podélné a příčné zpevnění atd. pod obrysem výkopu množství do 1 000 m3 horniny tř. 3 a 4</t>
  </si>
  <si>
    <t>viz D.3</t>
  </si>
  <si>
    <t>položka určená pro hloubení rýh pro prahy</t>
  </si>
  <si>
    <t>ř. km 7,819; 7,660</t>
  </si>
  <si>
    <t>6,01</t>
  </si>
  <si>
    <t>ř. km 7,425; 7,434</t>
  </si>
  <si>
    <t>12,36</t>
  </si>
  <si>
    <t>127701102</t>
  </si>
  <si>
    <t>Vykopávky pod vodou v hornině tř. 1 až 4 objem do 5000 m3 tl vrstvy do 0,5 m</t>
  </si>
  <si>
    <t>-118678422</t>
  </si>
  <si>
    <t>Vykopávky pod vodou strojně na hloubku do 5 m pod projektem stanovenou hladinou vody v horninách tř.1 až 4, průměrné tloušťky projektované vrstvy do 0,50 m přes 1 000 do 5 000 m3</t>
  </si>
  <si>
    <t>viz. D.3</t>
  </si>
  <si>
    <t>položka určená pro výkopy pro kamennou rovnaninu a dlažbu</t>
  </si>
  <si>
    <t>127701409</t>
  </si>
  <si>
    <t>Příplatek za lepivost u vykopávek v zemníku pod vodou v hornině tř. 1 až 4</t>
  </si>
  <si>
    <t>1225103682</t>
  </si>
  <si>
    <t>Vykopávky v zemnících pod vodou strojně Příplatek k cenám za lepivost hornin tř. 3 a 4</t>
  </si>
  <si>
    <t>-1272211376</t>
  </si>
  <si>
    <t>výkopy_rov_dl+výkopy_prahy-zásypy</t>
  </si>
  <si>
    <t>1633881160</t>
  </si>
  <si>
    <t>zemina_odvoz*9</t>
  </si>
  <si>
    <t>-336396444</t>
  </si>
  <si>
    <t>171201211</t>
  </si>
  <si>
    <t>-919553092</t>
  </si>
  <si>
    <t>zemina_odvoz*1,7</t>
  </si>
  <si>
    <t>174101101</t>
  </si>
  <si>
    <t>Zásyp jam, šachet rýh nebo kolem objektů sypaninou se zhutněním</t>
  </si>
  <si>
    <t>718899024</t>
  </si>
  <si>
    <t>Zásyp sypaninou z jakékoliv horniny s uložením výkopku ve vrstvách se zhutněním jam, šachet, rýh nebo kolem objektů v těchto vykopávkách</t>
  </si>
  <si>
    <t>zásypy výkopů</t>
  </si>
  <si>
    <t>535</t>
  </si>
  <si>
    <t>zásypy po pařezech</t>
  </si>
  <si>
    <t>148</t>
  </si>
  <si>
    <t>184211320</t>
  </si>
  <si>
    <t>Kopání jamek 25 x 25 cm a sadba sazenic sklon do 1:5 při stupni zabuřenění 2 v zemině 3</t>
  </si>
  <si>
    <t>CS ÚRS 2017 02</t>
  </si>
  <si>
    <t>1576937819</t>
  </si>
  <si>
    <t>Jamková výsadba sazenic sklon terénu do 1:5 s kopáním jamky 25 x 25 cm ve stupni zabuřenění 2 v zemině 3</t>
  </si>
  <si>
    <t>viz. D.1</t>
  </si>
  <si>
    <t>M</t>
  </si>
  <si>
    <t>02650480</t>
  </si>
  <si>
    <t>Vrba jíva (Salix caprea) 200-250cm ZB</t>
  </si>
  <si>
    <t>-1178702445</t>
  </si>
  <si>
    <t>184812112</t>
  </si>
  <si>
    <t xml:space="preserve">Ošetřování stromů - kůl  D 40 až 60 mm dl do 2 m s upevněním motouzem</t>
  </si>
  <si>
    <t>-7371612</t>
  </si>
  <si>
    <t>Ošetřování stromů kůl k sazenici délky 2 m, průměru od 0,04 m do 0,06 m</t>
  </si>
  <si>
    <t>viz D.1</t>
  </si>
  <si>
    <t>184813111</t>
  </si>
  <si>
    <t>Ochrana lesních kultur proti škodám způsobených zvěří nátěrem nebo postřikem</t>
  </si>
  <si>
    <t>262373129</t>
  </si>
  <si>
    <t>Ošetřování a ochrana stromů proti škodám způsobeným zvěří nátěrem nebo postřikem</t>
  </si>
  <si>
    <t>Rozebrání oplocení drátěného nebo dřevěného</t>
  </si>
  <si>
    <t>m</t>
  </si>
  <si>
    <t>-1288702324</t>
  </si>
  <si>
    <t>35</t>
  </si>
  <si>
    <t>Montáž oplocení drátěného</t>
  </si>
  <si>
    <t>1416609962</t>
  </si>
  <si>
    <t>Seříznutí výustí</t>
  </si>
  <si>
    <t>2124029013</t>
  </si>
  <si>
    <t>Seříznutí výust - ípoložka zahrnuje seříznutí stávajících výustí DN300 - DN 1000 do tvaru břehu, seříznutí je PD doporučeno provést diamantovým kotoučem na motorové pile.</t>
  </si>
  <si>
    <t>položka zahrnuje seříznutí stávajících výustí DN300 - DN 1000 do tvaru břehu</t>
  </si>
  <si>
    <t>seříznutí je PD doporučeno provést diamantovým kotoučem na motorové pile</t>
  </si>
  <si>
    <t>R009</t>
  </si>
  <si>
    <t>Dočasný sjezd do koryta</t>
  </si>
  <si>
    <t>840965350</t>
  </si>
  <si>
    <t>položka zahrnuje zřízení dočasného sjezdu do koryta z vytěžené zeminy z koryta se zhutněním a vytvarováním do požadovaného sklonu 1:8</t>
  </si>
  <si>
    <t>položka zahrnuje zpevnění pojízdné plochy z kameniva o hm. zrna 40-80 kg, které bude po odstranění sjezdu použito na opevnění koryta</t>
  </si>
  <si>
    <t>položka zahrnuje očištění kamene použitého na sjezd a přesun na místo uložení</t>
  </si>
  <si>
    <t>položka zahrnuje odstranění sjezdu</t>
  </si>
  <si>
    <t>položka nezahrnuje přesun zeminy na skládku - tento je zahrnut v položce "Vodorovné přemístění výkopku" v položkách tohoto rozpočtu</t>
  </si>
  <si>
    <t>R014</t>
  </si>
  <si>
    <t>Rozebrání zpevněných ploch ze silničních dílců</t>
  </si>
  <si>
    <t>98403172</t>
  </si>
  <si>
    <t xml:space="preserve">Rozebírání zpevněných ploch s přemístěním na skládku na vzdálenost do 20 m nebo s naložením na dopravní prostředek ze silničních panelů </t>
  </si>
  <si>
    <t xml:space="preserve">Položka určená k rozebrání dočasné panelové komunikace </t>
  </si>
  <si>
    <t>Zakládání</t>
  </si>
  <si>
    <t>213141111</t>
  </si>
  <si>
    <t>Zřízení vrstvy z geotextilie v rovině nebo ve sklonu do 1:5 š do 3 m</t>
  </si>
  <si>
    <t>307414710</t>
  </si>
  <si>
    <t>Zřízení vrstvy z geotextilie filtrační, separační, odvodňovací, ochranné, výztužné nebo protierozní v rovině nebo ve sklonu do 1:5, šířky do 3 m</t>
  </si>
  <si>
    <t>Položka určená pro dočasnou panelovou komunikaci</t>
  </si>
  <si>
    <t>693110030</t>
  </si>
  <si>
    <t>geotextilie tkaná (polypropylen) PK-TEX PP 40 200 g/m2</t>
  </si>
  <si>
    <t>-135603036</t>
  </si>
  <si>
    <t>geotextilie tkaná polypropylenová 200 g/m2</t>
  </si>
  <si>
    <t>90*1,15 'Přepočtené koeficientem množství</t>
  </si>
  <si>
    <t>291211111</t>
  </si>
  <si>
    <t>Zřízení plochy ze silničních panelů do lože tl 50 mm z kameniva</t>
  </si>
  <si>
    <t>-642946278</t>
  </si>
  <si>
    <t>Zřízení zpevněné plochy ze silničních panelů osazených do lože tl. 50 mm z kameniva</t>
  </si>
  <si>
    <t>(12+12+6)*3</t>
  </si>
  <si>
    <t>23</t>
  </si>
  <si>
    <t>593812980</t>
  </si>
  <si>
    <t>panel silniční KZD 300x100x15 cm</t>
  </si>
  <si>
    <t>2065190609</t>
  </si>
  <si>
    <t>panel silniční s úkosem 300x100x15 cm</t>
  </si>
  <si>
    <t>Uvažována 50% obratovost</t>
  </si>
  <si>
    <t>30*0,5</t>
  </si>
  <si>
    <t>Vodorovné konstrukce</t>
  </si>
  <si>
    <t>24</t>
  </si>
  <si>
    <t>457315812</t>
  </si>
  <si>
    <t>Těsnící vrstva z betonu mrazuvzdorného tř. C 30/37 tl nad 100 do 150 mm</t>
  </si>
  <si>
    <t>-1457661365</t>
  </si>
  <si>
    <t>Těsnicí nebo opevňovací vrstva z prostého betonu pro prostředí s mrazovými cykly tř. C 30/37, tl. vrstvy 150 mm</t>
  </si>
  <si>
    <t>Bet. podklad pod dlažbu</t>
  </si>
  <si>
    <t>25</t>
  </si>
  <si>
    <t>463212111</t>
  </si>
  <si>
    <t>Rovnanina z lomového kamene upraveného s vyklínováním spár úlomky kamene</t>
  </si>
  <si>
    <t>-394303565</t>
  </si>
  <si>
    <t xml:space="preserve">Rovnanina z lomového kamene upraveného, tříděného  jakékoliv tloušťky rovnaniny s vyklínováním spár a dutin úlomky kamene</t>
  </si>
  <si>
    <t>viz příloha D.3</t>
  </si>
  <si>
    <t>26</t>
  </si>
  <si>
    <t>463212191</t>
  </si>
  <si>
    <t>Příplatek za vypracováni líce rovnaniny</t>
  </si>
  <si>
    <t>-885754110</t>
  </si>
  <si>
    <t xml:space="preserve">Rovnanina z lomového kamene upraveného, tříděného  Příplatek k cenám za vypracování líce</t>
  </si>
  <si>
    <t>rovnanina/0,4</t>
  </si>
  <si>
    <t>27</t>
  </si>
  <si>
    <t>465511523</t>
  </si>
  <si>
    <t>Dlažba z lomového kamene do malty s vyplněním spár maltou a vyspárováním plocha nad 20 m2 tl 300 mm</t>
  </si>
  <si>
    <t>1108027123</t>
  </si>
  <si>
    <t>Dlažba z lomového kamene upraveného vodorovná nebo plocha ve sklonu do 1:2 s dodáním hmot do malty MC 10, s vyplněním spár maltou MC 10 a s vyspárováním maltou MCS v ploše přes 20 m2, tl. 300 mm</t>
  </si>
  <si>
    <t>Úpravy povrchů, podlahy a osazování výplní</t>
  </si>
  <si>
    <t>28</t>
  </si>
  <si>
    <t>629995101</t>
  </si>
  <si>
    <t>Očištění vnějších ploch tlakovou vodou</t>
  </si>
  <si>
    <t>-330742657</t>
  </si>
  <si>
    <t>Očištění vnějších ploch tlakovou vodou omytím</t>
  </si>
  <si>
    <t>položka určená pro očištění přespárovávaných dlažeb</t>
  </si>
  <si>
    <t>8+6</t>
  </si>
  <si>
    <t>29</t>
  </si>
  <si>
    <t>636195011</t>
  </si>
  <si>
    <t>Oprava spárování dlažby z kamenů MC pl přes 4 m2</t>
  </si>
  <si>
    <t>1949714528</t>
  </si>
  <si>
    <t>Oprava spárování dlažeb cementovou maltou včetně vyškrábání a vymytí spar z nepravidelných kamenů, plochy jednotlivě přes 4 m2</t>
  </si>
  <si>
    <t>položka určená pro přespárování stávajících kamenných dlažeb</t>
  </si>
  <si>
    <t>Ochrana okolo rostoucích stromů</t>
  </si>
  <si>
    <t>1471657446</t>
  </si>
  <si>
    <t>Položka určená pro obednění stromů kolem zařízení staveniště</t>
  </si>
  <si>
    <t xml:space="preserve">Položka bude zahrnovat dodávku materiálu, zřízení i odstranění ochrany stromů bedněním z prken tl. 24 mm III třídy jakosti, s ovázáním kmene  </t>
  </si>
  <si>
    <t xml:space="preserve">geotextilií  400 g/m2 a zřízení 2x polštáře ze smotku geotextilie. Ochrana stromů bude provedena na výšku 2,5 m pro celkový počet stromů :</t>
  </si>
  <si>
    <t>997013501</t>
  </si>
  <si>
    <t>Odvoz suti a vybouraných hmot na skládku nebo meziskládku do 1 km se složením</t>
  </si>
  <si>
    <t>926643356</t>
  </si>
  <si>
    <t>Odvoz suti a vybouraných hmot na skládku nebo meziskládku se složením, na vzdálenost do 1 km</t>
  </si>
  <si>
    <t>položka určená pro odvoz suti na skládku</t>
  </si>
  <si>
    <t>32</t>
  </si>
  <si>
    <t>997013509</t>
  </si>
  <si>
    <t>Příplatek k odvozu suti a vybouraných hmot na skládku ZKD 1 km přes 1 km</t>
  </si>
  <si>
    <t>-1065255889</t>
  </si>
  <si>
    <t>Odvoz suti a vybouraných hmot na skládku nebo meziskládku se složením, na vzdálenost Příplatek k ceně za každý další i započatý 1 km přes 1 km</t>
  </si>
  <si>
    <t>sut*18</t>
  </si>
  <si>
    <t>33</t>
  </si>
  <si>
    <t>997013801</t>
  </si>
  <si>
    <t>Poplatek za uložení stavebního betonového odpadu na skládce (skládkovné)</t>
  </si>
  <si>
    <t>-100331602</t>
  </si>
  <si>
    <t>Poplatek za uložení stavebního odpadu na skládce (skládkovné) betonového</t>
  </si>
  <si>
    <t>dlažba ř. km 7,425 - 7,434 (1/2 beton; 1/2 kámen)</t>
  </si>
  <si>
    <t>0,5*9*9*0,45*2,5</t>
  </si>
  <si>
    <t>50% bet. panelů</t>
  </si>
  <si>
    <t>15*3*1*0,15*2,5</t>
  </si>
  <si>
    <t>34</t>
  </si>
  <si>
    <t>997221855</t>
  </si>
  <si>
    <t>Poplatek za uložení odpadu z kameniva na skládce (skládkovné)</t>
  </si>
  <si>
    <t>1694195369</t>
  </si>
  <si>
    <t>Poplatek za uložení stavebního odpadu na skládce (skládkovné) z kameniva</t>
  </si>
  <si>
    <t>0,5*9*9*0,45*1,7</t>
  </si>
  <si>
    <t>podkladní vrstva panelové komunikace</t>
  </si>
  <si>
    <t>panelka*0,05*1,7</t>
  </si>
  <si>
    <t>998</t>
  </si>
  <si>
    <t>Přesun hmot</t>
  </si>
  <si>
    <t>998332011</t>
  </si>
  <si>
    <t>Přesun hmot pro úpravy vodních toků a kanály</t>
  </si>
  <si>
    <t>1272298097</t>
  </si>
  <si>
    <t>Přesun hmot pro úpravy vodních toků a kanály, hráze rybníků apod. dopravní vzdálenost do 500 m</t>
  </si>
  <si>
    <t>sanace</t>
  </si>
  <si>
    <t>stěrka</t>
  </si>
  <si>
    <t>32,35</t>
  </si>
  <si>
    <t>Betonová suť</t>
  </si>
  <si>
    <t>2,25</t>
  </si>
  <si>
    <t>SO03 - Sanace rozdělovače průtoků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</si>
  <si>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</si>
  <si>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</si>
  <si>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</si>
  <si>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</si>
  <si>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</si>
  <si>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</si>
  <si>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Svislé a kompletní konstrukce</t>
  </si>
  <si>
    <t>Hradítka z dubových hoblovaných prken tl.50 mm, 180 x 2100 mm</t>
  </si>
  <si>
    <t>782000705</t>
  </si>
  <si>
    <t>Dodávka a montáž nerezových manipulačních ok hradítek</t>
  </si>
  <si>
    <t>247538481</t>
  </si>
  <si>
    <t>Dodávka a montáž manipulačních ok hradítek</t>
  </si>
  <si>
    <t>Ostatní konstrukce a práce, bourání</t>
  </si>
  <si>
    <t>938902122</t>
  </si>
  <si>
    <t>Čištění ploch betonových konstrukcí tlakovou vodou</t>
  </si>
  <si>
    <t>429476950</t>
  </si>
  <si>
    <t xml:space="preserve">Čištění nádrží, ploch dřevěných nebo betonových konstrukcí, potrubí  ploch betonových konstrukcí tlakovou vodou</t>
  </si>
  <si>
    <t>Viz výkres D.8</t>
  </si>
  <si>
    <t>938902123</t>
  </si>
  <si>
    <t>Čištění ploch betonových konstrukcí ocelovými kartáči</t>
  </si>
  <si>
    <t>2014771177</t>
  </si>
  <si>
    <t xml:space="preserve">Čištění nádrží, ploch dřevěných nebo betonových konstrukcí, potrubí  ploch betonových konstrukcí ocelovými kartáči</t>
  </si>
  <si>
    <t>977131110</t>
  </si>
  <si>
    <t>Vrty příklepovými vrtáky D do 16 mm do cihelného zdiva nebo prostého betonu</t>
  </si>
  <si>
    <t>976080420</t>
  </si>
  <si>
    <t>Vrty příklepovými vrtáky do cihelného zdiva nebo prostého betonu průměru do 16 mm</t>
  </si>
  <si>
    <t>Otvory pro ocelové kotvy pro upevnění svislých vodících drážek</t>
  </si>
  <si>
    <t>8*0,45</t>
  </si>
  <si>
    <t>Otvory pro ocelové kotvy pro upevnění lávky</t>
  </si>
  <si>
    <t>4*0,45</t>
  </si>
  <si>
    <t>985311114</t>
  </si>
  <si>
    <t>Reprofilace stěn cementovými sanačními maltami tl 40 mm</t>
  </si>
  <si>
    <t>1957408793</t>
  </si>
  <si>
    <t>Reprofilace betonu sanačními maltami na cementové bázi ručně stěn, tloušťky přes 30 do 40 mm</t>
  </si>
  <si>
    <t>Položka určená pro 4 vrstvy reprofilační malty</t>
  </si>
  <si>
    <t>4*sanace</t>
  </si>
  <si>
    <t>985312114</t>
  </si>
  <si>
    <t>Stěrka k vyrovnání betonových ploch stěn tl 5 mm</t>
  </si>
  <si>
    <t>-882021372</t>
  </si>
  <si>
    <t>Stěrka k vyrovnání ploch reprofilovaného betonu stěn, tloušťky do 5 mm</t>
  </si>
  <si>
    <t>985323111</t>
  </si>
  <si>
    <t>Spojovací můstek reprofilovaného betonu na cementové bázi tl 1 mm</t>
  </si>
  <si>
    <t>1335332516</t>
  </si>
  <si>
    <t>Spojovací můstek reprofilovaného betonu na cementové bázi, tloušťky 1 mm</t>
  </si>
  <si>
    <t>32,350</t>
  </si>
  <si>
    <t>Bourání ocelových drážek hrazení</t>
  </si>
  <si>
    <t>-1544790059</t>
  </si>
  <si>
    <t>Bourání ocelových drážek stávajícího hrazení</t>
  </si>
  <si>
    <t>-236879118</t>
  </si>
  <si>
    <t xml:space="preserve">Odvoz suti a vybouraných hmot na skládku nebo meziskládku  se složením, na vzdálenost do 1 km</t>
  </si>
  <si>
    <t>0,9*2,5</t>
  </si>
  <si>
    <t>391022822</t>
  </si>
  <si>
    <t xml:space="preserve">Odvoz suti a vybouraných hmot na skládku nebo meziskládku  se složením, na vzdálenost Příplatek k ceně za každý další i započatý 1 km přes 1 km</t>
  </si>
  <si>
    <t>18*sut_bet</t>
  </si>
  <si>
    <t>Poplatek za uložení na skládce (skládkovné) stavebního odpadu betonového kód odpadu 170 101</t>
  </si>
  <si>
    <t>1704808108</t>
  </si>
  <si>
    <t>Poplatek za uložení stavebního odpadu na skládce (skládkovné) z prostého betonu zatříděného do Katalogu odpadů pod kódem 170 101</t>
  </si>
  <si>
    <t>PSV</t>
  </si>
  <si>
    <t>Práce a dodávky PSV</t>
  </si>
  <si>
    <t>767</t>
  </si>
  <si>
    <t>Konstrukce zámečnické</t>
  </si>
  <si>
    <t>R003</t>
  </si>
  <si>
    <t>Svařování ocelových konstrukcí</t>
  </si>
  <si>
    <t>1134931137</t>
  </si>
  <si>
    <t>Položka určená pro přivaření U profilů svislých drážek k ocelových kotvám:</t>
  </si>
  <si>
    <t>8 ks</t>
  </si>
  <si>
    <t>a pro přivaření lávky k ocelovým kotvám:</t>
  </si>
  <si>
    <t>4 ks</t>
  </si>
  <si>
    <t>položka je dále určená pro svařování veškerých konstrukčních prvků lávky, včetně zábradlí</t>
  </si>
  <si>
    <t>R13010508</t>
  </si>
  <si>
    <t>úhelník ocelový nerovnostranný jakost 11 375 60x40x5mm žárově zinkovaný</t>
  </si>
  <si>
    <t>839070011</t>
  </si>
  <si>
    <t>0,001*3,76*(5,5+0,5+0,5)</t>
  </si>
  <si>
    <t>R13010518</t>
  </si>
  <si>
    <t>úhelník ocelový nerovnostranný jakost 11 375 90x60x6mm žárově zinkovaný</t>
  </si>
  <si>
    <t>817449976</t>
  </si>
  <si>
    <t>0,001*6,82*(12,4)</t>
  </si>
  <si>
    <t>R13010500</t>
  </si>
  <si>
    <t>úhelník ocelový nerovnostranný jakost 11 375 30x20x3mm žárově zinkovaný</t>
  </si>
  <si>
    <t>376471703</t>
  </si>
  <si>
    <t>0,001*1,12*(5,5)</t>
  </si>
  <si>
    <t>R14550114</t>
  </si>
  <si>
    <t>profil ocelový obdélníkový svařovaný 30x20x2mm žárově zinkovaný</t>
  </si>
  <si>
    <t>25319330</t>
  </si>
  <si>
    <t>0,001*1,317*(5*1,13)</t>
  </si>
  <si>
    <t>R14550132</t>
  </si>
  <si>
    <t>profil ocelový obdélníkový svařovaný 50x20x2mm žárově zinkovaný</t>
  </si>
  <si>
    <t>67677454</t>
  </si>
  <si>
    <t>0,001*1,931*(9,1)</t>
  </si>
  <si>
    <t>R13010814</t>
  </si>
  <si>
    <t>ocel profilová UPN 80 jakost 11 375 žárově zinkovaná</t>
  </si>
  <si>
    <t>-1843057234</t>
  </si>
  <si>
    <t>0,001*8,64*(2*1,9)</t>
  </si>
  <si>
    <t>R13010013</t>
  </si>
  <si>
    <t>tyč ocelová kruhová jakost 11 375 D 14mm žárově zinkovaná</t>
  </si>
  <si>
    <t>-1419756356</t>
  </si>
  <si>
    <t>Položka určená pro výplň zábradlí - tyč prům 15 mm</t>
  </si>
  <si>
    <t>0,001*1,39*(102*1,13)</t>
  </si>
  <si>
    <t>R13611218</t>
  </si>
  <si>
    <t>plech ocelový hladký jakost S 235 JR tl 5mm tabule žárově zinkovaný</t>
  </si>
  <si>
    <t>-39173608</t>
  </si>
  <si>
    <t>Položka určená pro plotny pro podpory lávky</t>
  </si>
  <si>
    <t>7850*(0,005*0,2*0,2)*0,001*2</t>
  </si>
  <si>
    <t>13021032</t>
  </si>
  <si>
    <t>tyč ocelová žebírková DIN 488 výztuž do betonu D 10mm</t>
  </si>
  <si>
    <t>2068929828</t>
  </si>
  <si>
    <t>Položka určená pro ocelové kotvy (12 ks)</t>
  </si>
  <si>
    <t>0,001*0,617*(12*0,4)</t>
  </si>
  <si>
    <t>rošt podlahový lisovaný kompozitový velikost 1000 x 700 mm</t>
  </si>
  <si>
    <t>-1596289454</t>
  </si>
  <si>
    <t>Položka určená pro kompozitní rošt na podlážku lávky</t>
  </si>
  <si>
    <t>5,5</t>
  </si>
  <si>
    <t>54879089</t>
  </si>
  <si>
    <t>tmel pro lepené kotvy do betonu a těžké kotvení</t>
  </si>
  <si>
    <t>535257588</t>
  </si>
  <si>
    <t>Chemická kotva určená pro lepení ocelových kotev do předvrtaných děr</t>
  </si>
  <si>
    <t>767161226</t>
  </si>
  <si>
    <t>Montáž zábradlí rovného z profilové oceli do ocelové konstrukce hmotnosti do 20 kg</t>
  </si>
  <si>
    <t>-858301462</t>
  </si>
  <si>
    <t xml:space="preserve">Montáž zábradlí rovného  z profilové oceli na ocelovou konstrukci, hmotnosti 1 m zábradlí do 20 kg</t>
  </si>
  <si>
    <t>767995116</t>
  </si>
  <si>
    <t>Montáž atypických zámečnických konstrukcí hmotnosti do 250 kg</t>
  </si>
  <si>
    <t>kg</t>
  </si>
  <si>
    <t>606064989</t>
  </si>
  <si>
    <t xml:space="preserve">Montáž ostatních atypických zámečnických konstrukcí  hmotnosti přes 100 do 250 kg</t>
  </si>
  <si>
    <t>Položka určená pro montáž lávky a jejích podpůrných konstrukcí</t>
  </si>
  <si>
    <t>130</t>
  </si>
  <si>
    <t>998767101</t>
  </si>
  <si>
    <t>Přesun hmot tonážní pro zámečnické konstrukce v objektech v do 6 m</t>
  </si>
  <si>
    <t>678352990</t>
  </si>
  <si>
    <t xml:space="preserve">Přesun hmot pro zámečnické konstrukce  stanovený z hmotnosti přesunovaného materiálu vodorovná dopravní vzdálenost do 50 m v objektech výšky do 6 m</t>
  </si>
  <si>
    <t>783</t>
  </si>
  <si>
    <t>Dokončovací práce - nátěry</t>
  </si>
  <si>
    <t>783301311</t>
  </si>
  <si>
    <t>Odmaštění zámečnických konstrukcí vodou ředitelným odmašťovačem</t>
  </si>
  <si>
    <t>-504129113</t>
  </si>
  <si>
    <t>Příprava podkladu zámečnických konstrukcí před provedením nátěru odmaštění odmašťovačem vodou ředitelným</t>
  </si>
  <si>
    <t>nátěr</t>
  </si>
  <si>
    <t>789</t>
  </si>
  <si>
    <t>Povrchové úpravy ocelových konstrukcí a technologických zařízení</t>
  </si>
  <si>
    <t>789421231</t>
  </si>
  <si>
    <t>Provedení žárového stříkání ocelových konstrukcí třídy I Zn 100 um</t>
  </si>
  <si>
    <t>-205851023</t>
  </si>
  <si>
    <t>Provedení žárového stříkání ocelových konstrukcí zinkem, tloušťky 100 μm, třídy I (1,850 kg Zn/m2)</t>
  </si>
  <si>
    <t>položka určená pro pozinkování všech svarů</t>
  </si>
  <si>
    <t>109*2*0,03*2*0,02</t>
  </si>
  <si>
    <t>15625101</t>
  </si>
  <si>
    <t>drát metalizační Zn D 3mm</t>
  </si>
  <si>
    <t>1324766254</t>
  </si>
  <si>
    <t>109*2*0,03*2*0,02*1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</si>
</sst>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201803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Moutnický p., ř. km 6,265 - 7,833, Moutnice, Těšany, oprava koryta a bet. objektu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27. 2. 2018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ROUND(SUM(AS55:AS59),2)</f>
        <v>0</v>
      </c>
      <c r="AT54" s="100">
        <f>ROUND(SUM(AV54:AW54),2)</f>
        <v>0</v>
      </c>
      <c r="AU54" s="101">
        <f>ROUND(SUM(AU55:AU59),5)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0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16.5" customHeight="1">
      <c r="A55" s="105" t="s">
        <v>71</v>
      </c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'SO00 - Vedlejší rozpočtov...'!J30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74</v>
      </c>
      <c r="AR55" s="112"/>
      <c r="AS55" s="113">
        <v>0</v>
      </c>
      <c r="AT55" s="114">
        <f>ROUND(SUM(AV55:AW55),2)</f>
        <v>0</v>
      </c>
      <c r="AU55" s="115">
        <f>'SO00 - Vedlejší rozpočtov...'!P83</f>
        <v>0</v>
      </c>
      <c r="AV55" s="114">
        <f>'SO00 - Vedlejší rozpočtov...'!J33</f>
        <v>0</v>
      </c>
      <c r="AW55" s="114">
        <f>'SO00 - Vedlejší rozpočtov...'!J34</f>
        <v>0</v>
      </c>
      <c r="AX55" s="114">
        <f>'SO00 - Vedlejší rozpočtov...'!J35</f>
        <v>0</v>
      </c>
      <c r="AY55" s="114">
        <f>'SO00 - Vedlejší rozpočtov...'!J36</f>
        <v>0</v>
      </c>
      <c r="AZ55" s="114">
        <f>'SO00 - Vedlejší rozpočtov...'!F33</f>
        <v>0</v>
      </c>
      <c r="BA55" s="114">
        <f>'SO00 - Vedlejší rozpočtov...'!F34</f>
        <v>0</v>
      </c>
      <c r="BB55" s="114">
        <f>'SO00 - Vedlejší rozpočtov...'!F35</f>
        <v>0</v>
      </c>
      <c r="BC55" s="114">
        <f>'SO00 - Vedlejší rozpočtov...'!F36</f>
        <v>0</v>
      </c>
      <c r="BD55" s="116">
        <f>'SO00 - Vedlejší rozpočtov...'!F37</f>
        <v>0</v>
      </c>
      <c r="BT55" s="117" t="s">
        <v>75</v>
      </c>
      <c r="BV55" s="117" t="s">
        <v>69</v>
      </c>
      <c r="BW55" s="117" t="s">
        <v>76</v>
      </c>
      <c r="BX55" s="117" t="s">
        <v>5</v>
      </c>
      <c r="CL55" s="117" t="s">
        <v>1</v>
      </c>
      <c r="CM55" s="117" t="s">
        <v>77</v>
      </c>
    </row>
    <row r="56" s="5" customFormat="1" ht="27" customHeight="1">
      <c r="A56" s="105" t="s">
        <v>71</v>
      </c>
      <c r="B56" s="106"/>
      <c r="C56" s="107"/>
      <c r="D56" s="108" t="s">
        <v>78</v>
      </c>
      <c r="E56" s="108"/>
      <c r="F56" s="108"/>
      <c r="G56" s="108"/>
      <c r="H56" s="108"/>
      <c r="I56" s="109"/>
      <c r="J56" s="108" t="s">
        <v>79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'SO01.1 - Odtěžení nánosů 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74</v>
      </c>
      <c r="AR56" s="112"/>
      <c r="AS56" s="113">
        <v>0</v>
      </c>
      <c r="AT56" s="114">
        <f>ROUND(SUM(AV56:AW56),2)</f>
        <v>0</v>
      </c>
      <c r="AU56" s="115">
        <f>'SO01.1 - Odtěžení nánosů ...'!P82</f>
        <v>0</v>
      </c>
      <c r="AV56" s="114">
        <f>'SO01.1 - Odtěžení nánosů ...'!J33</f>
        <v>0</v>
      </c>
      <c r="AW56" s="114">
        <f>'SO01.1 - Odtěžení nánosů ...'!J34</f>
        <v>0</v>
      </c>
      <c r="AX56" s="114">
        <f>'SO01.1 - Odtěžení nánosů ...'!J35</f>
        <v>0</v>
      </c>
      <c r="AY56" s="114">
        <f>'SO01.1 - Odtěžení nánosů ...'!J36</f>
        <v>0</v>
      </c>
      <c r="AZ56" s="114">
        <f>'SO01.1 - Odtěžení nánosů ...'!F33</f>
        <v>0</v>
      </c>
      <c r="BA56" s="114">
        <f>'SO01.1 - Odtěžení nánosů ...'!F34</f>
        <v>0</v>
      </c>
      <c r="BB56" s="114">
        <f>'SO01.1 - Odtěžení nánosů ...'!F35</f>
        <v>0</v>
      </c>
      <c r="BC56" s="114">
        <f>'SO01.1 - Odtěžení nánosů ...'!F36</f>
        <v>0</v>
      </c>
      <c r="BD56" s="116">
        <f>'SO01.1 - Odtěžení nánosů ...'!F37</f>
        <v>0</v>
      </c>
      <c r="BT56" s="117" t="s">
        <v>75</v>
      </c>
      <c r="BV56" s="117" t="s">
        <v>69</v>
      </c>
      <c r="BW56" s="117" t="s">
        <v>80</v>
      </c>
      <c r="BX56" s="117" t="s">
        <v>5</v>
      </c>
      <c r="CL56" s="117" t="s">
        <v>1</v>
      </c>
      <c r="CM56" s="117" t="s">
        <v>77</v>
      </c>
    </row>
    <row r="57" s="5" customFormat="1" ht="16.5" customHeight="1">
      <c r="A57" s="105" t="s">
        <v>71</v>
      </c>
      <c r="B57" s="106"/>
      <c r="C57" s="107"/>
      <c r="D57" s="108" t="s">
        <v>81</v>
      </c>
      <c r="E57" s="108"/>
      <c r="F57" s="108"/>
      <c r="G57" s="108"/>
      <c r="H57" s="108"/>
      <c r="I57" s="109"/>
      <c r="J57" s="108" t="s">
        <v>82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'SO01.2 - Odtěžení nánosů'!J30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74</v>
      </c>
      <c r="AR57" s="112"/>
      <c r="AS57" s="113">
        <v>0</v>
      </c>
      <c r="AT57" s="114">
        <f>ROUND(SUM(AV57:AW57),2)</f>
        <v>0</v>
      </c>
      <c r="AU57" s="115">
        <f>'SO01.2 - Odtěžení nánosů'!P81</f>
        <v>0</v>
      </c>
      <c r="AV57" s="114">
        <f>'SO01.2 - Odtěžení nánosů'!J33</f>
        <v>0</v>
      </c>
      <c r="AW57" s="114">
        <f>'SO01.2 - Odtěžení nánosů'!J34</f>
        <v>0</v>
      </c>
      <c r="AX57" s="114">
        <f>'SO01.2 - Odtěžení nánosů'!J35</f>
        <v>0</v>
      </c>
      <c r="AY57" s="114">
        <f>'SO01.2 - Odtěžení nánosů'!J36</f>
        <v>0</v>
      </c>
      <c r="AZ57" s="114">
        <f>'SO01.2 - Odtěžení nánosů'!F33</f>
        <v>0</v>
      </c>
      <c r="BA57" s="114">
        <f>'SO01.2 - Odtěžení nánosů'!F34</f>
        <v>0</v>
      </c>
      <c r="BB57" s="114">
        <f>'SO01.2 - Odtěžení nánosů'!F35</f>
        <v>0</v>
      </c>
      <c r="BC57" s="114">
        <f>'SO01.2 - Odtěžení nánosů'!F36</f>
        <v>0</v>
      </c>
      <c r="BD57" s="116">
        <f>'SO01.2 - Odtěžení nánosů'!F37</f>
        <v>0</v>
      </c>
      <c r="BT57" s="117" t="s">
        <v>75</v>
      </c>
      <c r="BV57" s="117" t="s">
        <v>69</v>
      </c>
      <c r="BW57" s="117" t="s">
        <v>83</v>
      </c>
      <c r="BX57" s="117" t="s">
        <v>5</v>
      </c>
      <c r="CL57" s="117" t="s">
        <v>1</v>
      </c>
      <c r="CM57" s="117" t="s">
        <v>77</v>
      </c>
    </row>
    <row r="58" s="5" customFormat="1" ht="16.5" customHeight="1">
      <c r="A58" s="105" t="s">
        <v>71</v>
      </c>
      <c r="B58" s="106"/>
      <c r="C58" s="107"/>
      <c r="D58" s="108" t="s">
        <v>84</v>
      </c>
      <c r="E58" s="108"/>
      <c r="F58" s="108"/>
      <c r="G58" s="108"/>
      <c r="H58" s="108"/>
      <c r="I58" s="109"/>
      <c r="J58" s="108" t="s">
        <v>85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'SO02 - Oprava opevnění a ...'!J30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74</v>
      </c>
      <c r="AR58" s="112"/>
      <c r="AS58" s="113">
        <v>0</v>
      </c>
      <c r="AT58" s="114">
        <f>ROUND(SUM(AV58:AW58),2)</f>
        <v>0</v>
      </c>
      <c r="AU58" s="115">
        <f>'SO02 - Oprava opevnění a ...'!P86</f>
        <v>0</v>
      </c>
      <c r="AV58" s="114">
        <f>'SO02 - Oprava opevnění a ...'!J33</f>
        <v>0</v>
      </c>
      <c r="AW58" s="114">
        <f>'SO02 - Oprava opevnění a ...'!J34</f>
        <v>0</v>
      </c>
      <c r="AX58" s="114">
        <f>'SO02 - Oprava opevnění a ...'!J35</f>
        <v>0</v>
      </c>
      <c r="AY58" s="114">
        <f>'SO02 - Oprava opevnění a ...'!J36</f>
        <v>0</v>
      </c>
      <c r="AZ58" s="114">
        <f>'SO02 - Oprava opevnění a ...'!F33</f>
        <v>0</v>
      </c>
      <c r="BA58" s="114">
        <f>'SO02 - Oprava opevnění a ...'!F34</f>
        <v>0</v>
      </c>
      <c r="BB58" s="114">
        <f>'SO02 - Oprava opevnění a ...'!F35</f>
        <v>0</v>
      </c>
      <c r="BC58" s="114">
        <f>'SO02 - Oprava opevnění a ...'!F36</f>
        <v>0</v>
      </c>
      <c r="BD58" s="116">
        <f>'SO02 - Oprava opevnění a ...'!F37</f>
        <v>0</v>
      </c>
      <c r="BT58" s="117" t="s">
        <v>75</v>
      </c>
      <c r="BV58" s="117" t="s">
        <v>69</v>
      </c>
      <c r="BW58" s="117" t="s">
        <v>86</v>
      </c>
      <c r="BX58" s="117" t="s">
        <v>5</v>
      </c>
      <c r="CL58" s="117" t="s">
        <v>1</v>
      </c>
      <c r="CM58" s="117" t="s">
        <v>77</v>
      </c>
    </row>
    <row r="59" s="5" customFormat="1" ht="16.5" customHeight="1">
      <c r="A59" s="105" t="s">
        <v>71</v>
      </c>
      <c r="B59" s="106"/>
      <c r="C59" s="107"/>
      <c r="D59" s="108" t="s">
        <v>87</v>
      </c>
      <c r="E59" s="108"/>
      <c r="F59" s="108"/>
      <c r="G59" s="108"/>
      <c r="H59" s="108"/>
      <c r="I59" s="109"/>
      <c r="J59" s="108" t="s">
        <v>88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'SO03 - Sanace rozdělovače...'!J30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74</v>
      </c>
      <c r="AR59" s="112"/>
      <c r="AS59" s="118">
        <v>0</v>
      </c>
      <c r="AT59" s="119">
        <f>ROUND(SUM(AV59:AW59),2)</f>
        <v>0</v>
      </c>
      <c r="AU59" s="120">
        <f>'SO03 - Sanace rozdělovače...'!P87</f>
        <v>0</v>
      </c>
      <c r="AV59" s="119">
        <f>'SO03 - Sanace rozdělovače...'!J33</f>
        <v>0</v>
      </c>
      <c r="AW59" s="119">
        <f>'SO03 - Sanace rozdělovače...'!J34</f>
        <v>0</v>
      </c>
      <c r="AX59" s="119">
        <f>'SO03 - Sanace rozdělovače...'!J35</f>
        <v>0</v>
      </c>
      <c r="AY59" s="119">
        <f>'SO03 - Sanace rozdělovače...'!J36</f>
        <v>0</v>
      </c>
      <c r="AZ59" s="119">
        <f>'SO03 - Sanace rozdělovače...'!F33</f>
        <v>0</v>
      </c>
      <c r="BA59" s="119">
        <f>'SO03 - Sanace rozdělovače...'!F34</f>
        <v>0</v>
      </c>
      <c r="BB59" s="119">
        <f>'SO03 - Sanace rozdělovače...'!F35</f>
        <v>0</v>
      </c>
      <c r="BC59" s="119">
        <f>'SO03 - Sanace rozdělovače...'!F36</f>
        <v>0</v>
      </c>
      <c r="BD59" s="121">
        <f>'SO03 - Sanace rozdělovače...'!F37</f>
        <v>0</v>
      </c>
      <c r="BT59" s="117" t="s">
        <v>75</v>
      </c>
      <c r="BV59" s="117" t="s">
        <v>69</v>
      </c>
      <c r="BW59" s="117" t="s">
        <v>89</v>
      </c>
      <c r="BX59" s="117" t="s">
        <v>5</v>
      </c>
      <c r="CL59" s="117" t="s">
        <v>1</v>
      </c>
      <c r="CM59" s="117" t="s">
        <v>77</v>
      </c>
    </row>
    <row r="60" s="1" customFormat="1" ht="30" customHeight="1"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41"/>
    </row>
  </sheetData>
  <sheetProtection sheet="1" formatColumns="0" formatRows="0" objects="1" scenarios="1" spinCount="100000" saltValue="jA1Y1mqnxOS0nK/QF4ELsLHNPcb5psjvfzYn/CLG+rgL4LKu2Z+4btd6U1WZPCPuZfx20RjrXRpUMn8jDMBt1g==" hashValue="C04D97x7lFzCcQtzFHeZBNVjk7WwHLM07aabQMT8wxk8TBvSGmRRPAypHBm06xYYh2i9SM6epqH3zmwIyTTvx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00 - Vedlejší rozpočtov...'!C2" display="/"/>
    <hyperlink ref="A56" location="'SO01.1 - Odtěžení nánosů ...'!C2" display="/"/>
    <hyperlink ref="A57" location="'SO01.2 - Odtěžení nánosů'!C2" display="/"/>
    <hyperlink ref="A58" location="'SO02 - Oprava opevnění a ...'!C2" display="/"/>
    <hyperlink ref="A59" location="'SO03 - Sanace rozdělovač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90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Moutnický p., ř. km 6,265 - 7,833, Moutnice, Těšany, oprava koryta a bet. objektu</v>
      </c>
      <c r="F7" s="127"/>
      <c r="G7" s="127"/>
      <c r="H7" s="127"/>
      <c r="L7" s="18"/>
    </row>
    <row r="8" s="1" customFormat="1" ht="12" customHeight="1">
      <c r="B8" s="41"/>
      <c r="D8" s="127" t="s">
        <v>91</v>
      </c>
      <c r="I8" s="129"/>
      <c r="L8" s="41"/>
    </row>
    <row r="9" s="1" customFormat="1" ht="36.96" customHeight="1">
      <c r="B9" s="41"/>
      <c r="E9" s="130" t="s">
        <v>92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27. 2. 2018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ROUND((SUM(BE83:BE175)),  2)</f>
        <v>0</v>
      </c>
      <c r="I33" s="142">
        <v>0.20999999999999999</v>
      </c>
      <c r="J33" s="141">
        <f>ROUND(((SUM(BE83:BE175))*I33),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ROUND((SUM(BF83:BF175)),  2)</f>
        <v>0</v>
      </c>
      <c r="I34" s="142">
        <v>0.14999999999999999</v>
      </c>
      <c r="J34" s="141">
        <f>ROUND(((SUM(BF83:BF175))*I34),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ROUND((SUM(BG83:BG175)),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ROUND((SUM(BH83:BH175)),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ROUND((SUM(BI83:BI175)),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Moutnický p., ř. km 6,265 - 7,833, Moutnice, Těšany, oprava koryta a bet. objektu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SO00 - Vedlejší rozpočtové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27. 2. 2018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94</v>
      </c>
      <c r="D57" s="159"/>
      <c r="E57" s="159"/>
      <c r="F57" s="159"/>
      <c r="G57" s="159"/>
      <c r="H57" s="159"/>
      <c r="I57" s="160"/>
      <c r="J57" s="161" t="s">
        <v>95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96</v>
      </c>
      <c r="D59" s="37"/>
      <c r="E59" s="37"/>
      <c r="F59" s="37"/>
      <c r="G59" s="37"/>
      <c r="H59" s="37"/>
      <c r="I59" s="129"/>
      <c r="J59" s="96">
        <f>J83</f>
        <v>0</v>
      </c>
      <c r="K59" s="37"/>
      <c r="L59" s="41"/>
      <c r="AU59" s="15" t="s">
        <v>97</v>
      </c>
    </row>
    <row r="60" s="7" customFormat="1" ht="24.96" customHeight="1">
      <c r="B60" s="163"/>
      <c r="C60" s="164"/>
      <c r="D60" s="165" t="s">
        <v>98</v>
      </c>
      <c r="E60" s="166"/>
      <c r="F60" s="166"/>
      <c r="G60" s="166"/>
      <c r="H60" s="166"/>
      <c r="I60" s="167"/>
      <c r="J60" s="168">
        <f>J84</f>
        <v>0</v>
      </c>
      <c r="K60" s="164"/>
      <c r="L60" s="169"/>
    </row>
    <row r="61" s="8" customFormat="1" ht="19.92" customHeight="1">
      <c r="B61" s="170"/>
      <c r="C61" s="171"/>
      <c r="D61" s="172" t="s">
        <v>99</v>
      </c>
      <c r="E61" s="173"/>
      <c r="F61" s="173"/>
      <c r="G61" s="173"/>
      <c r="H61" s="173"/>
      <c r="I61" s="174"/>
      <c r="J61" s="175">
        <f>J85</f>
        <v>0</v>
      </c>
      <c r="K61" s="171"/>
      <c r="L61" s="176"/>
    </row>
    <row r="62" s="8" customFormat="1" ht="19.92" customHeight="1">
      <c r="B62" s="170"/>
      <c r="C62" s="171"/>
      <c r="D62" s="172" t="s">
        <v>100</v>
      </c>
      <c r="E62" s="173"/>
      <c r="F62" s="173"/>
      <c r="G62" s="173"/>
      <c r="H62" s="173"/>
      <c r="I62" s="174"/>
      <c r="J62" s="175">
        <f>J94</f>
        <v>0</v>
      </c>
      <c r="K62" s="171"/>
      <c r="L62" s="176"/>
    </row>
    <row r="63" s="8" customFormat="1" ht="19.92" customHeight="1">
      <c r="B63" s="170"/>
      <c r="C63" s="171"/>
      <c r="D63" s="172" t="s">
        <v>101</v>
      </c>
      <c r="E63" s="173"/>
      <c r="F63" s="173"/>
      <c r="G63" s="173"/>
      <c r="H63" s="173"/>
      <c r="I63" s="174"/>
      <c r="J63" s="175">
        <f>J97</f>
        <v>0</v>
      </c>
      <c r="K63" s="171"/>
      <c r="L63" s="176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29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3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6"/>
      <c r="J69" s="58"/>
      <c r="K69" s="58"/>
      <c r="L69" s="41"/>
    </row>
    <row r="70" s="1" customFormat="1" ht="24.96" customHeight="1">
      <c r="B70" s="36"/>
      <c r="C70" s="21" t="s">
        <v>102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157" t="str">
        <f>E7</f>
        <v>Moutnický p., ř. km 6,265 - 7,833, Moutnice, Těšany, oprava koryta a bet. objektu</v>
      </c>
      <c r="F73" s="30"/>
      <c r="G73" s="30"/>
      <c r="H73" s="30"/>
      <c r="I73" s="129"/>
      <c r="J73" s="37"/>
      <c r="K73" s="37"/>
      <c r="L73" s="41"/>
    </row>
    <row r="74" s="1" customFormat="1" ht="12" customHeight="1">
      <c r="B74" s="36"/>
      <c r="C74" s="30" t="s">
        <v>91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SO00 - Vedlejší rozpočtové náklady</v>
      </c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20</v>
      </c>
      <c r="D77" s="37"/>
      <c r="E77" s="37"/>
      <c r="F77" s="25" t="str">
        <f>F12</f>
        <v xml:space="preserve"> </v>
      </c>
      <c r="G77" s="37"/>
      <c r="H77" s="37"/>
      <c r="I77" s="131" t="s">
        <v>22</v>
      </c>
      <c r="J77" s="65" t="str">
        <f>IF(J12="","",J12)</f>
        <v>27. 2. 2018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3.65" customHeight="1">
      <c r="B79" s="36"/>
      <c r="C79" s="30" t="s">
        <v>24</v>
      </c>
      <c r="D79" s="37"/>
      <c r="E79" s="37"/>
      <c r="F79" s="25" t="str">
        <f>E15</f>
        <v xml:space="preserve"> </v>
      </c>
      <c r="G79" s="37"/>
      <c r="H79" s="37"/>
      <c r="I79" s="131" t="s">
        <v>29</v>
      </c>
      <c r="J79" s="34" t="str">
        <f>E21</f>
        <v xml:space="preserve"> </v>
      </c>
      <c r="K79" s="37"/>
      <c r="L79" s="41"/>
    </row>
    <row r="80" s="1" customFormat="1" ht="13.65" customHeight="1">
      <c r="B80" s="36"/>
      <c r="C80" s="30" t="s">
        <v>27</v>
      </c>
      <c r="D80" s="37"/>
      <c r="E80" s="37"/>
      <c r="F80" s="25" t="str">
        <f>IF(E18="","",E18)</f>
        <v>Vyplň údaj</v>
      </c>
      <c r="G80" s="37"/>
      <c r="H80" s="37"/>
      <c r="I80" s="131" t="s">
        <v>31</v>
      </c>
      <c r="J80" s="34" t="str">
        <f>E24</f>
        <v xml:space="preserve"> 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9" customFormat="1" ht="29.28" customHeight="1">
      <c r="B82" s="177"/>
      <c r="C82" s="178" t="s">
        <v>103</v>
      </c>
      <c r="D82" s="179" t="s">
        <v>52</v>
      </c>
      <c r="E82" s="179" t="s">
        <v>48</v>
      </c>
      <c r="F82" s="179" t="s">
        <v>49</v>
      </c>
      <c r="G82" s="179" t="s">
        <v>104</v>
      </c>
      <c r="H82" s="179" t="s">
        <v>105</v>
      </c>
      <c r="I82" s="180" t="s">
        <v>106</v>
      </c>
      <c r="J82" s="179" t="s">
        <v>95</v>
      </c>
      <c r="K82" s="181" t="s">
        <v>107</v>
      </c>
      <c r="L82" s="182"/>
      <c r="M82" s="86" t="s">
        <v>1</v>
      </c>
      <c r="N82" s="87" t="s">
        <v>37</v>
      </c>
      <c r="O82" s="87" t="s">
        <v>108</v>
      </c>
      <c r="P82" s="87" t="s">
        <v>109</v>
      </c>
      <c r="Q82" s="87" t="s">
        <v>110</v>
      </c>
      <c r="R82" s="87" t="s">
        <v>111</v>
      </c>
      <c r="S82" s="87" t="s">
        <v>112</v>
      </c>
      <c r="T82" s="88" t="s">
        <v>113</v>
      </c>
    </row>
    <row r="83" s="1" customFormat="1" ht="22.8" customHeight="1">
      <c r="B83" s="36"/>
      <c r="C83" s="93" t="s">
        <v>114</v>
      </c>
      <c r="D83" s="37"/>
      <c r="E83" s="37"/>
      <c r="F83" s="37"/>
      <c r="G83" s="37"/>
      <c r="H83" s="37"/>
      <c r="I83" s="129"/>
      <c r="J83" s="183">
        <f>BK83</f>
        <v>0</v>
      </c>
      <c r="K83" s="37"/>
      <c r="L83" s="41"/>
      <c r="M83" s="89"/>
      <c r="N83" s="90"/>
      <c r="O83" s="90"/>
      <c r="P83" s="184">
        <f>P84</f>
        <v>0</v>
      </c>
      <c r="Q83" s="90"/>
      <c r="R83" s="184">
        <f>R84</f>
        <v>201.23999999999998</v>
      </c>
      <c r="S83" s="90"/>
      <c r="T83" s="185">
        <f>T84</f>
        <v>0.02</v>
      </c>
      <c r="AT83" s="15" t="s">
        <v>66</v>
      </c>
      <c r="AU83" s="15" t="s">
        <v>97</v>
      </c>
      <c r="BK83" s="186">
        <f>BK84</f>
        <v>0</v>
      </c>
    </row>
    <row r="84" s="10" customFormat="1" ht="25.92" customHeight="1">
      <c r="B84" s="187"/>
      <c r="C84" s="188"/>
      <c r="D84" s="189" t="s">
        <v>66</v>
      </c>
      <c r="E84" s="190" t="s">
        <v>115</v>
      </c>
      <c r="F84" s="190" t="s">
        <v>73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P85+P94+P97</f>
        <v>0</v>
      </c>
      <c r="Q84" s="195"/>
      <c r="R84" s="196">
        <f>R85+R94+R97</f>
        <v>201.23999999999998</v>
      </c>
      <c r="S84" s="195"/>
      <c r="T84" s="197">
        <f>T85+T94+T97</f>
        <v>0.02</v>
      </c>
      <c r="AR84" s="198" t="s">
        <v>116</v>
      </c>
      <c r="AT84" s="199" t="s">
        <v>66</v>
      </c>
      <c r="AU84" s="199" t="s">
        <v>67</v>
      </c>
      <c r="AY84" s="198" t="s">
        <v>117</v>
      </c>
      <c r="BK84" s="200">
        <f>BK85+BK94+BK97</f>
        <v>0</v>
      </c>
    </row>
    <row r="85" s="10" customFormat="1" ht="22.8" customHeight="1">
      <c r="B85" s="187"/>
      <c r="C85" s="188"/>
      <c r="D85" s="189" t="s">
        <v>66</v>
      </c>
      <c r="E85" s="201" t="s">
        <v>118</v>
      </c>
      <c r="F85" s="201" t="s">
        <v>119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SUM(P86:P93)</f>
        <v>0</v>
      </c>
      <c r="Q85" s="195"/>
      <c r="R85" s="196">
        <f>SUM(R86:R93)</f>
        <v>0</v>
      </c>
      <c r="S85" s="195"/>
      <c r="T85" s="197">
        <f>SUM(T86:T93)</f>
        <v>0</v>
      </c>
      <c r="AR85" s="198" t="s">
        <v>116</v>
      </c>
      <c r="AT85" s="199" t="s">
        <v>66</v>
      </c>
      <c r="AU85" s="199" t="s">
        <v>75</v>
      </c>
      <c r="AY85" s="198" t="s">
        <v>117</v>
      </c>
      <c r="BK85" s="200">
        <f>SUM(BK86:BK93)</f>
        <v>0</v>
      </c>
    </row>
    <row r="86" s="1" customFormat="1" ht="33.75" customHeight="1">
      <c r="B86" s="36"/>
      <c r="C86" s="203" t="s">
        <v>75</v>
      </c>
      <c r="D86" s="203" t="s">
        <v>120</v>
      </c>
      <c r="E86" s="204" t="s">
        <v>121</v>
      </c>
      <c r="F86" s="205" t="s">
        <v>122</v>
      </c>
      <c r="G86" s="206" t="s">
        <v>123</v>
      </c>
      <c r="H86" s="207">
        <v>1</v>
      </c>
      <c r="I86" s="208"/>
      <c r="J86" s="209">
        <f>ROUND(I86*H86,2)</f>
        <v>0</v>
      </c>
      <c r="K86" s="205" t="s">
        <v>1</v>
      </c>
      <c r="L86" s="41"/>
      <c r="M86" s="210" t="s">
        <v>1</v>
      </c>
      <c r="N86" s="211" t="s">
        <v>38</v>
      </c>
      <c r="O86" s="7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5" t="s">
        <v>124</v>
      </c>
      <c r="AT86" s="15" t="s">
        <v>120</v>
      </c>
      <c r="AU86" s="15" t="s">
        <v>77</v>
      </c>
      <c r="AY86" s="15" t="s">
        <v>117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75</v>
      </c>
      <c r="BK86" s="214">
        <f>ROUND(I86*H86,2)</f>
        <v>0</v>
      </c>
      <c r="BL86" s="15" t="s">
        <v>124</v>
      </c>
      <c r="BM86" s="15" t="s">
        <v>125</v>
      </c>
    </row>
    <row r="87" s="1" customFormat="1">
      <c r="B87" s="36"/>
      <c r="C87" s="37"/>
      <c r="D87" s="215" t="s">
        <v>126</v>
      </c>
      <c r="E87" s="37"/>
      <c r="F87" s="216" t="s">
        <v>127</v>
      </c>
      <c r="G87" s="37"/>
      <c r="H87" s="37"/>
      <c r="I87" s="129"/>
      <c r="J87" s="37"/>
      <c r="K87" s="37"/>
      <c r="L87" s="41"/>
      <c r="M87" s="217"/>
      <c r="N87" s="77"/>
      <c r="O87" s="77"/>
      <c r="P87" s="77"/>
      <c r="Q87" s="77"/>
      <c r="R87" s="77"/>
      <c r="S87" s="77"/>
      <c r="T87" s="78"/>
      <c r="AT87" s="15" t="s">
        <v>126</v>
      </c>
      <c r="AU87" s="15" t="s">
        <v>77</v>
      </c>
    </row>
    <row r="88" s="1" customFormat="1" ht="16.5" customHeight="1">
      <c r="B88" s="36"/>
      <c r="C88" s="203" t="s">
        <v>77</v>
      </c>
      <c r="D88" s="203" t="s">
        <v>120</v>
      </c>
      <c r="E88" s="204" t="s">
        <v>128</v>
      </c>
      <c r="F88" s="205" t="s">
        <v>129</v>
      </c>
      <c r="G88" s="206" t="s">
        <v>130</v>
      </c>
      <c r="H88" s="207">
        <v>1</v>
      </c>
      <c r="I88" s="208"/>
      <c r="J88" s="209">
        <f>ROUND(I88*H88,2)</f>
        <v>0</v>
      </c>
      <c r="K88" s="205" t="s">
        <v>1</v>
      </c>
      <c r="L88" s="41"/>
      <c r="M88" s="210" t="s">
        <v>1</v>
      </c>
      <c r="N88" s="211" t="s">
        <v>38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124</v>
      </c>
      <c r="AT88" s="15" t="s">
        <v>120</v>
      </c>
      <c r="AU88" s="15" t="s">
        <v>77</v>
      </c>
      <c r="AY88" s="15" t="s">
        <v>117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75</v>
      </c>
      <c r="BK88" s="214">
        <f>ROUND(I88*H88,2)</f>
        <v>0</v>
      </c>
      <c r="BL88" s="15" t="s">
        <v>124</v>
      </c>
      <c r="BM88" s="15" t="s">
        <v>131</v>
      </c>
    </row>
    <row r="89" s="1" customFormat="1">
      <c r="B89" s="36"/>
      <c r="C89" s="37"/>
      <c r="D89" s="215" t="s">
        <v>126</v>
      </c>
      <c r="E89" s="37"/>
      <c r="F89" s="216" t="s">
        <v>129</v>
      </c>
      <c r="G89" s="37"/>
      <c r="H89" s="37"/>
      <c r="I89" s="129"/>
      <c r="J89" s="37"/>
      <c r="K89" s="37"/>
      <c r="L89" s="41"/>
      <c r="M89" s="217"/>
      <c r="N89" s="77"/>
      <c r="O89" s="77"/>
      <c r="P89" s="77"/>
      <c r="Q89" s="77"/>
      <c r="R89" s="77"/>
      <c r="S89" s="77"/>
      <c r="T89" s="78"/>
      <c r="AT89" s="15" t="s">
        <v>126</v>
      </c>
      <c r="AU89" s="15" t="s">
        <v>77</v>
      </c>
    </row>
    <row r="90" s="11" customFormat="1">
      <c r="B90" s="218"/>
      <c r="C90" s="219"/>
      <c r="D90" s="215" t="s">
        <v>132</v>
      </c>
      <c r="E90" s="220" t="s">
        <v>1</v>
      </c>
      <c r="F90" s="221" t="s">
        <v>133</v>
      </c>
      <c r="G90" s="219"/>
      <c r="H90" s="220" t="s">
        <v>1</v>
      </c>
      <c r="I90" s="222"/>
      <c r="J90" s="219"/>
      <c r="K90" s="219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132</v>
      </c>
      <c r="AU90" s="227" t="s">
        <v>77</v>
      </c>
      <c r="AV90" s="11" t="s">
        <v>75</v>
      </c>
      <c r="AW90" s="11" t="s">
        <v>30</v>
      </c>
      <c r="AX90" s="11" t="s">
        <v>67</v>
      </c>
      <c r="AY90" s="227" t="s">
        <v>117</v>
      </c>
    </row>
    <row r="91" s="12" customFormat="1">
      <c r="B91" s="228"/>
      <c r="C91" s="229"/>
      <c r="D91" s="215" t="s">
        <v>132</v>
      </c>
      <c r="E91" s="230" t="s">
        <v>1</v>
      </c>
      <c r="F91" s="231" t="s">
        <v>75</v>
      </c>
      <c r="G91" s="229"/>
      <c r="H91" s="232">
        <v>1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132</v>
      </c>
      <c r="AU91" s="238" t="s">
        <v>77</v>
      </c>
      <c r="AV91" s="12" t="s">
        <v>77</v>
      </c>
      <c r="AW91" s="12" t="s">
        <v>30</v>
      </c>
      <c r="AX91" s="12" t="s">
        <v>75</v>
      </c>
      <c r="AY91" s="238" t="s">
        <v>117</v>
      </c>
    </row>
    <row r="92" s="1" customFormat="1" ht="16.5" customHeight="1">
      <c r="B92" s="36"/>
      <c r="C92" s="203" t="s">
        <v>134</v>
      </c>
      <c r="D92" s="203" t="s">
        <v>120</v>
      </c>
      <c r="E92" s="204" t="s">
        <v>135</v>
      </c>
      <c r="F92" s="205" t="s">
        <v>136</v>
      </c>
      <c r="G92" s="206" t="s">
        <v>130</v>
      </c>
      <c r="H92" s="207">
        <v>1</v>
      </c>
      <c r="I92" s="208"/>
      <c r="J92" s="209">
        <f>ROUND(I92*H92,2)</f>
        <v>0</v>
      </c>
      <c r="K92" s="205" t="s">
        <v>1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124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124</v>
      </c>
      <c r="BM92" s="15" t="s">
        <v>137</v>
      </c>
    </row>
    <row r="93" s="1" customFormat="1">
      <c r="B93" s="36"/>
      <c r="C93" s="37"/>
      <c r="D93" s="215" t="s">
        <v>126</v>
      </c>
      <c r="E93" s="37"/>
      <c r="F93" s="216" t="s">
        <v>136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126</v>
      </c>
      <c r="AU93" s="15" t="s">
        <v>77</v>
      </c>
    </row>
    <row r="94" s="10" customFormat="1" ht="22.8" customHeight="1">
      <c r="B94" s="187"/>
      <c r="C94" s="188"/>
      <c r="D94" s="189" t="s">
        <v>66</v>
      </c>
      <c r="E94" s="201" t="s">
        <v>138</v>
      </c>
      <c r="F94" s="201" t="s">
        <v>139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SUM(P95:P96)</f>
        <v>0</v>
      </c>
      <c r="Q94" s="195"/>
      <c r="R94" s="196">
        <f>SUM(R95:R96)</f>
        <v>0</v>
      </c>
      <c r="S94" s="195"/>
      <c r="T94" s="197">
        <f>SUM(T95:T96)</f>
        <v>0</v>
      </c>
      <c r="AR94" s="198" t="s">
        <v>116</v>
      </c>
      <c r="AT94" s="199" t="s">
        <v>66</v>
      </c>
      <c r="AU94" s="199" t="s">
        <v>75</v>
      </c>
      <c r="AY94" s="198" t="s">
        <v>117</v>
      </c>
      <c r="BK94" s="200">
        <f>SUM(BK95:BK96)</f>
        <v>0</v>
      </c>
    </row>
    <row r="95" s="1" customFormat="1" ht="16.5" customHeight="1">
      <c r="B95" s="36"/>
      <c r="C95" s="203" t="s">
        <v>124</v>
      </c>
      <c r="D95" s="203" t="s">
        <v>120</v>
      </c>
      <c r="E95" s="204" t="s">
        <v>140</v>
      </c>
      <c r="F95" s="205" t="s">
        <v>141</v>
      </c>
      <c r="G95" s="206" t="s">
        <v>130</v>
      </c>
      <c r="H95" s="207">
        <v>1</v>
      </c>
      <c r="I95" s="208"/>
      <c r="J95" s="209">
        <f>ROUND(I95*H95,2)</f>
        <v>0</v>
      </c>
      <c r="K95" s="205" t="s">
        <v>1</v>
      </c>
      <c r="L95" s="41"/>
      <c r="M95" s="210" t="s">
        <v>1</v>
      </c>
      <c r="N95" s="211" t="s">
        <v>38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142</v>
      </c>
      <c r="AT95" s="15" t="s">
        <v>120</v>
      </c>
      <c r="AU95" s="15" t="s">
        <v>77</v>
      </c>
      <c r="AY95" s="15" t="s">
        <v>117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142</v>
      </c>
      <c r="BM95" s="15" t="s">
        <v>143</v>
      </c>
    </row>
    <row r="96" s="1" customFormat="1">
      <c r="B96" s="36"/>
      <c r="C96" s="37"/>
      <c r="D96" s="215" t="s">
        <v>126</v>
      </c>
      <c r="E96" s="37"/>
      <c r="F96" s="216" t="s">
        <v>141</v>
      </c>
      <c r="G96" s="37"/>
      <c r="H96" s="37"/>
      <c r="I96" s="129"/>
      <c r="J96" s="37"/>
      <c r="K96" s="37"/>
      <c r="L96" s="41"/>
      <c r="M96" s="217"/>
      <c r="N96" s="77"/>
      <c r="O96" s="77"/>
      <c r="P96" s="77"/>
      <c r="Q96" s="77"/>
      <c r="R96" s="77"/>
      <c r="S96" s="77"/>
      <c r="T96" s="78"/>
      <c r="AT96" s="15" t="s">
        <v>126</v>
      </c>
      <c r="AU96" s="15" t="s">
        <v>77</v>
      </c>
    </row>
    <row r="97" s="10" customFormat="1" ht="22.8" customHeight="1">
      <c r="B97" s="187"/>
      <c r="C97" s="188"/>
      <c r="D97" s="189" t="s">
        <v>66</v>
      </c>
      <c r="E97" s="201" t="s">
        <v>144</v>
      </c>
      <c r="F97" s="201" t="s">
        <v>145</v>
      </c>
      <c r="G97" s="188"/>
      <c r="H97" s="188"/>
      <c r="I97" s="191"/>
      <c r="J97" s="202">
        <f>BK97</f>
        <v>0</v>
      </c>
      <c r="K97" s="188"/>
      <c r="L97" s="193"/>
      <c r="M97" s="194"/>
      <c r="N97" s="195"/>
      <c r="O97" s="195"/>
      <c r="P97" s="196">
        <f>SUM(P98:P175)</f>
        <v>0</v>
      </c>
      <c r="Q97" s="195"/>
      <c r="R97" s="196">
        <f>SUM(R98:R175)</f>
        <v>201.23999999999998</v>
      </c>
      <c r="S97" s="195"/>
      <c r="T97" s="197">
        <f>SUM(T98:T175)</f>
        <v>0.02</v>
      </c>
      <c r="AR97" s="198" t="s">
        <v>116</v>
      </c>
      <c r="AT97" s="199" t="s">
        <v>66</v>
      </c>
      <c r="AU97" s="199" t="s">
        <v>75</v>
      </c>
      <c r="AY97" s="198" t="s">
        <v>117</v>
      </c>
      <c r="BK97" s="200">
        <f>SUM(BK98:BK175)</f>
        <v>0</v>
      </c>
    </row>
    <row r="98" s="1" customFormat="1" ht="16.5" customHeight="1">
      <c r="B98" s="36"/>
      <c r="C98" s="203" t="s">
        <v>116</v>
      </c>
      <c r="D98" s="203" t="s">
        <v>120</v>
      </c>
      <c r="E98" s="204" t="s">
        <v>146</v>
      </c>
      <c r="F98" s="205" t="s">
        <v>147</v>
      </c>
      <c r="G98" s="206" t="s">
        <v>130</v>
      </c>
      <c r="H98" s="207">
        <v>1</v>
      </c>
      <c r="I98" s="208"/>
      <c r="J98" s="209">
        <f>ROUND(I98*H98,2)</f>
        <v>0</v>
      </c>
      <c r="K98" s="205" t="s">
        <v>148</v>
      </c>
      <c r="L98" s="41"/>
      <c r="M98" s="210" t="s">
        <v>1</v>
      </c>
      <c r="N98" s="211" t="s">
        <v>38</v>
      </c>
      <c r="O98" s="7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5" t="s">
        <v>149</v>
      </c>
      <c r="AT98" s="15" t="s">
        <v>120</v>
      </c>
      <c r="AU98" s="15" t="s">
        <v>77</v>
      </c>
      <c r="AY98" s="15" t="s">
        <v>117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75</v>
      </c>
      <c r="BK98" s="214">
        <f>ROUND(I98*H98,2)</f>
        <v>0</v>
      </c>
      <c r="BL98" s="15" t="s">
        <v>149</v>
      </c>
      <c r="BM98" s="15" t="s">
        <v>150</v>
      </c>
    </row>
    <row r="99" s="1" customFormat="1">
      <c r="B99" s="36"/>
      <c r="C99" s="37"/>
      <c r="D99" s="215" t="s">
        <v>126</v>
      </c>
      <c r="E99" s="37"/>
      <c r="F99" s="216" t="s">
        <v>147</v>
      </c>
      <c r="G99" s="37"/>
      <c r="H99" s="37"/>
      <c r="I99" s="129"/>
      <c r="J99" s="37"/>
      <c r="K99" s="37"/>
      <c r="L99" s="41"/>
      <c r="M99" s="217"/>
      <c r="N99" s="77"/>
      <c r="O99" s="77"/>
      <c r="P99" s="77"/>
      <c r="Q99" s="77"/>
      <c r="R99" s="77"/>
      <c r="S99" s="77"/>
      <c r="T99" s="78"/>
      <c r="AT99" s="15" t="s">
        <v>126</v>
      </c>
      <c r="AU99" s="15" t="s">
        <v>77</v>
      </c>
    </row>
    <row r="100" s="11" customFormat="1">
      <c r="B100" s="218"/>
      <c r="C100" s="219"/>
      <c r="D100" s="215" t="s">
        <v>132</v>
      </c>
      <c r="E100" s="220" t="s">
        <v>1</v>
      </c>
      <c r="F100" s="221" t="s">
        <v>151</v>
      </c>
      <c r="G100" s="219"/>
      <c r="H100" s="220" t="s">
        <v>1</v>
      </c>
      <c r="I100" s="222"/>
      <c r="J100" s="219"/>
      <c r="K100" s="219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132</v>
      </c>
      <c r="AU100" s="227" t="s">
        <v>77</v>
      </c>
      <c r="AV100" s="11" t="s">
        <v>75</v>
      </c>
      <c r="AW100" s="11" t="s">
        <v>30</v>
      </c>
      <c r="AX100" s="11" t="s">
        <v>67</v>
      </c>
      <c r="AY100" s="227" t="s">
        <v>117</v>
      </c>
    </row>
    <row r="101" s="11" customFormat="1">
      <c r="B101" s="218"/>
      <c r="C101" s="219"/>
      <c r="D101" s="215" t="s">
        <v>132</v>
      </c>
      <c r="E101" s="220" t="s">
        <v>1</v>
      </c>
      <c r="F101" s="221" t="s">
        <v>152</v>
      </c>
      <c r="G101" s="219"/>
      <c r="H101" s="220" t="s">
        <v>1</v>
      </c>
      <c r="I101" s="222"/>
      <c r="J101" s="219"/>
      <c r="K101" s="219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132</v>
      </c>
      <c r="AU101" s="227" t="s">
        <v>77</v>
      </c>
      <c r="AV101" s="11" t="s">
        <v>75</v>
      </c>
      <c r="AW101" s="11" t="s">
        <v>30</v>
      </c>
      <c r="AX101" s="11" t="s">
        <v>67</v>
      </c>
      <c r="AY101" s="227" t="s">
        <v>117</v>
      </c>
    </row>
    <row r="102" s="11" customFormat="1">
      <c r="B102" s="218"/>
      <c r="C102" s="219"/>
      <c r="D102" s="215" t="s">
        <v>132</v>
      </c>
      <c r="E102" s="220" t="s">
        <v>1</v>
      </c>
      <c r="F102" s="221" t="s">
        <v>153</v>
      </c>
      <c r="G102" s="219"/>
      <c r="H102" s="220" t="s">
        <v>1</v>
      </c>
      <c r="I102" s="222"/>
      <c r="J102" s="219"/>
      <c r="K102" s="219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132</v>
      </c>
      <c r="AU102" s="227" t="s">
        <v>77</v>
      </c>
      <c r="AV102" s="11" t="s">
        <v>75</v>
      </c>
      <c r="AW102" s="11" t="s">
        <v>30</v>
      </c>
      <c r="AX102" s="11" t="s">
        <v>67</v>
      </c>
      <c r="AY102" s="227" t="s">
        <v>117</v>
      </c>
    </row>
    <row r="103" s="11" customFormat="1">
      <c r="B103" s="218"/>
      <c r="C103" s="219"/>
      <c r="D103" s="215" t="s">
        <v>132</v>
      </c>
      <c r="E103" s="220" t="s">
        <v>1</v>
      </c>
      <c r="F103" s="221" t="s">
        <v>154</v>
      </c>
      <c r="G103" s="219"/>
      <c r="H103" s="220" t="s">
        <v>1</v>
      </c>
      <c r="I103" s="222"/>
      <c r="J103" s="219"/>
      <c r="K103" s="219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132</v>
      </c>
      <c r="AU103" s="227" t="s">
        <v>77</v>
      </c>
      <c r="AV103" s="11" t="s">
        <v>75</v>
      </c>
      <c r="AW103" s="11" t="s">
        <v>30</v>
      </c>
      <c r="AX103" s="11" t="s">
        <v>67</v>
      </c>
      <c r="AY103" s="227" t="s">
        <v>117</v>
      </c>
    </row>
    <row r="104" s="11" customFormat="1">
      <c r="B104" s="218"/>
      <c r="C104" s="219"/>
      <c r="D104" s="215" t="s">
        <v>132</v>
      </c>
      <c r="E104" s="220" t="s">
        <v>1</v>
      </c>
      <c r="F104" s="221" t="s">
        <v>155</v>
      </c>
      <c r="G104" s="219"/>
      <c r="H104" s="220" t="s">
        <v>1</v>
      </c>
      <c r="I104" s="222"/>
      <c r="J104" s="219"/>
      <c r="K104" s="219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132</v>
      </c>
      <c r="AU104" s="227" t="s">
        <v>77</v>
      </c>
      <c r="AV104" s="11" t="s">
        <v>75</v>
      </c>
      <c r="AW104" s="11" t="s">
        <v>30</v>
      </c>
      <c r="AX104" s="11" t="s">
        <v>67</v>
      </c>
      <c r="AY104" s="227" t="s">
        <v>117</v>
      </c>
    </row>
    <row r="105" s="11" customFormat="1">
      <c r="B105" s="218"/>
      <c r="C105" s="219"/>
      <c r="D105" s="215" t="s">
        <v>132</v>
      </c>
      <c r="E105" s="220" t="s">
        <v>1</v>
      </c>
      <c r="F105" s="221" t="s">
        <v>156</v>
      </c>
      <c r="G105" s="219"/>
      <c r="H105" s="220" t="s">
        <v>1</v>
      </c>
      <c r="I105" s="222"/>
      <c r="J105" s="219"/>
      <c r="K105" s="219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132</v>
      </c>
      <c r="AU105" s="227" t="s">
        <v>77</v>
      </c>
      <c r="AV105" s="11" t="s">
        <v>75</v>
      </c>
      <c r="AW105" s="11" t="s">
        <v>30</v>
      </c>
      <c r="AX105" s="11" t="s">
        <v>67</v>
      </c>
      <c r="AY105" s="227" t="s">
        <v>117</v>
      </c>
    </row>
    <row r="106" s="11" customFormat="1">
      <c r="B106" s="218"/>
      <c r="C106" s="219"/>
      <c r="D106" s="215" t="s">
        <v>132</v>
      </c>
      <c r="E106" s="220" t="s">
        <v>1</v>
      </c>
      <c r="F106" s="221" t="s">
        <v>157</v>
      </c>
      <c r="G106" s="219"/>
      <c r="H106" s="220" t="s">
        <v>1</v>
      </c>
      <c r="I106" s="222"/>
      <c r="J106" s="219"/>
      <c r="K106" s="219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132</v>
      </c>
      <c r="AU106" s="227" t="s">
        <v>77</v>
      </c>
      <c r="AV106" s="11" t="s">
        <v>75</v>
      </c>
      <c r="AW106" s="11" t="s">
        <v>30</v>
      </c>
      <c r="AX106" s="11" t="s">
        <v>67</v>
      </c>
      <c r="AY106" s="227" t="s">
        <v>117</v>
      </c>
    </row>
    <row r="107" s="11" customFormat="1">
      <c r="B107" s="218"/>
      <c r="C107" s="219"/>
      <c r="D107" s="215" t="s">
        <v>132</v>
      </c>
      <c r="E107" s="220" t="s">
        <v>1</v>
      </c>
      <c r="F107" s="221" t="s">
        <v>158</v>
      </c>
      <c r="G107" s="219"/>
      <c r="H107" s="220" t="s">
        <v>1</v>
      </c>
      <c r="I107" s="222"/>
      <c r="J107" s="219"/>
      <c r="K107" s="219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132</v>
      </c>
      <c r="AU107" s="227" t="s">
        <v>77</v>
      </c>
      <c r="AV107" s="11" t="s">
        <v>75</v>
      </c>
      <c r="AW107" s="11" t="s">
        <v>30</v>
      </c>
      <c r="AX107" s="11" t="s">
        <v>67</v>
      </c>
      <c r="AY107" s="227" t="s">
        <v>117</v>
      </c>
    </row>
    <row r="108" s="12" customFormat="1">
      <c r="B108" s="228"/>
      <c r="C108" s="229"/>
      <c r="D108" s="215" t="s">
        <v>132</v>
      </c>
      <c r="E108" s="230" t="s">
        <v>1</v>
      </c>
      <c r="F108" s="231" t="s">
        <v>75</v>
      </c>
      <c r="G108" s="229"/>
      <c r="H108" s="232">
        <v>1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132</v>
      </c>
      <c r="AU108" s="238" t="s">
        <v>77</v>
      </c>
      <c r="AV108" s="12" t="s">
        <v>77</v>
      </c>
      <c r="AW108" s="12" t="s">
        <v>30</v>
      </c>
      <c r="AX108" s="12" t="s">
        <v>75</v>
      </c>
      <c r="AY108" s="238" t="s">
        <v>117</v>
      </c>
    </row>
    <row r="109" s="1" customFormat="1" ht="16.5" customHeight="1">
      <c r="B109" s="36"/>
      <c r="C109" s="203" t="s">
        <v>159</v>
      </c>
      <c r="D109" s="203" t="s">
        <v>120</v>
      </c>
      <c r="E109" s="204" t="s">
        <v>160</v>
      </c>
      <c r="F109" s="205" t="s">
        <v>161</v>
      </c>
      <c r="G109" s="206" t="s">
        <v>162</v>
      </c>
      <c r="H109" s="207">
        <v>6000</v>
      </c>
      <c r="I109" s="208"/>
      <c r="J109" s="209">
        <f>ROUND(I109*H109,2)</f>
        <v>0</v>
      </c>
      <c r="K109" s="205" t="s">
        <v>163</v>
      </c>
      <c r="L109" s="41"/>
      <c r="M109" s="210" t="s">
        <v>1</v>
      </c>
      <c r="N109" s="211" t="s">
        <v>38</v>
      </c>
      <c r="O109" s="7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5" t="s">
        <v>142</v>
      </c>
      <c r="AT109" s="15" t="s">
        <v>120</v>
      </c>
      <c r="AU109" s="15" t="s">
        <v>77</v>
      </c>
      <c r="AY109" s="15" t="s">
        <v>117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75</v>
      </c>
      <c r="BK109" s="214">
        <f>ROUND(I109*H109,2)</f>
        <v>0</v>
      </c>
      <c r="BL109" s="15" t="s">
        <v>142</v>
      </c>
      <c r="BM109" s="15" t="s">
        <v>164</v>
      </c>
    </row>
    <row r="110" s="1" customFormat="1">
      <c r="B110" s="36"/>
      <c r="C110" s="37"/>
      <c r="D110" s="215" t="s">
        <v>126</v>
      </c>
      <c r="E110" s="37"/>
      <c r="F110" s="216" t="s">
        <v>165</v>
      </c>
      <c r="G110" s="37"/>
      <c r="H110" s="37"/>
      <c r="I110" s="129"/>
      <c r="J110" s="37"/>
      <c r="K110" s="37"/>
      <c r="L110" s="41"/>
      <c r="M110" s="217"/>
      <c r="N110" s="77"/>
      <c r="O110" s="77"/>
      <c r="P110" s="77"/>
      <c r="Q110" s="77"/>
      <c r="R110" s="77"/>
      <c r="S110" s="77"/>
      <c r="T110" s="78"/>
      <c r="AT110" s="15" t="s">
        <v>126</v>
      </c>
      <c r="AU110" s="15" t="s">
        <v>77</v>
      </c>
    </row>
    <row r="111" s="11" customFormat="1">
      <c r="B111" s="218"/>
      <c r="C111" s="219"/>
      <c r="D111" s="215" t="s">
        <v>132</v>
      </c>
      <c r="E111" s="220" t="s">
        <v>1</v>
      </c>
      <c r="F111" s="221" t="s">
        <v>166</v>
      </c>
      <c r="G111" s="219"/>
      <c r="H111" s="220" t="s">
        <v>1</v>
      </c>
      <c r="I111" s="222"/>
      <c r="J111" s="219"/>
      <c r="K111" s="219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132</v>
      </c>
      <c r="AU111" s="227" t="s">
        <v>77</v>
      </c>
      <c r="AV111" s="11" t="s">
        <v>75</v>
      </c>
      <c r="AW111" s="11" t="s">
        <v>30</v>
      </c>
      <c r="AX111" s="11" t="s">
        <v>67</v>
      </c>
      <c r="AY111" s="227" t="s">
        <v>117</v>
      </c>
    </row>
    <row r="112" s="12" customFormat="1">
      <c r="B112" s="228"/>
      <c r="C112" s="229"/>
      <c r="D112" s="215" t="s">
        <v>132</v>
      </c>
      <c r="E112" s="230" t="s">
        <v>1</v>
      </c>
      <c r="F112" s="231" t="s">
        <v>167</v>
      </c>
      <c r="G112" s="229"/>
      <c r="H112" s="232">
        <v>6000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132</v>
      </c>
      <c r="AU112" s="238" t="s">
        <v>77</v>
      </c>
      <c r="AV112" s="12" t="s">
        <v>77</v>
      </c>
      <c r="AW112" s="12" t="s">
        <v>30</v>
      </c>
      <c r="AX112" s="12" t="s">
        <v>75</v>
      </c>
      <c r="AY112" s="238" t="s">
        <v>117</v>
      </c>
    </row>
    <row r="113" s="1" customFormat="1" ht="16.5" customHeight="1">
      <c r="B113" s="36"/>
      <c r="C113" s="203" t="s">
        <v>168</v>
      </c>
      <c r="D113" s="203" t="s">
        <v>120</v>
      </c>
      <c r="E113" s="204" t="s">
        <v>169</v>
      </c>
      <c r="F113" s="205" t="s">
        <v>170</v>
      </c>
      <c r="G113" s="206" t="s">
        <v>171</v>
      </c>
      <c r="H113" s="207">
        <v>90</v>
      </c>
      <c r="I113" s="208"/>
      <c r="J113" s="209">
        <f>ROUND(I113*H113,2)</f>
        <v>0</v>
      </c>
      <c r="K113" s="205" t="s">
        <v>163</v>
      </c>
      <c r="L113" s="41"/>
      <c r="M113" s="210" t="s">
        <v>1</v>
      </c>
      <c r="N113" s="211" t="s">
        <v>38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5" t="s">
        <v>142</v>
      </c>
      <c r="AT113" s="15" t="s">
        <v>120</v>
      </c>
      <c r="AU113" s="15" t="s">
        <v>77</v>
      </c>
      <c r="AY113" s="15" t="s">
        <v>117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75</v>
      </c>
      <c r="BK113" s="214">
        <f>ROUND(I113*H113,2)</f>
        <v>0</v>
      </c>
      <c r="BL113" s="15" t="s">
        <v>142</v>
      </c>
      <c r="BM113" s="15" t="s">
        <v>172</v>
      </c>
    </row>
    <row r="114" s="1" customFormat="1">
      <c r="B114" s="36"/>
      <c r="C114" s="37"/>
      <c r="D114" s="215" t="s">
        <v>126</v>
      </c>
      <c r="E114" s="37"/>
      <c r="F114" s="216" t="s">
        <v>173</v>
      </c>
      <c r="G114" s="37"/>
      <c r="H114" s="37"/>
      <c r="I114" s="129"/>
      <c r="J114" s="37"/>
      <c r="K114" s="37"/>
      <c r="L114" s="41"/>
      <c r="M114" s="217"/>
      <c r="N114" s="77"/>
      <c r="O114" s="77"/>
      <c r="P114" s="77"/>
      <c r="Q114" s="77"/>
      <c r="R114" s="77"/>
      <c r="S114" s="77"/>
      <c r="T114" s="78"/>
      <c r="AT114" s="15" t="s">
        <v>126</v>
      </c>
      <c r="AU114" s="15" t="s">
        <v>77</v>
      </c>
    </row>
    <row r="115" s="12" customFormat="1">
      <c r="B115" s="228"/>
      <c r="C115" s="229"/>
      <c r="D115" s="215" t="s">
        <v>132</v>
      </c>
      <c r="E115" s="230" t="s">
        <v>1</v>
      </c>
      <c r="F115" s="231" t="s">
        <v>174</v>
      </c>
      <c r="G115" s="229"/>
      <c r="H115" s="232">
        <v>90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132</v>
      </c>
      <c r="AU115" s="238" t="s">
        <v>77</v>
      </c>
      <c r="AV115" s="12" t="s">
        <v>77</v>
      </c>
      <c r="AW115" s="12" t="s">
        <v>30</v>
      </c>
      <c r="AX115" s="12" t="s">
        <v>75</v>
      </c>
      <c r="AY115" s="238" t="s">
        <v>117</v>
      </c>
    </row>
    <row r="116" s="1" customFormat="1" ht="16.5" customHeight="1">
      <c r="B116" s="36"/>
      <c r="C116" s="203" t="s">
        <v>175</v>
      </c>
      <c r="D116" s="203" t="s">
        <v>120</v>
      </c>
      <c r="E116" s="204" t="s">
        <v>176</v>
      </c>
      <c r="F116" s="205" t="s">
        <v>177</v>
      </c>
      <c r="G116" s="206" t="s">
        <v>130</v>
      </c>
      <c r="H116" s="207">
        <v>1</v>
      </c>
      <c r="I116" s="208"/>
      <c r="J116" s="209">
        <f>ROUND(I116*H116,2)</f>
        <v>0</v>
      </c>
      <c r="K116" s="205" t="s">
        <v>148</v>
      </c>
      <c r="L116" s="41"/>
      <c r="M116" s="210" t="s">
        <v>1</v>
      </c>
      <c r="N116" s="211" t="s">
        <v>38</v>
      </c>
      <c r="O116" s="77"/>
      <c r="P116" s="212">
        <f>O116*H116</f>
        <v>0</v>
      </c>
      <c r="Q116" s="212">
        <v>0</v>
      </c>
      <c r="R116" s="212">
        <f>Q116*H116</f>
        <v>0</v>
      </c>
      <c r="S116" s="212">
        <v>0.02</v>
      </c>
      <c r="T116" s="213">
        <f>S116*H116</f>
        <v>0.02</v>
      </c>
      <c r="AR116" s="15" t="s">
        <v>142</v>
      </c>
      <c r="AT116" s="15" t="s">
        <v>120</v>
      </c>
      <c r="AU116" s="15" t="s">
        <v>77</v>
      </c>
      <c r="AY116" s="15" t="s">
        <v>117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75</v>
      </c>
      <c r="BK116" s="214">
        <f>ROUND(I116*H116,2)</f>
        <v>0</v>
      </c>
      <c r="BL116" s="15" t="s">
        <v>142</v>
      </c>
      <c r="BM116" s="15" t="s">
        <v>178</v>
      </c>
    </row>
    <row r="117" s="1" customFormat="1">
      <c r="B117" s="36"/>
      <c r="C117" s="37"/>
      <c r="D117" s="215" t="s">
        <v>126</v>
      </c>
      <c r="E117" s="37"/>
      <c r="F117" s="216" t="s">
        <v>179</v>
      </c>
      <c r="G117" s="37"/>
      <c r="H117" s="37"/>
      <c r="I117" s="129"/>
      <c r="J117" s="37"/>
      <c r="K117" s="37"/>
      <c r="L117" s="41"/>
      <c r="M117" s="217"/>
      <c r="N117" s="77"/>
      <c r="O117" s="77"/>
      <c r="P117" s="77"/>
      <c r="Q117" s="77"/>
      <c r="R117" s="77"/>
      <c r="S117" s="77"/>
      <c r="T117" s="78"/>
      <c r="AT117" s="15" t="s">
        <v>126</v>
      </c>
      <c r="AU117" s="15" t="s">
        <v>77</v>
      </c>
    </row>
    <row r="118" s="11" customFormat="1">
      <c r="B118" s="218"/>
      <c r="C118" s="219"/>
      <c r="D118" s="215" t="s">
        <v>132</v>
      </c>
      <c r="E118" s="220" t="s">
        <v>1</v>
      </c>
      <c r="F118" s="221" t="s">
        <v>180</v>
      </c>
      <c r="G118" s="219"/>
      <c r="H118" s="220" t="s">
        <v>1</v>
      </c>
      <c r="I118" s="222"/>
      <c r="J118" s="219"/>
      <c r="K118" s="219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132</v>
      </c>
      <c r="AU118" s="227" t="s">
        <v>77</v>
      </c>
      <c r="AV118" s="11" t="s">
        <v>75</v>
      </c>
      <c r="AW118" s="11" t="s">
        <v>30</v>
      </c>
      <c r="AX118" s="11" t="s">
        <v>67</v>
      </c>
      <c r="AY118" s="227" t="s">
        <v>117</v>
      </c>
    </row>
    <row r="119" s="12" customFormat="1">
      <c r="B119" s="228"/>
      <c r="C119" s="229"/>
      <c r="D119" s="215" t="s">
        <v>132</v>
      </c>
      <c r="E119" s="230" t="s">
        <v>1</v>
      </c>
      <c r="F119" s="231" t="s">
        <v>75</v>
      </c>
      <c r="G119" s="229"/>
      <c r="H119" s="232">
        <v>1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132</v>
      </c>
      <c r="AU119" s="238" t="s">
        <v>77</v>
      </c>
      <c r="AV119" s="12" t="s">
        <v>77</v>
      </c>
      <c r="AW119" s="12" t="s">
        <v>30</v>
      </c>
      <c r="AX119" s="12" t="s">
        <v>75</v>
      </c>
      <c r="AY119" s="238" t="s">
        <v>117</v>
      </c>
    </row>
    <row r="120" s="1" customFormat="1" ht="16.5" customHeight="1">
      <c r="B120" s="36"/>
      <c r="C120" s="203" t="s">
        <v>181</v>
      </c>
      <c r="D120" s="203" t="s">
        <v>120</v>
      </c>
      <c r="E120" s="204" t="s">
        <v>182</v>
      </c>
      <c r="F120" s="205" t="s">
        <v>183</v>
      </c>
      <c r="G120" s="206" t="s">
        <v>123</v>
      </c>
      <c r="H120" s="207">
        <v>1</v>
      </c>
      <c r="I120" s="208"/>
      <c r="J120" s="209">
        <f>ROUND(I120*H120,2)</f>
        <v>0</v>
      </c>
      <c r="K120" s="205" t="s">
        <v>1</v>
      </c>
      <c r="L120" s="41"/>
      <c r="M120" s="210" t="s">
        <v>1</v>
      </c>
      <c r="N120" s="211" t="s">
        <v>38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124</v>
      </c>
      <c r="AT120" s="15" t="s">
        <v>120</v>
      </c>
      <c r="AU120" s="15" t="s">
        <v>77</v>
      </c>
      <c r="AY120" s="15" t="s">
        <v>117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124</v>
      </c>
      <c r="BM120" s="15" t="s">
        <v>184</v>
      </c>
    </row>
    <row r="121" s="1" customFormat="1">
      <c r="B121" s="36"/>
      <c r="C121" s="37"/>
      <c r="D121" s="215" t="s">
        <v>126</v>
      </c>
      <c r="E121" s="37"/>
      <c r="F121" s="216" t="s">
        <v>183</v>
      </c>
      <c r="G121" s="37"/>
      <c r="H121" s="37"/>
      <c r="I121" s="129"/>
      <c r="J121" s="37"/>
      <c r="K121" s="37"/>
      <c r="L121" s="41"/>
      <c r="M121" s="217"/>
      <c r="N121" s="77"/>
      <c r="O121" s="77"/>
      <c r="P121" s="77"/>
      <c r="Q121" s="77"/>
      <c r="R121" s="77"/>
      <c r="S121" s="77"/>
      <c r="T121" s="78"/>
      <c r="AT121" s="15" t="s">
        <v>126</v>
      </c>
      <c r="AU121" s="15" t="s">
        <v>77</v>
      </c>
    </row>
    <row r="122" s="1" customFormat="1" ht="16.5" customHeight="1">
      <c r="B122" s="36"/>
      <c r="C122" s="203" t="s">
        <v>185</v>
      </c>
      <c r="D122" s="203" t="s">
        <v>120</v>
      </c>
      <c r="E122" s="204" t="s">
        <v>186</v>
      </c>
      <c r="F122" s="205" t="s">
        <v>187</v>
      </c>
      <c r="G122" s="206" t="s">
        <v>123</v>
      </c>
      <c r="H122" s="207">
        <v>1</v>
      </c>
      <c r="I122" s="208"/>
      <c r="J122" s="209">
        <f>ROUND(I122*H122,2)</f>
        <v>0</v>
      </c>
      <c r="K122" s="205" t="s">
        <v>1</v>
      </c>
      <c r="L122" s="41"/>
      <c r="M122" s="210" t="s">
        <v>1</v>
      </c>
      <c r="N122" s="211" t="s">
        <v>38</v>
      </c>
      <c r="O122" s="7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5" t="s">
        <v>142</v>
      </c>
      <c r="AT122" s="15" t="s">
        <v>120</v>
      </c>
      <c r="AU122" s="15" t="s">
        <v>77</v>
      </c>
      <c r="AY122" s="15" t="s">
        <v>117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75</v>
      </c>
      <c r="BK122" s="214">
        <f>ROUND(I122*H122,2)</f>
        <v>0</v>
      </c>
      <c r="BL122" s="15" t="s">
        <v>142</v>
      </c>
      <c r="BM122" s="15" t="s">
        <v>188</v>
      </c>
    </row>
    <row r="123" s="1" customFormat="1">
      <c r="B123" s="36"/>
      <c r="C123" s="37"/>
      <c r="D123" s="215" t="s">
        <v>126</v>
      </c>
      <c r="E123" s="37"/>
      <c r="F123" s="216" t="s">
        <v>187</v>
      </c>
      <c r="G123" s="37"/>
      <c r="H123" s="37"/>
      <c r="I123" s="129"/>
      <c r="J123" s="37"/>
      <c r="K123" s="37"/>
      <c r="L123" s="41"/>
      <c r="M123" s="217"/>
      <c r="N123" s="77"/>
      <c r="O123" s="77"/>
      <c r="P123" s="77"/>
      <c r="Q123" s="77"/>
      <c r="R123" s="77"/>
      <c r="S123" s="77"/>
      <c r="T123" s="78"/>
      <c r="AT123" s="15" t="s">
        <v>126</v>
      </c>
      <c r="AU123" s="15" t="s">
        <v>77</v>
      </c>
    </row>
    <row r="124" s="1" customFormat="1" ht="16.5" customHeight="1">
      <c r="B124" s="36"/>
      <c r="C124" s="203" t="s">
        <v>189</v>
      </c>
      <c r="D124" s="203" t="s">
        <v>120</v>
      </c>
      <c r="E124" s="204" t="s">
        <v>190</v>
      </c>
      <c r="F124" s="205" t="s">
        <v>191</v>
      </c>
      <c r="G124" s="206" t="s">
        <v>123</v>
      </c>
      <c r="H124" s="207">
        <v>1</v>
      </c>
      <c r="I124" s="208"/>
      <c r="J124" s="209">
        <f>ROUND(I124*H124,2)</f>
        <v>0</v>
      </c>
      <c r="K124" s="205" t="s">
        <v>1</v>
      </c>
      <c r="L124" s="41"/>
      <c r="M124" s="210" t="s">
        <v>1</v>
      </c>
      <c r="N124" s="211" t="s">
        <v>38</v>
      </c>
      <c r="O124" s="7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5" t="s">
        <v>124</v>
      </c>
      <c r="AT124" s="15" t="s">
        <v>120</v>
      </c>
      <c r="AU124" s="15" t="s">
        <v>77</v>
      </c>
      <c r="AY124" s="15" t="s">
        <v>117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75</v>
      </c>
      <c r="BK124" s="214">
        <f>ROUND(I124*H124,2)</f>
        <v>0</v>
      </c>
      <c r="BL124" s="15" t="s">
        <v>124</v>
      </c>
      <c r="BM124" s="15" t="s">
        <v>192</v>
      </c>
    </row>
    <row r="125" s="1" customFormat="1">
      <c r="B125" s="36"/>
      <c r="C125" s="37"/>
      <c r="D125" s="215" t="s">
        <v>126</v>
      </c>
      <c r="E125" s="37"/>
      <c r="F125" s="216" t="s">
        <v>191</v>
      </c>
      <c r="G125" s="37"/>
      <c r="H125" s="37"/>
      <c r="I125" s="129"/>
      <c r="J125" s="37"/>
      <c r="K125" s="37"/>
      <c r="L125" s="41"/>
      <c r="M125" s="217"/>
      <c r="N125" s="77"/>
      <c r="O125" s="77"/>
      <c r="P125" s="77"/>
      <c r="Q125" s="77"/>
      <c r="R125" s="77"/>
      <c r="S125" s="77"/>
      <c r="T125" s="78"/>
      <c r="AT125" s="15" t="s">
        <v>126</v>
      </c>
      <c r="AU125" s="15" t="s">
        <v>77</v>
      </c>
    </row>
    <row r="126" s="1" customFormat="1" ht="33.75" customHeight="1">
      <c r="B126" s="36"/>
      <c r="C126" s="203" t="s">
        <v>193</v>
      </c>
      <c r="D126" s="203" t="s">
        <v>120</v>
      </c>
      <c r="E126" s="204" t="s">
        <v>194</v>
      </c>
      <c r="F126" s="205" t="s">
        <v>195</v>
      </c>
      <c r="G126" s="206" t="s">
        <v>123</v>
      </c>
      <c r="H126" s="207">
        <v>1</v>
      </c>
      <c r="I126" s="208"/>
      <c r="J126" s="209">
        <f>ROUND(I126*H126,2)</f>
        <v>0</v>
      </c>
      <c r="K126" s="205" t="s">
        <v>1</v>
      </c>
      <c r="L126" s="41"/>
      <c r="M126" s="210" t="s">
        <v>1</v>
      </c>
      <c r="N126" s="211" t="s">
        <v>38</v>
      </c>
      <c r="O126" s="7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5" t="s">
        <v>124</v>
      </c>
      <c r="AT126" s="15" t="s">
        <v>120</v>
      </c>
      <c r="AU126" s="15" t="s">
        <v>77</v>
      </c>
      <c r="AY126" s="15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75</v>
      </c>
      <c r="BK126" s="214">
        <f>ROUND(I126*H126,2)</f>
        <v>0</v>
      </c>
      <c r="BL126" s="15" t="s">
        <v>124</v>
      </c>
      <c r="BM126" s="15" t="s">
        <v>196</v>
      </c>
    </row>
    <row r="127" s="1" customFormat="1">
      <c r="B127" s="36"/>
      <c r="C127" s="37"/>
      <c r="D127" s="215" t="s">
        <v>126</v>
      </c>
      <c r="E127" s="37"/>
      <c r="F127" s="216" t="s">
        <v>195</v>
      </c>
      <c r="G127" s="37"/>
      <c r="H127" s="37"/>
      <c r="I127" s="129"/>
      <c r="J127" s="37"/>
      <c r="K127" s="37"/>
      <c r="L127" s="41"/>
      <c r="M127" s="217"/>
      <c r="N127" s="77"/>
      <c r="O127" s="77"/>
      <c r="P127" s="77"/>
      <c r="Q127" s="77"/>
      <c r="R127" s="77"/>
      <c r="S127" s="77"/>
      <c r="T127" s="78"/>
      <c r="AT127" s="15" t="s">
        <v>126</v>
      </c>
      <c r="AU127" s="15" t="s">
        <v>77</v>
      </c>
    </row>
    <row r="128" s="11" customFormat="1">
      <c r="B128" s="218"/>
      <c r="C128" s="219"/>
      <c r="D128" s="215" t="s">
        <v>132</v>
      </c>
      <c r="E128" s="220" t="s">
        <v>1</v>
      </c>
      <c r="F128" s="221" t="s">
        <v>197</v>
      </c>
      <c r="G128" s="219"/>
      <c r="H128" s="220" t="s">
        <v>1</v>
      </c>
      <c r="I128" s="222"/>
      <c r="J128" s="219"/>
      <c r="K128" s="219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132</v>
      </c>
      <c r="AU128" s="227" t="s">
        <v>77</v>
      </c>
      <c r="AV128" s="11" t="s">
        <v>75</v>
      </c>
      <c r="AW128" s="11" t="s">
        <v>30</v>
      </c>
      <c r="AX128" s="11" t="s">
        <v>67</v>
      </c>
      <c r="AY128" s="227" t="s">
        <v>117</v>
      </c>
    </row>
    <row r="129" s="12" customFormat="1">
      <c r="B129" s="228"/>
      <c r="C129" s="229"/>
      <c r="D129" s="215" t="s">
        <v>132</v>
      </c>
      <c r="E129" s="230" t="s">
        <v>1</v>
      </c>
      <c r="F129" s="231" t="s">
        <v>75</v>
      </c>
      <c r="G129" s="229"/>
      <c r="H129" s="232">
        <v>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132</v>
      </c>
      <c r="AU129" s="238" t="s">
        <v>77</v>
      </c>
      <c r="AV129" s="12" t="s">
        <v>77</v>
      </c>
      <c r="AW129" s="12" t="s">
        <v>30</v>
      </c>
      <c r="AX129" s="12" t="s">
        <v>75</v>
      </c>
      <c r="AY129" s="238" t="s">
        <v>117</v>
      </c>
    </row>
    <row r="130" s="1" customFormat="1" ht="16.5" customHeight="1">
      <c r="B130" s="36"/>
      <c r="C130" s="203" t="s">
        <v>198</v>
      </c>
      <c r="D130" s="203" t="s">
        <v>120</v>
      </c>
      <c r="E130" s="204" t="s">
        <v>199</v>
      </c>
      <c r="F130" s="205" t="s">
        <v>200</v>
      </c>
      <c r="G130" s="206" t="s">
        <v>201</v>
      </c>
      <c r="H130" s="207">
        <v>10</v>
      </c>
      <c r="I130" s="208"/>
      <c r="J130" s="209">
        <f>ROUND(I130*H130,2)</f>
        <v>0</v>
      </c>
      <c r="K130" s="205" t="s">
        <v>1</v>
      </c>
      <c r="L130" s="41"/>
      <c r="M130" s="210" t="s">
        <v>1</v>
      </c>
      <c r="N130" s="211" t="s">
        <v>38</v>
      </c>
      <c r="O130" s="7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5" t="s">
        <v>142</v>
      </c>
      <c r="AT130" s="15" t="s">
        <v>120</v>
      </c>
      <c r="AU130" s="15" t="s">
        <v>77</v>
      </c>
      <c r="AY130" s="15" t="s">
        <v>117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75</v>
      </c>
      <c r="BK130" s="214">
        <f>ROUND(I130*H130,2)</f>
        <v>0</v>
      </c>
      <c r="BL130" s="15" t="s">
        <v>142</v>
      </c>
      <c r="BM130" s="15" t="s">
        <v>202</v>
      </c>
    </row>
    <row r="131" s="1" customFormat="1">
      <c r="B131" s="36"/>
      <c r="C131" s="37"/>
      <c r="D131" s="215" t="s">
        <v>126</v>
      </c>
      <c r="E131" s="37"/>
      <c r="F131" s="216" t="s">
        <v>200</v>
      </c>
      <c r="G131" s="37"/>
      <c r="H131" s="37"/>
      <c r="I131" s="129"/>
      <c r="J131" s="37"/>
      <c r="K131" s="37"/>
      <c r="L131" s="41"/>
      <c r="M131" s="217"/>
      <c r="N131" s="77"/>
      <c r="O131" s="77"/>
      <c r="P131" s="77"/>
      <c r="Q131" s="77"/>
      <c r="R131" s="77"/>
      <c r="S131" s="77"/>
      <c r="T131" s="78"/>
      <c r="AT131" s="15" t="s">
        <v>126</v>
      </c>
      <c r="AU131" s="15" t="s">
        <v>77</v>
      </c>
    </row>
    <row r="132" s="11" customFormat="1">
      <c r="B132" s="218"/>
      <c r="C132" s="219"/>
      <c r="D132" s="215" t="s">
        <v>132</v>
      </c>
      <c r="E132" s="220" t="s">
        <v>1</v>
      </c>
      <c r="F132" s="221" t="s">
        <v>203</v>
      </c>
      <c r="G132" s="219"/>
      <c r="H132" s="220" t="s">
        <v>1</v>
      </c>
      <c r="I132" s="222"/>
      <c r="J132" s="219"/>
      <c r="K132" s="219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132</v>
      </c>
      <c r="AU132" s="227" t="s">
        <v>77</v>
      </c>
      <c r="AV132" s="11" t="s">
        <v>75</v>
      </c>
      <c r="AW132" s="11" t="s">
        <v>30</v>
      </c>
      <c r="AX132" s="11" t="s">
        <v>67</v>
      </c>
      <c r="AY132" s="227" t="s">
        <v>117</v>
      </c>
    </row>
    <row r="133" s="11" customFormat="1">
      <c r="B133" s="218"/>
      <c r="C133" s="219"/>
      <c r="D133" s="215" t="s">
        <v>132</v>
      </c>
      <c r="E133" s="220" t="s">
        <v>1</v>
      </c>
      <c r="F133" s="221" t="s">
        <v>204</v>
      </c>
      <c r="G133" s="219"/>
      <c r="H133" s="220" t="s">
        <v>1</v>
      </c>
      <c r="I133" s="222"/>
      <c r="J133" s="219"/>
      <c r="K133" s="219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132</v>
      </c>
      <c r="AU133" s="227" t="s">
        <v>77</v>
      </c>
      <c r="AV133" s="11" t="s">
        <v>75</v>
      </c>
      <c r="AW133" s="11" t="s">
        <v>30</v>
      </c>
      <c r="AX133" s="11" t="s">
        <v>67</v>
      </c>
      <c r="AY133" s="227" t="s">
        <v>117</v>
      </c>
    </row>
    <row r="134" s="11" customFormat="1">
      <c r="B134" s="218"/>
      <c r="C134" s="219"/>
      <c r="D134" s="215" t="s">
        <v>132</v>
      </c>
      <c r="E134" s="220" t="s">
        <v>1</v>
      </c>
      <c r="F134" s="221" t="s">
        <v>205</v>
      </c>
      <c r="G134" s="219"/>
      <c r="H134" s="220" t="s">
        <v>1</v>
      </c>
      <c r="I134" s="222"/>
      <c r="J134" s="219"/>
      <c r="K134" s="219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132</v>
      </c>
      <c r="AU134" s="227" t="s">
        <v>77</v>
      </c>
      <c r="AV134" s="11" t="s">
        <v>75</v>
      </c>
      <c r="AW134" s="11" t="s">
        <v>30</v>
      </c>
      <c r="AX134" s="11" t="s">
        <v>67</v>
      </c>
      <c r="AY134" s="227" t="s">
        <v>117</v>
      </c>
    </row>
    <row r="135" s="11" customFormat="1">
      <c r="B135" s="218"/>
      <c r="C135" s="219"/>
      <c r="D135" s="215" t="s">
        <v>132</v>
      </c>
      <c r="E135" s="220" t="s">
        <v>1</v>
      </c>
      <c r="F135" s="221" t="s">
        <v>206</v>
      </c>
      <c r="G135" s="219"/>
      <c r="H135" s="220" t="s">
        <v>1</v>
      </c>
      <c r="I135" s="222"/>
      <c r="J135" s="219"/>
      <c r="K135" s="219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132</v>
      </c>
      <c r="AU135" s="227" t="s">
        <v>77</v>
      </c>
      <c r="AV135" s="11" t="s">
        <v>75</v>
      </c>
      <c r="AW135" s="11" t="s">
        <v>30</v>
      </c>
      <c r="AX135" s="11" t="s">
        <v>67</v>
      </c>
      <c r="AY135" s="227" t="s">
        <v>117</v>
      </c>
    </row>
    <row r="136" s="11" customFormat="1">
      <c r="B136" s="218"/>
      <c r="C136" s="219"/>
      <c r="D136" s="215" t="s">
        <v>132</v>
      </c>
      <c r="E136" s="220" t="s">
        <v>1</v>
      </c>
      <c r="F136" s="221" t="s">
        <v>207</v>
      </c>
      <c r="G136" s="219"/>
      <c r="H136" s="220" t="s">
        <v>1</v>
      </c>
      <c r="I136" s="222"/>
      <c r="J136" s="219"/>
      <c r="K136" s="219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132</v>
      </c>
      <c r="AU136" s="227" t="s">
        <v>77</v>
      </c>
      <c r="AV136" s="11" t="s">
        <v>75</v>
      </c>
      <c r="AW136" s="11" t="s">
        <v>30</v>
      </c>
      <c r="AX136" s="11" t="s">
        <v>67</v>
      </c>
      <c r="AY136" s="227" t="s">
        <v>117</v>
      </c>
    </row>
    <row r="137" s="12" customFormat="1">
      <c r="B137" s="228"/>
      <c r="C137" s="229"/>
      <c r="D137" s="215" t="s">
        <v>132</v>
      </c>
      <c r="E137" s="230" t="s">
        <v>1</v>
      </c>
      <c r="F137" s="231" t="s">
        <v>185</v>
      </c>
      <c r="G137" s="229"/>
      <c r="H137" s="232">
        <v>10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132</v>
      </c>
      <c r="AU137" s="238" t="s">
        <v>77</v>
      </c>
      <c r="AV137" s="12" t="s">
        <v>77</v>
      </c>
      <c r="AW137" s="12" t="s">
        <v>30</v>
      </c>
      <c r="AX137" s="12" t="s">
        <v>75</v>
      </c>
      <c r="AY137" s="238" t="s">
        <v>117</v>
      </c>
    </row>
    <row r="138" s="1" customFormat="1" ht="22.5" customHeight="1">
      <c r="B138" s="36"/>
      <c r="C138" s="203" t="s">
        <v>208</v>
      </c>
      <c r="D138" s="203" t="s">
        <v>120</v>
      </c>
      <c r="E138" s="204" t="s">
        <v>209</v>
      </c>
      <c r="F138" s="205" t="s">
        <v>210</v>
      </c>
      <c r="G138" s="206" t="s">
        <v>201</v>
      </c>
      <c r="H138" s="207">
        <v>1</v>
      </c>
      <c r="I138" s="208"/>
      <c r="J138" s="209">
        <f>ROUND(I138*H138,2)</f>
        <v>0</v>
      </c>
      <c r="K138" s="205" t="s">
        <v>1</v>
      </c>
      <c r="L138" s="41"/>
      <c r="M138" s="210" t="s">
        <v>1</v>
      </c>
      <c r="N138" s="211" t="s">
        <v>38</v>
      </c>
      <c r="O138" s="7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5" t="s">
        <v>142</v>
      </c>
      <c r="AT138" s="15" t="s">
        <v>120</v>
      </c>
      <c r="AU138" s="15" t="s">
        <v>77</v>
      </c>
      <c r="AY138" s="15" t="s">
        <v>117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75</v>
      </c>
      <c r="BK138" s="214">
        <f>ROUND(I138*H138,2)</f>
        <v>0</v>
      </c>
      <c r="BL138" s="15" t="s">
        <v>142</v>
      </c>
      <c r="BM138" s="15" t="s">
        <v>211</v>
      </c>
    </row>
    <row r="139" s="1" customFormat="1">
      <c r="B139" s="36"/>
      <c r="C139" s="37"/>
      <c r="D139" s="215" t="s">
        <v>126</v>
      </c>
      <c r="E139" s="37"/>
      <c r="F139" s="216" t="s">
        <v>210</v>
      </c>
      <c r="G139" s="37"/>
      <c r="H139" s="37"/>
      <c r="I139" s="129"/>
      <c r="J139" s="37"/>
      <c r="K139" s="37"/>
      <c r="L139" s="41"/>
      <c r="M139" s="217"/>
      <c r="N139" s="77"/>
      <c r="O139" s="77"/>
      <c r="P139" s="77"/>
      <c r="Q139" s="77"/>
      <c r="R139" s="77"/>
      <c r="S139" s="77"/>
      <c r="T139" s="78"/>
      <c r="AT139" s="15" t="s">
        <v>126</v>
      </c>
      <c r="AU139" s="15" t="s">
        <v>77</v>
      </c>
    </row>
    <row r="140" s="1" customFormat="1" ht="16.5" customHeight="1">
      <c r="B140" s="36"/>
      <c r="C140" s="203" t="s">
        <v>8</v>
      </c>
      <c r="D140" s="203" t="s">
        <v>120</v>
      </c>
      <c r="E140" s="204" t="s">
        <v>212</v>
      </c>
      <c r="F140" s="205" t="s">
        <v>213</v>
      </c>
      <c r="G140" s="206" t="s">
        <v>130</v>
      </c>
      <c r="H140" s="207">
        <v>1</v>
      </c>
      <c r="I140" s="208"/>
      <c r="J140" s="209">
        <f>ROUND(I140*H140,2)</f>
        <v>0</v>
      </c>
      <c r="K140" s="205" t="s">
        <v>1</v>
      </c>
      <c r="L140" s="41"/>
      <c r="M140" s="210" t="s">
        <v>1</v>
      </c>
      <c r="N140" s="211" t="s">
        <v>38</v>
      </c>
      <c r="O140" s="7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5" t="s">
        <v>142</v>
      </c>
      <c r="AT140" s="15" t="s">
        <v>120</v>
      </c>
      <c r="AU140" s="15" t="s">
        <v>77</v>
      </c>
      <c r="AY140" s="15" t="s">
        <v>117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75</v>
      </c>
      <c r="BK140" s="214">
        <f>ROUND(I140*H140,2)</f>
        <v>0</v>
      </c>
      <c r="BL140" s="15" t="s">
        <v>142</v>
      </c>
      <c r="BM140" s="15" t="s">
        <v>214</v>
      </c>
    </row>
    <row r="141" s="1" customFormat="1">
      <c r="B141" s="36"/>
      <c r="C141" s="37"/>
      <c r="D141" s="215" t="s">
        <v>126</v>
      </c>
      <c r="E141" s="37"/>
      <c r="F141" s="216" t="s">
        <v>213</v>
      </c>
      <c r="G141" s="37"/>
      <c r="H141" s="37"/>
      <c r="I141" s="129"/>
      <c r="J141" s="37"/>
      <c r="K141" s="37"/>
      <c r="L141" s="41"/>
      <c r="M141" s="217"/>
      <c r="N141" s="77"/>
      <c r="O141" s="77"/>
      <c r="P141" s="77"/>
      <c r="Q141" s="77"/>
      <c r="R141" s="77"/>
      <c r="S141" s="77"/>
      <c r="T141" s="78"/>
      <c r="AT141" s="15" t="s">
        <v>126</v>
      </c>
      <c r="AU141" s="15" t="s">
        <v>77</v>
      </c>
    </row>
    <row r="142" s="11" customFormat="1">
      <c r="B142" s="218"/>
      <c r="C142" s="219"/>
      <c r="D142" s="215" t="s">
        <v>132</v>
      </c>
      <c r="E142" s="220" t="s">
        <v>1</v>
      </c>
      <c r="F142" s="221" t="s">
        <v>215</v>
      </c>
      <c r="G142" s="219"/>
      <c r="H142" s="220" t="s">
        <v>1</v>
      </c>
      <c r="I142" s="222"/>
      <c r="J142" s="219"/>
      <c r="K142" s="219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132</v>
      </c>
      <c r="AU142" s="227" t="s">
        <v>77</v>
      </c>
      <c r="AV142" s="11" t="s">
        <v>75</v>
      </c>
      <c r="AW142" s="11" t="s">
        <v>30</v>
      </c>
      <c r="AX142" s="11" t="s">
        <v>67</v>
      </c>
      <c r="AY142" s="227" t="s">
        <v>117</v>
      </c>
    </row>
    <row r="143" s="11" customFormat="1">
      <c r="B143" s="218"/>
      <c r="C143" s="219"/>
      <c r="D143" s="215" t="s">
        <v>132</v>
      </c>
      <c r="E143" s="220" t="s">
        <v>1</v>
      </c>
      <c r="F143" s="221" t="s">
        <v>216</v>
      </c>
      <c r="G143" s="219"/>
      <c r="H143" s="220" t="s">
        <v>1</v>
      </c>
      <c r="I143" s="222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132</v>
      </c>
      <c r="AU143" s="227" t="s">
        <v>77</v>
      </c>
      <c r="AV143" s="11" t="s">
        <v>75</v>
      </c>
      <c r="AW143" s="11" t="s">
        <v>30</v>
      </c>
      <c r="AX143" s="11" t="s">
        <v>67</v>
      </c>
      <c r="AY143" s="227" t="s">
        <v>117</v>
      </c>
    </row>
    <row r="144" s="12" customFormat="1">
      <c r="B144" s="228"/>
      <c r="C144" s="229"/>
      <c r="D144" s="215" t="s">
        <v>132</v>
      </c>
      <c r="E144" s="230" t="s">
        <v>1</v>
      </c>
      <c r="F144" s="231" t="s">
        <v>217</v>
      </c>
      <c r="G144" s="229"/>
      <c r="H144" s="232">
        <v>30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132</v>
      </c>
      <c r="AU144" s="238" t="s">
        <v>77</v>
      </c>
      <c r="AV144" s="12" t="s">
        <v>77</v>
      </c>
      <c r="AW144" s="12" t="s">
        <v>30</v>
      </c>
      <c r="AX144" s="12" t="s">
        <v>67</v>
      </c>
      <c r="AY144" s="238" t="s">
        <v>117</v>
      </c>
    </row>
    <row r="145" s="11" customFormat="1">
      <c r="B145" s="218"/>
      <c r="C145" s="219"/>
      <c r="D145" s="215" t="s">
        <v>132</v>
      </c>
      <c r="E145" s="220" t="s">
        <v>1</v>
      </c>
      <c r="F145" s="221" t="s">
        <v>218</v>
      </c>
      <c r="G145" s="219"/>
      <c r="H145" s="220" t="s">
        <v>1</v>
      </c>
      <c r="I145" s="222"/>
      <c r="J145" s="219"/>
      <c r="K145" s="219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132</v>
      </c>
      <c r="AU145" s="227" t="s">
        <v>77</v>
      </c>
      <c r="AV145" s="11" t="s">
        <v>75</v>
      </c>
      <c r="AW145" s="11" t="s">
        <v>30</v>
      </c>
      <c r="AX145" s="11" t="s">
        <v>67</v>
      </c>
      <c r="AY145" s="227" t="s">
        <v>117</v>
      </c>
    </row>
    <row r="146" s="12" customFormat="1">
      <c r="B146" s="228"/>
      <c r="C146" s="229"/>
      <c r="D146" s="215" t="s">
        <v>132</v>
      </c>
      <c r="E146" s="230" t="s">
        <v>1</v>
      </c>
      <c r="F146" s="231" t="s">
        <v>219</v>
      </c>
      <c r="G146" s="229"/>
      <c r="H146" s="232">
        <v>123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132</v>
      </c>
      <c r="AU146" s="238" t="s">
        <v>77</v>
      </c>
      <c r="AV146" s="12" t="s">
        <v>77</v>
      </c>
      <c r="AW146" s="12" t="s">
        <v>30</v>
      </c>
      <c r="AX146" s="12" t="s">
        <v>67</v>
      </c>
      <c r="AY146" s="238" t="s">
        <v>117</v>
      </c>
    </row>
    <row r="147" s="12" customFormat="1">
      <c r="B147" s="228"/>
      <c r="C147" s="229"/>
      <c r="D147" s="215" t="s">
        <v>132</v>
      </c>
      <c r="E147" s="230" t="s">
        <v>1</v>
      </c>
      <c r="F147" s="231" t="s">
        <v>220</v>
      </c>
      <c r="G147" s="229"/>
      <c r="H147" s="232">
        <v>49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132</v>
      </c>
      <c r="AU147" s="238" t="s">
        <v>77</v>
      </c>
      <c r="AV147" s="12" t="s">
        <v>77</v>
      </c>
      <c r="AW147" s="12" t="s">
        <v>30</v>
      </c>
      <c r="AX147" s="12" t="s">
        <v>67</v>
      </c>
      <c r="AY147" s="238" t="s">
        <v>117</v>
      </c>
    </row>
    <row r="148" s="12" customFormat="1">
      <c r="B148" s="228"/>
      <c r="C148" s="229"/>
      <c r="D148" s="215" t="s">
        <v>132</v>
      </c>
      <c r="E148" s="230" t="s">
        <v>1</v>
      </c>
      <c r="F148" s="231" t="s">
        <v>221</v>
      </c>
      <c r="G148" s="229"/>
      <c r="H148" s="232">
        <v>45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132</v>
      </c>
      <c r="AU148" s="238" t="s">
        <v>77</v>
      </c>
      <c r="AV148" s="12" t="s">
        <v>77</v>
      </c>
      <c r="AW148" s="12" t="s">
        <v>30</v>
      </c>
      <c r="AX148" s="12" t="s">
        <v>67</v>
      </c>
      <c r="AY148" s="238" t="s">
        <v>117</v>
      </c>
    </row>
    <row r="149" s="12" customFormat="1">
      <c r="B149" s="228"/>
      <c r="C149" s="229"/>
      <c r="D149" s="215" t="s">
        <v>132</v>
      </c>
      <c r="E149" s="230" t="s">
        <v>1</v>
      </c>
      <c r="F149" s="231" t="s">
        <v>75</v>
      </c>
      <c r="G149" s="229"/>
      <c r="H149" s="232">
        <v>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132</v>
      </c>
      <c r="AU149" s="238" t="s">
        <v>77</v>
      </c>
      <c r="AV149" s="12" t="s">
        <v>77</v>
      </c>
      <c r="AW149" s="12" t="s">
        <v>30</v>
      </c>
      <c r="AX149" s="12" t="s">
        <v>75</v>
      </c>
      <c r="AY149" s="238" t="s">
        <v>117</v>
      </c>
    </row>
    <row r="150" s="1" customFormat="1" ht="16.5" customHeight="1">
      <c r="B150" s="36"/>
      <c r="C150" s="203" t="s">
        <v>222</v>
      </c>
      <c r="D150" s="203" t="s">
        <v>120</v>
      </c>
      <c r="E150" s="204" t="s">
        <v>223</v>
      </c>
      <c r="F150" s="205" t="s">
        <v>224</v>
      </c>
      <c r="G150" s="206" t="s">
        <v>130</v>
      </c>
      <c r="H150" s="207">
        <v>1</v>
      </c>
      <c r="I150" s="208"/>
      <c r="J150" s="209">
        <f>ROUND(I150*H150,2)</f>
        <v>0</v>
      </c>
      <c r="K150" s="205" t="s">
        <v>1</v>
      </c>
      <c r="L150" s="41"/>
      <c r="M150" s="210" t="s">
        <v>1</v>
      </c>
      <c r="N150" s="211" t="s">
        <v>38</v>
      </c>
      <c r="O150" s="77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5" t="s">
        <v>142</v>
      </c>
      <c r="AT150" s="15" t="s">
        <v>120</v>
      </c>
      <c r="AU150" s="15" t="s">
        <v>77</v>
      </c>
      <c r="AY150" s="15" t="s">
        <v>117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75</v>
      </c>
      <c r="BK150" s="214">
        <f>ROUND(I150*H150,2)</f>
        <v>0</v>
      </c>
      <c r="BL150" s="15" t="s">
        <v>142</v>
      </c>
      <c r="BM150" s="15" t="s">
        <v>225</v>
      </c>
    </row>
    <row r="151" s="1" customFormat="1">
      <c r="B151" s="36"/>
      <c r="C151" s="37"/>
      <c r="D151" s="215" t="s">
        <v>126</v>
      </c>
      <c r="E151" s="37"/>
      <c r="F151" s="216" t="s">
        <v>224</v>
      </c>
      <c r="G151" s="37"/>
      <c r="H151" s="37"/>
      <c r="I151" s="129"/>
      <c r="J151" s="37"/>
      <c r="K151" s="37"/>
      <c r="L151" s="41"/>
      <c r="M151" s="217"/>
      <c r="N151" s="77"/>
      <c r="O151" s="77"/>
      <c r="P151" s="77"/>
      <c r="Q151" s="77"/>
      <c r="R151" s="77"/>
      <c r="S151" s="77"/>
      <c r="T151" s="78"/>
      <c r="AT151" s="15" t="s">
        <v>126</v>
      </c>
      <c r="AU151" s="15" t="s">
        <v>77</v>
      </c>
    </row>
    <row r="152" s="11" customFormat="1">
      <c r="B152" s="218"/>
      <c r="C152" s="219"/>
      <c r="D152" s="215" t="s">
        <v>132</v>
      </c>
      <c r="E152" s="220" t="s">
        <v>1</v>
      </c>
      <c r="F152" s="221" t="s">
        <v>226</v>
      </c>
      <c r="G152" s="219"/>
      <c r="H152" s="220" t="s">
        <v>1</v>
      </c>
      <c r="I152" s="222"/>
      <c r="J152" s="219"/>
      <c r="K152" s="219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132</v>
      </c>
      <c r="AU152" s="227" t="s">
        <v>77</v>
      </c>
      <c r="AV152" s="11" t="s">
        <v>75</v>
      </c>
      <c r="AW152" s="11" t="s">
        <v>30</v>
      </c>
      <c r="AX152" s="11" t="s">
        <v>67</v>
      </c>
      <c r="AY152" s="227" t="s">
        <v>117</v>
      </c>
    </row>
    <row r="153" s="11" customFormat="1">
      <c r="B153" s="218"/>
      <c r="C153" s="219"/>
      <c r="D153" s="215" t="s">
        <v>132</v>
      </c>
      <c r="E153" s="220" t="s">
        <v>1</v>
      </c>
      <c r="F153" s="221" t="s">
        <v>227</v>
      </c>
      <c r="G153" s="219"/>
      <c r="H153" s="220" t="s">
        <v>1</v>
      </c>
      <c r="I153" s="222"/>
      <c r="J153" s="219"/>
      <c r="K153" s="219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132</v>
      </c>
      <c r="AU153" s="227" t="s">
        <v>77</v>
      </c>
      <c r="AV153" s="11" t="s">
        <v>75</v>
      </c>
      <c r="AW153" s="11" t="s">
        <v>30</v>
      </c>
      <c r="AX153" s="11" t="s">
        <v>67</v>
      </c>
      <c r="AY153" s="227" t="s">
        <v>117</v>
      </c>
    </row>
    <row r="154" s="12" customFormat="1">
      <c r="B154" s="228"/>
      <c r="C154" s="229"/>
      <c r="D154" s="215" t="s">
        <v>132</v>
      </c>
      <c r="E154" s="230" t="s">
        <v>1</v>
      </c>
      <c r="F154" s="231" t="s">
        <v>75</v>
      </c>
      <c r="G154" s="229"/>
      <c r="H154" s="232">
        <v>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132</v>
      </c>
      <c r="AU154" s="238" t="s">
        <v>77</v>
      </c>
      <c r="AV154" s="12" t="s">
        <v>77</v>
      </c>
      <c r="AW154" s="12" t="s">
        <v>30</v>
      </c>
      <c r="AX154" s="12" t="s">
        <v>75</v>
      </c>
      <c r="AY154" s="238" t="s">
        <v>117</v>
      </c>
    </row>
    <row r="155" s="1" customFormat="1" ht="16.5" customHeight="1">
      <c r="B155" s="36"/>
      <c r="C155" s="203" t="s">
        <v>228</v>
      </c>
      <c r="D155" s="203" t="s">
        <v>120</v>
      </c>
      <c r="E155" s="204" t="s">
        <v>229</v>
      </c>
      <c r="F155" s="205" t="s">
        <v>230</v>
      </c>
      <c r="G155" s="206" t="s">
        <v>130</v>
      </c>
      <c r="H155" s="207">
        <v>1</v>
      </c>
      <c r="I155" s="208"/>
      <c r="J155" s="209">
        <f>ROUND(I155*H155,2)</f>
        <v>0</v>
      </c>
      <c r="K155" s="205" t="s">
        <v>1</v>
      </c>
      <c r="L155" s="41"/>
      <c r="M155" s="210" t="s">
        <v>1</v>
      </c>
      <c r="N155" s="211" t="s">
        <v>38</v>
      </c>
      <c r="O155" s="77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15" t="s">
        <v>142</v>
      </c>
      <c r="AT155" s="15" t="s">
        <v>120</v>
      </c>
      <c r="AU155" s="15" t="s">
        <v>77</v>
      </c>
      <c r="AY155" s="15" t="s">
        <v>117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75</v>
      </c>
      <c r="BK155" s="214">
        <f>ROUND(I155*H155,2)</f>
        <v>0</v>
      </c>
      <c r="BL155" s="15" t="s">
        <v>142</v>
      </c>
      <c r="BM155" s="15" t="s">
        <v>231</v>
      </c>
    </row>
    <row r="156" s="1" customFormat="1">
      <c r="B156" s="36"/>
      <c r="C156" s="37"/>
      <c r="D156" s="215" t="s">
        <v>126</v>
      </c>
      <c r="E156" s="37"/>
      <c r="F156" s="216" t="s">
        <v>230</v>
      </c>
      <c r="G156" s="37"/>
      <c r="H156" s="37"/>
      <c r="I156" s="129"/>
      <c r="J156" s="37"/>
      <c r="K156" s="37"/>
      <c r="L156" s="41"/>
      <c r="M156" s="217"/>
      <c r="N156" s="77"/>
      <c r="O156" s="77"/>
      <c r="P156" s="77"/>
      <c r="Q156" s="77"/>
      <c r="R156" s="77"/>
      <c r="S156" s="77"/>
      <c r="T156" s="78"/>
      <c r="AT156" s="15" t="s">
        <v>126</v>
      </c>
      <c r="AU156" s="15" t="s">
        <v>77</v>
      </c>
    </row>
    <row r="157" s="12" customFormat="1">
      <c r="B157" s="228"/>
      <c r="C157" s="229"/>
      <c r="D157" s="215" t="s">
        <v>132</v>
      </c>
      <c r="E157" s="230" t="s">
        <v>1</v>
      </c>
      <c r="F157" s="231" t="s">
        <v>75</v>
      </c>
      <c r="G157" s="229"/>
      <c r="H157" s="232">
        <v>1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132</v>
      </c>
      <c r="AU157" s="238" t="s">
        <v>77</v>
      </c>
      <c r="AV157" s="12" t="s">
        <v>77</v>
      </c>
      <c r="AW157" s="12" t="s">
        <v>30</v>
      </c>
      <c r="AX157" s="12" t="s">
        <v>75</v>
      </c>
      <c r="AY157" s="238" t="s">
        <v>117</v>
      </c>
    </row>
    <row r="158" s="1" customFormat="1" ht="16.5" customHeight="1">
      <c r="B158" s="36"/>
      <c r="C158" s="203" t="s">
        <v>232</v>
      </c>
      <c r="D158" s="203" t="s">
        <v>120</v>
      </c>
      <c r="E158" s="204" t="s">
        <v>233</v>
      </c>
      <c r="F158" s="205" t="s">
        <v>234</v>
      </c>
      <c r="G158" s="206" t="s">
        <v>235</v>
      </c>
      <c r="H158" s="207">
        <v>1800</v>
      </c>
      <c r="I158" s="208"/>
      <c r="J158" s="209">
        <f>ROUND(I158*H158,2)</f>
        <v>0</v>
      </c>
      <c r="K158" s="205" t="s">
        <v>163</v>
      </c>
      <c r="L158" s="41"/>
      <c r="M158" s="210" t="s">
        <v>1</v>
      </c>
      <c r="N158" s="211" t="s">
        <v>38</v>
      </c>
      <c r="O158" s="77"/>
      <c r="P158" s="212">
        <f>O158*H158</f>
        <v>0</v>
      </c>
      <c r="Q158" s="212">
        <v>0.1118</v>
      </c>
      <c r="R158" s="212">
        <f>Q158*H158</f>
        <v>201.23999999999998</v>
      </c>
      <c r="S158" s="212">
        <v>0</v>
      </c>
      <c r="T158" s="213">
        <f>S158*H158</f>
        <v>0</v>
      </c>
      <c r="AR158" s="15" t="s">
        <v>124</v>
      </c>
      <c r="AT158" s="15" t="s">
        <v>120</v>
      </c>
      <c r="AU158" s="15" t="s">
        <v>77</v>
      </c>
      <c r="AY158" s="15" t="s">
        <v>117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75</v>
      </c>
      <c r="BK158" s="214">
        <f>ROUND(I158*H158,2)</f>
        <v>0</v>
      </c>
      <c r="BL158" s="15" t="s">
        <v>124</v>
      </c>
      <c r="BM158" s="15" t="s">
        <v>236</v>
      </c>
    </row>
    <row r="159" s="1" customFormat="1">
      <c r="B159" s="36"/>
      <c r="C159" s="37"/>
      <c r="D159" s="215" t="s">
        <v>126</v>
      </c>
      <c r="E159" s="37"/>
      <c r="F159" s="216" t="s">
        <v>237</v>
      </c>
      <c r="G159" s="37"/>
      <c r="H159" s="37"/>
      <c r="I159" s="129"/>
      <c r="J159" s="37"/>
      <c r="K159" s="37"/>
      <c r="L159" s="41"/>
      <c r="M159" s="217"/>
      <c r="N159" s="77"/>
      <c r="O159" s="77"/>
      <c r="P159" s="77"/>
      <c r="Q159" s="77"/>
      <c r="R159" s="77"/>
      <c r="S159" s="77"/>
      <c r="T159" s="78"/>
      <c r="AT159" s="15" t="s">
        <v>126</v>
      </c>
      <c r="AU159" s="15" t="s">
        <v>77</v>
      </c>
    </row>
    <row r="160" s="11" customFormat="1">
      <c r="B160" s="218"/>
      <c r="C160" s="219"/>
      <c r="D160" s="215" t="s">
        <v>132</v>
      </c>
      <c r="E160" s="220" t="s">
        <v>1</v>
      </c>
      <c r="F160" s="221" t="s">
        <v>238</v>
      </c>
      <c r="G160" s="219"/>
      <c r="H160" s="220" t="s">
        <v>1</v>
      </c>
      <c r="I160" s="222"/>
      <c r="J160" s="219"/>
      <c r="K160" s="219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132</v>
      </c>
      <c r="AU160" s="227" t="s">
        <v>77</v>
      </c>
      <c r="AV160" s="11" t="s">
        <v>75</v>
      </c>
      <c r="AW160" s="11" t="s">
        <v>30</v>
      </c>
      <c r="AX160" s="11" t="s">
        <v>67</v>
      </c>
      <c r="AY160" s="227" t="s">
        <v>117</v>
      </c>
    </row>
    <row r="161" s="11" customFormat="1">
      <c r="B161" s="218"/>
      <c r="C161" s="219"/>
      <c r="D161" s="215" t="s">
        <v>132</v>
      </c>
      <c r="E161" s="220" t="s">
        <v>1</v>
      </c>
      <c r="F161" s="221" t="s">
        <v>239</v>
      </c>
      <c r="G161" s="219"/>
      <c r="H161" s="220" t="s">
        <v>1</v>
      </c>
      <c r="I161" s="222"/>
      <c r="J161" s="219"/>
      <c r="K161" s="219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132</v>
      </c>
      <c r="AU161" s="227" t="s">
        <v>77</v>
      </c>
      <c r="AV161" s="11" t="s">
        <v>75</v>
      </c>
      <c r="AW161" s="11" t="s">
        <v>30</v>
      </c>
      <c r="AX161" s="11" t="s">
        <v>67</v>
      </c>
      <c r="AY161" s="227" t="s">
        <v>117</v>
      </c>
    </row>
    <row r="162" s="11" customFormat="1">
      <c r="B162" s="218"/>
      <c r="C162" s="219"/>
      <c r="D162" s="215" t="s">
        <v>132</v>
      </c>
      <c r="E162" s="220" t="s">
        <v>1</v>
      </c>
      <c r="F162" s="221" t="s">
        <v>240</v>
      </c>
      <c r="G162" s="219"/>
      <c r="H162" s="220" t="s">
        <v>1</v>
      </c>
      <c r="I162" s="222"/>
      <c r="J162" s="219"/>
      <c r="K162" s="219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132</v>
      </c>
      <c r="AU162" s="227" t="s">
        <v>77</v>
      </c>
      <c r="AV162" s="11" t="s">
        <v>75</v>
      </c>
      <c r="AW162" s="11" t="s">
        <v>30</v>
      </c>
      <c r="AX162" s="11" t="s">
        <v>67</v>
      </c>
      <c r="AY162" s="227" t="s">
        <v>117</v>
      </c>
    </row>
    <row r="163" s="12" customFormat="1">
      <c r="B163" s="228"/>
      <c r="C163" s="229"/>
      <c r="D163" s="215" t="s">
        <v>132</v>
      </c>
      <c r="E163" s="230" t="s">
        <v>1</v>
      </c>
      <c r="F163" s="231" t="s">
        <v>241</v>
      </c>
      <c r="G163" s="229"/>
      <c r="H163" s="232">
        <v>1800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132</v>
      </c>
      <c r="AU163" s="238" t="s">
        <v>77</v>
      </c>
      <c r="AV163" s="12" t="s">
        <v>77</v>
      </c>
      <c r="AW163" s="12" t="s">
        <v>30</v>
      </c>
      <c r="AX163" s="12" t="s">
        <v>75</v>
      </c>
      <c r="AY163" s="238" t="s">
        <v>117</v>
      </c>
    </row>
    <row r="164" s="1" customFormat="1" ht="16.5" customHeight="1">
      <c r="B164" s="36"/>
      <c r="C164" s="203" t="s">
        <v>242</v>
      </c>
      <c r="D164" s="203" t="s">
        <v>120</v>
      </c>
      <c r="E164" s="204" t="s">
        <v>243</v>
      </c>
      <c r="F164" s="205" t="s">
        <v>244</v>
      </c>
      <c r="G164" s="206" t="s">
        <v>123</v>
      </c>
      <c r="H164" s="207">
        <v>1</v>
      </c>
      <c r="I164" s="208"/>
      <c r="J164" s="209">
        <f>ROUND(I164*H164,2)</f>
        <v>0</v>
      </c>
      <c r="K164" s="205" t="s">
        <v>1</v>
      </c>
      <c r="L164" s="41"/>
      <c r="M164" s="210" t="s">
        <v>1</v>
      </c>
      <c r="N164" s="211" t="s">
        <v>38</v>
      </c>
      <c r="O164" s="7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5" t="s">
        <v>124</v>
      </c>
      <c r="AT164" s="15" t="s">
        <v>120</v>
      </c>
      <c r="AU164" s="15" t="s">
        <v>77</v>
      </c>
      <c r="AY164" s="15" t="s">
        <v>117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75</v>
      </c>
      <c r="BK164" s="214">
        <f>ROUND(I164*H164,2)</f>
        <v>0</v>
      </c>
      <c r="BL164" s="15" t="s">
        <v>124</v>
      </c>
      <c r="BM164" s="15" t="s">
        <v>245</v>
      </c>
    </row>
    <row r="165" s="1" customFormat="1">
      <c r="B165" s="36"/>
      <c r="C165" s="37"/>
      <c r="D165" s="215" t="s">
        <v>126</v>
      </c>
      <c r="E165" s="37"/>
      <c r="F165" s="216" t="s">
        <v>244</v>
      </c>
      <c r="G165" s="37"/>
      <c r="H165" s="37"/>
      <c r="I165" s="129"/>
      <c r="J165" s="37"/>
      <c r="K165" s="37"/>
      <c r="L165" s="41"/>
      <c r="M165" s="217"/>
      <c r="N165" s="77"/>
      <c r="O165" s="77"/>
      <c r="P165" s="77"/>
      <c r="Q165" s="77"/>
      <c r="R165" s="77"/>
      <c r="S165" s="77"/>
      <c r="T165" s="78"/>
      <c r="AT165" s="15" t="s">
        <v>126</v>
      </c>
      <c r="AU165" s="15" t="s">
        <v>77</v>
      </c>
    </row>
    <row r="166" s="1" customFormat="1" ht="22.5" customHeight="1">
      <c r="B166" s="36"/>
      <c r="C166" s="203" t="s">
        <v>246</v>
      </c>
      <c r="D166" s="203" t="s">
        <v>120</v>
      </c>
      <c r="E166" s="204" t="s">
        <v>247</v>
      </c>
      <c r="F166" s="205" t="s">
        <v>248</v>
      </c>
      <c r="G166" s="206" t="s">
        <v>130</v>
      </c>
      <c r="H166" s="207">
        <v>1</v>
      </c>
      <c r="I166" s="208"/>
      <c r="J166" s="209">
        <f>ROUND(I166*H166,2)</f>
        <v>0</v>
      </c>
      <c r="K166" s="205" t="s">
        <v>1</v>
      </c>
      <c r="L166" s="41"/>
      <c r="M166" s="210" t="s">
        <v>1</v>
      </c>
      <c r="N166" s="211" t="s">
        <v>38</v>
      </c>
      <c r="O166" s="77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15" t="s">
        <v>124</v>
      </c>
      <c r="AT166" s="15" t="s">
        <v>120</v>
      </c>
      <c r="AU166" s="15" t="s">
        <v>77</v>
      </c>
      <c r="AY166" s="15" t="s">
        <v>117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75</v>
      </c>
      <c r="BK166" s="214">
        <f>ROUND(I166*H166,2)</f>
        <v>0</v>
      </c>
      <c r="BL166" s="15" t="s">
        <v>124</v>
      </c>
      <c r="BM166" s="15" t="s">
        <v>249</v>
      </c>
    </row>
    <row r="167" s="1" customFormat="1">
      <c r="B167" s="36"/>
      <c r="C167" s="37"/>
      <c r="D167" s="215" t="s">
        <v>126</v>
      </c>
      <c r="E167" s="37"/>
      <c r="F167" s="216" t="s">
        <v>248</v>
      </c>
      <c r="G167" s="37"/>
      <c r="H167" s="37"/>
      <c r="I167" s="129"/>
      <c r="J167" s="37"/>
      <c r="K167" s="37"/>
      <c r="L167" s="41"/>
      <c r="M167" s="217"/>
      <c r="N167" s="77"/>
      <c r="O167" s="77"/>
      <c r="P167" s="77"/>
      <c r="Q167" s="77"/>
      <c r="R167" s="77"/>
      <c r="S167" s="77"/>
      <c r="T167" s="78"/>
      <c r="AT167" s="15" t="s">
        <v>126</v>
      </c>
      <c r="AU167" s="15" t="s">
        <v>77</v>
      </c>
    </row>
    <row r="168" s="11" customFormat="1">
      <c r="B168" s="218"/>
      <c r="C168" s="219"/>
      <c r="D168" s="215" t="s">
        <v>132</v>
      </c>
      <c r="E168" s="220" t="s">
        <v>1</v>
      </c>
      <c r="F168" s="221" t="s">
        <v>250</v>
      </c>
      <c r="G168" s="219"/>
      <c r="H168" s="220" t="s">
        <v>1</v>
      </c>
      <c r="I168" s="222"/>
      <c r="J168" s="219"/>
      <c r="K168" s="219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132</v>
      </c>
      <c r="AU168" s="227" t="s">
        <v>77</v>
      </c>
      <c r="AV168" s="11" t="s">
        <v>75</v>
      </c>
      <c r="AW168" s="11" t="s">
        <v>30</v>
      </c>
      <c r="AX168" s="11" t="s">
        <v>67</v>
      </c>
      <c r="AY168" s="227" t="s">
        <v>117</v>
      </c>
    </row>
    <row r="169" s="12" customFormat="1">
      <c r="B169" s="228"/>
      <c r="C169" s="229"/>
      <c r="D169" s="215" t="s">
        <v>132</v>
      </c>
      <c r="E169" s="230" t="s">
        <v>1</v>
      </c>
      <c r="F169" s="231" t="s">
        <v>75</v>
      </c>
      <c r="G169" s="229"/>
      <c r="H169" s="232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132</v>
      </c>
      <c r="AU169" s="238" t="s">
        <v>77</v>
      </c>
      <c r="AV169" s="12" t="s">
        <v>77</v>
      </c>
      <c r="AW169" s="12" t="s">
        <v>30</v>
      </c>
      <c r="AX169" s="12" t="s">
        <v>75</v>
      </c>
      <c r="AY169" s="238" t="s">
        <v>117</v>
      </c>
    </row>
    <row r="170" s="1" customFormat="1" ht="16.5" customHeight="1">
      <c r="B170" s="36"/>
      <c r="C170" s="203" t="s">
        <v>7</v>
      </c>
      <c r="D170" s="203" t="s">
        <v>120</v>
      </c>
      <c r="E170" s="204" t="s">
        <v>251</v>
      </c>
      <c r="F170" s="205" t="s">
        <v>252</v>
      </c>
      <c r="G170" s="206" t="s">
        <v>123</v>
      </c>
      <c r="H170" s="207">
        <v>1</v>
      </c>
      <c r="I170" s="208"/>
      <c r="J170" s="209">
        <f>ROUND(I170*H170,2)</f>
        <v>0</v>
      </c>
      <c r="K170" s="205" t="s">
        <v>1</v>
      </c>
      <c r="L170" s="41"/>
      <c r="M170" s="210" t="s">
        <v>1</v>
      </c>
      <c r="N170" s="211" t="s">
        <v>38</v>
      </c>
      <c r="O170" s="77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5" t="s">
        <v>124</v>
      </c>
      <c r="AT170" s="15" t="s">
        <v>120</v>
      </c>
      <c r="AU170" s="15" t="s">
        <v>77</v>
      </c>
      <c r="AY170" s="15" t="s">
        <v>117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75</v>
      </c>
      <c r="BK170" s="214">
        <f>ROUND(I170*H170,2)</f>
        <v>0</v>
      </c>
      <c r="BL170" s="15" t="s">
        <v>124</v>
      </c>
      <c r="BM170" s="15" t="s">
        <v>253</v>
      </c>
    </row>
    <row r="171" s="1" customFormat="1">
      <c r="B171" s="36"/>
      <c r="C171" s="37"/>
      <c r="D171" s="215" t="s">
        <v>126</v>
      </c>
      <c r="E171" s="37"/>
      <c r="F171" s="216" t="s">
        <v>252</v>
      </c>
      <c r="G171" s="37"/>
      <c r="H171" s="37"/>
      <c r="I171" s="129"/>
      <c r="J171" s="37"/>
      <c r="K171" s="37"/>
      <c r="L171" s="41"/>
      <c r="M171" s="217"/>
      <c r="N171" s="77"/>
      <c r="O171" s="77"/>
      <c r="P171" s="77"/>
      <c r="Q171" s="77"/>
      <c r="R171" s="77"/>
      <c r="S171" s="77"/>
      <c r="T171" s="78"/>
      <c r="AT171" s="15" t="s">
        <v>126</v>
      </c>
      <c r="AU171" s="15" t="s">
        <v>77</v>
      </c>
    </row>
    <row r="172" s="11" customFormat="1">
      <c r="B172" s="218"/>
      <c r="C172" s="219"/>
      <c r="D172" s="215" t="s">
        <v>132</v>
      </c>
      <c r="E172" s="220" t="s">
        <v>1</v>
      </c>
      <c r="F172" s="221" t="s">
        <v>254</v>
      </c>
      <c r="G172" s="219"/>
      <c r="H172" s="220" t="s">
        <v>1</v>
      </c>
      <c r="I172" s="222"/>
      <c r="J172" s="219"/>
      <c r="K172" s="219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132</v>
      </c>
      <c r="AU172" s="227" t="s">
        <v>77</v>
      </c>
      <c r="AV172" s="11" t="s">
        <v>75</v>
      </c>
      <c r="AW172" s="11" t="s">
        <v>30</v>
      </c>
      <c r="AX172" s="11" t="s">
        <v>67</v>
      </c>
      <c r="AY172" s="227" t="s">
        <v>117</v>
      </c>
    </row>
    <row r="173" s="11" customFormat="1">
      <c r="B173" s="218"/>
      <c r="C173" s="219"/>
      <c r="D173" s="215" t="s">
        <v>132</v>
      </c>
      <c r="E173" s="220" t="s">
        <v>1</v>
      </c>
      <c r="F173" s="221" t="s">
        <v>255</v>
      </c>
      <c r="G173" s="219"/>
      <c r="H173" s="220" t="s">
        <v>1</v>
      </c>
      <c r="I173" s="222"/>
      <c r="J173" s="219"/>
      <c r="K173" s="219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132</v>
      </c>
      <c r="AU173" s="227" t="s">
        <v>77</v>
      </c>
      <c r="AV173" s="11" t="s">
        <v>75</v>
      </c>
      <c r="AW173" s="11" t="s">
        <v>30</v>
      </c>
      <c r="AX173" s="11" t="s">
        <v>67</v>
      </c>
      <c r="AY173" s="227" t="s">
        <v>117</v>
      </c>
    </row>
    <row r="174" s="11" customFormat="1">
      <c r="B174" s="218"/>
      <c r="C174" s="219"/>
      <c r="D174" s="215" t="s">
        <v>132</v>
      </c>
      <c r="E174" s="220" t="s">
        <v>1</v>
      </c>
      <c r="F174" s="221" t="s">
        <v>256</v>
      </c>
      <c r="G174" s="219"/>
      <c r="H174" s="220" t="s">
        <v>1</v>
      </c>
      <c r="I174" s="222"/>
      <c r="J174" s="219"/>
      <c r="K174" s="219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132</v>
      </c>
      <c r="AU174" s="227" t="s">
        <v>77</v>
      </c>
      <c r="AV174" s="11" t="s">
        <v>75</v>
      </c>
      <c r="AW174" s="11" t="s">
        <v>30</v>
      </c>
      <c r="AX174" s="11" t="s">
        <v>67</v>
      </c>
      <c r="AY174" s="227" t="s">
        <v>117</v>
      </c>
    </row>
    <row r="175" s="12" customFormat="1">
      <c r="B175" s="228"/>
      <c r="C175" s="229"/>
      <c r="D175" s="215" t="s">
        <v>132</v>
      </c>
      <c r="E175" s="230" t="s">
        <v>1</v>
      </c>
      <c r="F175" s="231" t="s">
        <v>75</v>
      </c>
      <c r="G175" s="229"/>
      <c r="H175" s="232">
        <v>1</v>
      </c>
      <c r="I175" s="233"/>
      <c r="J175" s="229"/>
      <c r="K175" s="229"/>
      <c r="L175" s="234"/>
      <c r="M175" s="239"/>
      <c r="N175" s="240"/>
      <c r="O175" s="240"/>
      <c r="P175" s="240"/>
      <c r="Q175" s="240"/>
      <c r="R175" s="240"/>
      <c r="S175" s="240"/>
      <c r="T175" s="241"/>
      <c r="AT175" s="238" t="s">
        <v>132</v>
      </c>
      <c r="AU175" s="238" t="s">
        <v>77</v>
      </c>
      <c r="AV175" s="12" t="s">
        <v>77</v>
      </c>
      <c r="AW175" s="12" t="s">
        <v>30</v>
      </c>
      <c r="AX175" s="12" t="s">
        <v>75</v>
      </c>
      <c r="AY175" s="238" t="s">
        <v>117</v>
      </c>
    </row>
    <row r="176" s="1" customFormat="1" ht="6.96" customHeight="1">
      <c r="B176" s="55"/>
      <c r="C176" s="56"/>
      <c r="D176" s="56"/>
      <c r="E176" s="56"/>
      <c r="F176" s="56"/>
      <c r="G176" s="56"/>
      <c r="H176" s="56"/>
      <c r="I176" s="153"/>
      <c r="J176" s="56"/>
      <c r="K176" s="56"/>
      <c r="L176" s="41"/>
    </row>
  </sheetData>
  <sheetProtection sheet="1" autoFilter="0" formatColumns="0" formatRows="0" objects="1" scenarios="1" spinCount="100000" saltValue="qmpGNAoMo1IESJ1RwSoMSTRCpYC61uA0rtezHt15pZJGNL6SHIOW5F6QonqbUqiL0uPH5JPDsEiZnIyiZ1kraQ==" hashValue="dLR17gN/srQGFiSlX+tgMNtP5v7uWAy6/lkE1s/2LD/TXSJlKzRbARp8Qs5yigZXvVvfnKraoFpkGZex0qZGXg==" algorithmName="SHA-512" password="CC35"/>
  <autoFilter ref="C82:K17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  <c r="AZ2" s="242" t="s">
        <v>257</v>
      </c>
      <c r="BA2" s="242" t="s">
        <v>257</v>
      </c>
      <c r="BB2" s="242" t="s">
        <v>1</v>
      </c>
      <c r="BC2" s="242" t="s">
        <v>258</v>
      </c>
      <c r="BD2" s="242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2" t="s">
        <v>259</v>
      </c>
      <c r="BA3" s="242" t="s">
        <v>259</v>
      </c>
      <c r="BB3" s="242" t="s">
        <v>1</v>
      </c>
      <c r="BC3" s="242" t="s">
        <v>260</v>
      </c>
      <c r="BD3" s="242" t="s">
        <v>77</v>
      </c>
    </row>
    <row r="4" ht="24.96" customHeight="1">
      <c r="B4" s="18"/>
      <c r="D4" s="126" t="s">
        <v>90</v>
      </c>
      <c r="L4" s="18"/>
      <c r="M4" s="22" t="s">
        <v>10</v>
      </c>
      <c r="AT4" s="15" t="s">
        <v>4</v>
      </c>
      <c r="AZ4" s="242" t="s">
        <v>261</v>
      </c>
      <c r="BA4" s="242" t="s">
        <v>261</v>
      </c>
      <c r="BB4" s="242" t="s">
        <v>1</v>
      </c>
      <c r="BC4" s="242" t="s">
        <v>262</v>
      </c>
      <c r="BD4" s="242" t="s">
        <v>77</v>
      </c>
    </row>
    <row r="5" ht="6.96" customHeight="1">
      <c r="B5" s="18"/>
      <c r="L5" s="18"/>
      <c r="AZ5" s="242" t="s">
        <v>263</v>
      </c>
      <c r="BA5" s="242" t="s">
        <v>1</v>
      </c>
      <c r="BB5" s="242" t="s">
        <v>1</v>
      </c>
      <c r="BC5" s="242" t="s">
        <v>134</v>
      </c>
      <c r="BD5" s="242" t="s">
        <v>77</v>
      </c>
    </row>
    <row r="6" ht="12" customHeight="1">
      <c r="B6" s="18"/>
      <c r="D6" s="127" t="s">
        <v>16</v>
      </c>
      <c r="L6" s="18"/>
      <c r="AZ6" s="242" t="s">
        <v>264</v>
      </c>
      <c r="BA6" s="242" t="s">
        <v>1</v>
      </c>
      <c r="BB6" s="242" t="s">
        <v>1</v>
      </c>
      <c r="BC6" s="242" t="s">
        <v>77</v>
      </c>
      <c r="BD6" s="242" t="s">
        <v>77</v>
      </c>
    </row>
    <row r="7" ht="16.5" customHeight="1">
      <c r="B7" s="18"/>
      <c r="E7" s="128" t="str">
        <f>'Rekapitulace stavby'!K6</f>
        <v>Moutnický p., ř. km 6,265 - 7,833, Moutnice, Těšany, oprava koryta a bet. objektu</v>
      </c>
      <c r="F7" s="127"/>
      <c r="G7" s="127"/>
      <c r="H7" s="127"/>
      <c r="L7" s="18"/>
      <c r="AZ7" s="242" t="s">
        <v>265</v>
      </c>
      <c r="BA7" s="242" t="s">
        <v>1</v>
      </c>
      <c r="BB7" s="242" t="s">
        <v>1</v>
      </c>
      <c r="BC7" s="242" t="s">
        <v>260</v>
      </c>
      <c r="BD7" s="242" t="s">
        <v>77</v>
      </c>
    </row>
    <row r="8" s="1" customFormat="1" ht="12" customHeight="1">
      <c r="B8" s="41"/>
      <c r="D8" s="127" t="s">
        <v>91</v>
      </c>
      <c r="I8" s="129"/>
      <c r="L8" s="41"/>
      <c r="AZ8" s="242" t="s">
        <v>266</v>
      </c>
      <c r="BA8" s="242" t="s">
        <v>1</v>
      </c>
      <c r="BB8" s="242" t="s">
        <v>1</v>
      </c>
      <c r="BC8" s="242" t="s">
        <v>262</v>
      </c>
      <c r="BD8" s="242" t="s">
        <v>77</v>
      </c>
    </row>
    <row r="9" s="1" customFormat="1" ht="36.96" customHeight="1">
      <c r="B9" s="41"/>
      <c r="E9" s="130" t="s">
        <v>267</v>
      </c>
      <c r="F9" s="1"/>
      <c r="G9" s="1"/>
      <c r="H9" s="1"/>
      <c r="I9" s="129"/>
      <c r="L9" s="41"/>
      <c r="AZ9" s="242" t="s">
        <v>268</v>
      </c>
      <c r="BA9" s="242" t="s">
        <v>1</v>
      </c>
      <c r="BB9" s="242" t="s">
        <v>1</v>
      </c>
      <c r="BC9" s="242" t="s">
        <v>134</v>
      </c>
      <c r="BD9" s="242" t="s">
        <v>77</v>
      </c>
    </row>
    <row r="10" s="1" customFormat="1">
      <c r="B10" s="41"/>
      <c r="I10" s="129"/>
      <c r="L10" s="41"/>
      <c r="AZ10" s="242" t="s">
        <v>269</v>
      </c>
      <c r="BA10" s="242" t="s">
        <v>1</v>
      </c>
      <c r="BB10" s="242" t="s">
        <v>1</v>
      </c>
      <c r="BC10" s="242" t="s">
        <v>77</v>
      </c>
      <c r="BD10" s="242" t="s">
        <v>77</v>
      </c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  <c r="AZ11" s="242" t="s">
        <v>270</v>
      </c>
      <c r="BA11" s="242" t="s">
        <v>1</v>
      </c>
      <c r="BB11" s="242" t="s">
        <v>1</v>
      </c>
      <c r="BC11" s="242" t="s">
        <v>271</v>
      </c>
      <c r="BD11" s="242" t="s">
        <v>77</v>
      </c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27. 2. 2018</v>
      </c>
      <c r="L12" s="41"/>
      <c r="AZ12" s="242" t="s">
        <v>272</v>
      </c>
      <c r="BA12" s="242" t="s">
        <v>272</v>
      </c>
      <c r="BB12" s="242" t="s">
        <v>1</v>
      </c>
      <c r="BC12" s="242" t="s">
        <v>273</v>
      </c>
      <c r="BD12" s="242" t="s">
        <v>77</v>
      </c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ROUND((SUM(BE82:BE177)),  2)</f>
        <v>0</v>
      </c>
      <c r="I33" s="142">
        <v>0.20999999999999999</v>
      </c>
      <c r="J33" s="141">
        <f>ROUND(((SUM(BE82:BE177))*I33),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ROUND((SUM(BF82:BF177)),  2)</f>
        <v>0</v>
      </c>
      <c r="I34" s="142">
        <v>0.14999999999999999</v>
      </c>
      <c r="J34" s="141">
        <f>ROUND(((SUM(BF82:BF177))*I34),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ROUND((SUM(BG82:BG177)),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ROUND((SUM(BH82:BH177)),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ROUND((SUM(BI82:BI177)),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Moutnický p., ř. km 6,265 - 7,833, Moutnice, Těšany, oprava koryta a bet. objektu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SO01.1 - Odtěžení nánosů - Probírka břehového porostu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27. 2. 2018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94</v>
      </c>
      <c r="D57" s="159"/>
      <c r="E57" s="159"/>
      <c r="F57" s="159"/>
      <c r="G57" s="159"/>
      <c r="H57" s="159"/>
      <c r="I57" s="160"/>
      <c r="J57" s="161" t="s">
        <v>95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96</v>
      </c>
      <c r="D59" s="37"/>
      <c r="E59" s="37"/>
      <c r="F59" s="37"/>
      <c r="G59" s="37"/>
      <c r="H59" s="37"/>
      <c r="I59" s="129"/>
      <c r="J59" s="96">
        <f>J82</f>
        <v>0</v>
      </c>
      <c r="K59" s="37"/>
      <c r="L59" s="41"/>
      <c r="AU59" s="15" t="s">
        <v>97</v>
      </c>
    </row>
    <row r="60" s="7" customFormat="1" ht="24.96" customHeight="1">
      <c r="B60" s="163"/>
      <c r="C60" s="164"/>
      <c r="D60" s="165" t="s">
        <v>274</v>
      </c>
      <c r="E60" s="166"/>
      <c r="F60" s="166"/>
      <c r="G60" s="166"/>
      <c r="H60" s="166"/>
      <c r="I60" s="167"/>
      <c r="J60" s="168">
        <f>J83</f>
        <v>0</v>
      </c>
      <c r="K60" s="164"/>
      <c r="L60" s="169"/>
    </row>
    <row r="61" s="8" customFormat="1" ht="19.92" customHeight="1">
      <c r="B61" s="170"/>
      <c r="C61" s="171"/>
      <c r="D61" s="172" t="s">
        <v>275</v>
      </c>
      <c r="E61" s="173"/>
      <c r="F61" s="173"/>
      <c r="G61" s="173"/>
      <c r="H61" s="173"/>
      <c r="I61" s="174"/>
      <c r="J61" s="175">
        <f>J87</f>
        <v>0</v>
      </c>
      <c r="K61" s="171"/>
      <c r="L61" s="176"/>
    </row>
    <row r="62" s="8" customFormat="1" ht="19.92" customHeight="1">
      <c r="B62" s="170"/>
      <c r="C62" s="171"/>
      <c r="D62" s="172" t="s">
        <v>276</v>
      </c>
      <c r="E62" s="173"/>
      <c r="F62" s="173"/>
      <c r="G62" s="173"/>
      <c r="H62" s="173"/>
      <c r="I62" s="174"/>
      <c r="J62" s="175">
        <f>J169</f>
        <v>0</v>
      </c>
      <c r="K62" s="171"/>
      <c r="L62" s="176"/>
    </row>
    <row r="63" s="1" customFormat="1" ht="21.84" customHeight="1">
      <c r="B63" s="36"/>
      <c r="C63" s="37"/>
      <c r="D63" s="37"/>
      <c r="E63" s="37"/>
      <c r="F63" s="37"/>
      <c r="G63" s="37"/>
      <c r="H63" s="37"/>
      <c r="I63" s="129"/>
      <c r="J63" s="37"/>
      <c r="K63" s="37"/>
      <c r="L63" s="41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153"/>
      <c r="J64" s="56"/>
      <c r="K64" s="56"/>
      <c r="L64" s="41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56"/>
      <c r="J68" s="58"/>
      <c r="K68" s="58"/>
      <c r="L68" s="41"/>
    </row>
    <row r="69" s="1" customFormat="1" ht="24.96" customHeight="1">
      <c r="B69" s="36"/>
      <c r="C69" s="21" t="s">
        <v>102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2" customHeight="1">
      <c r="B71" s="36"/>
      <c r="C71" s="30" t="s">
        <v>16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157" t="str">
        <f>E7</f>
        <v>Moutnický p., ř. km 6,265 - 7,833, Moutnice, Těšany, oprava koryta a bet. objektu</v>
      </c>
      <c r="F72" s="30"/>
      <c r="G72" s="30"/>
      <c r="H72" s="30"/>
      <c r="I72" s="129"/>
      <c r="J72" s="37"/>
      <c r="K72" s="37"/>
      <c r="L72" s="41"/>
    </row>
    <row r="73" s="1" customFormat="1" ht="12" customHeight="1">
      <c r="B73" s="36"/>
      <c r="C73" s="30" t="s">
        <v>91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6.5" customHeight="1">
      <c r="B74" s="36"/>
      <c r="C74" s="37"/>
      <c r="D74" s="37"/>
      <c r="E74" s="62" t="str">
        <f>E9</f>
        <v>SO01.1 - Odtěžení nánosů - Probírka břehového porostu</v>
      </c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20</v>
      </c>
      <c r="D76" s="37"/>
      <c r="E76" s="37"/>
      <c r="F76" s="25" t="str">
        <f>F12</f>
        <v xml:space="preserve"> </v>
      </c>
      <c r="G76" s="37"/>
      <c r="H76" s="37"/>
      <c r="I76" s="131" t="s">
        <v>22</v>
      </c>
      <c r="J76" s="65" t="str">
        <f>IF(J12="","",J12)</f>
        <v>27. 2. 2018</v>
      </c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3.65" customHeight="1">
      <c r="B78" s="36"/>
      <c r="C78" s="30" t="s">
        <v>24</v>
      </c>
      <c r="D78" s="37"/>
      <c r="E78" s="37"/>
      <c r="F78" s="25" t="str">
        <f>E15</f>
        <v xml:space="preserve"> </v>
      </c>
      <c r="G78" s="37"/>
      <c r="H78" s="37"/>
      <c r="I78" s="131" t="s">
        <v>29</v>
      </c>
      <c r="J78" s="34" t="str">
        <f>E21</f>
        <v xml:space="preserve"> </v>
      </c>
      <c r="K78" s="37"/>
      <c r="L78" s="41"/>
    </row>
    <row r="79" s="1" customFormat="1" ht="13.65" customHeight="1">
      <c r="B79" s="36"/>
      <c r="C79" s="30" t="s">
        <v>27</v>
      </c>
      <c r="D79" s="37"/>
      <c r="E79" s="37"/>
      <c r="F79" s="25" t="str">
        <f>IF(E18="","",E18)</f>
        <v>Vyplň údaj</v>
      </c>
      <c r="G79" s="37"/>
      <c r="H79" s="37"/>
      <c r="I79" s="131" t="s">
        <v>31</v>
      </c>
      <c r="J79" s="34" t="str">
        <f>E24</f>
        <v xml:space="preserve"> </v>
      </c>
      <c r="K79" s="37"/>
      <c r="L79" s="41"/>
    </row>
    <row r="80" s="1" customFormat="1" ht="10.32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9" customFormat="1" ht="29.28" customHeight="1">
      <c r="B81" s="177"/>
      <c r="C81" s="178" t="s">
        <v>103</v>
      </c>
      <c r="D81" s="179" t="s">
        <v>52</v>
      </c>
      <c r="E81" s="179" t="s">
        <v>48</v>
      </c>
      <c r="F81" s="179" t="s">
        <v>49</v>
      </c>
      <c r="G81" s="179" t="s">
        <v>104</v>
      </c>
      <c r="H81" s="179" t="s">
        <v>105</v>
      </c>
      <c r="I81" s="180" t="s">
        <v>106</v>
      </c>
      <c r="J81" s="179" t="s">
        <v>95</v>
      </c>
      <c r="K81" s="181" t="s">
        <v>107</v>
      </c>
      <c r="L81" s="182"/>
      <c r="M81" s="86" t="s">
        <v>1</v>
      </c>
      <c r="N81" s="87" t="s">
        <v>37</v>
      </c>
      <c r="O81" s="87" t="s">
        <v>108</v>
      </c>
      <c r="P81" s="87" t="s">
        <v>109</v>
      </c>
      <c r="Q81" s="87" t="s">
        <v>110</v>
      </c>
      <c r="R81" s="87" t="s">
        <v>111</v>
      </c>
      <c r="S81" s="87" t="s">
        <v>112</v>
      </c>
      <c r="T81" s="88" t="s">
        <v>113</v>
      </c>
    </row>
    <row r="82" s="1" customFormat="1" ht="22.8" customHeight="1">
      <c r="B82" s="36"/>
      <c r="C82" s="93" t="s">
        <v>114</v>
      </c>
      <c r="D82" s="37"/>
      <c r="E82" s="37"/>
      <c r="F82" s="37"/>
      <c r="G82" s="37"/>
      <c r="H82" s="37"/>
      <c r="I82" s="129"/>
      <c r="J82" s="183">
        <f>BK82</f>
        <v>0</v>
      </c>
      <c r="K82" s="37"/>
      <c r="L82" s="41"/>
      <c r="M82" s="89"/>
      <c r="N82" s="90"/>
      <c r="O82" s="90"/>
      <c r="P82" s="184">
        <f>P83</f>
        <v>0</v>
      </c>
      <c r="Q82" s="90"/>
      <c r="R82" s="184">
        <f>R83</f>
        <v>0.96986000000000017</v>
      </c>
      <c r="S82" s="90"/>
      <c r="T82" s="185">
        <f>T83</f>
        <v>0</v>
      </c>
      <c r="AT82" s="15" t="s">
        <v>66</v>
      </c>
      <c r="AU82" s="15" t="s">
        <v>97</v>
      </c>
      <c r="BK82" s="186">
        <f>BK83</f>
        <v>0</v>
      </c>
    </row>
    <row r="83" s="10" customFormat="1" ht="25.92" customHeight="1">
      <c r="B83" s="187"/>
      <c r="C83" s="188"/>
      <c r="D83" s="189" t="s">
        <v>66</v>
      </c>
      <c r="E83" s="190" t="s">
        <v>277</v>
      </c>
      <c r="F83" s="190" t="s">
        <v>278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P84+SUM(P85:P87)+P169</f>
        <v>0</v>
      </c>
      <c r="Q83" s="195"/>
      <c r="R83" s="196">
        <f>R84+SUM(R85:R87)+R169</f>
        <v>0.96986000000000017</v>
      </c>
      <c r="S83" s="195"/>
      <c r="T83" s="197">
        <f>T84+SUM(T85:T87)+T169</f>
        <v>0</v>
      </c>
      <c r="AR83" s="198" t="s">
        <v>75</v>
      </c>
      <c r="AT83" s="199" t="s">
        <v>66</v>
      </c>
      <c r="AU83" s="199" t="s">
        <v>67</v>
      </c>
      <c r="AY83" s="198" t="s">
        <v>117</v>
      </c>
      <c r="BK83" s="200">
        <f>BK84+SUM(BK85:BK87)+BK169</f>
        <v>0</v>
      </c>
    </row>
    <row r="84" s="1" customFormat="1" ht="16.5" customHeight="1">
      <c r="B84" s="36"/>
      <c r="C84" s="203" t="s">
        <v>75</v>
      </c>
      <c r="D84" s="203" t="s">
        <v>120</v>
      </c>
      <c r="E84" s="204" t="s">
        <v>212</v>
      </c>
      <c r="F84" s="205" t="s">
        <v>279</v>
      </c>
      <c r="G84" s="206" t="s">
        <v>280</v>
      </c>
      <c r="H84" s="207">
        <v>1</v>
      </c>
      <c r="I84" s="208"/>
      <c r="J84" s="209">
        <f>ROUND(I84*H84,2)</f>
        <v>0</v>
      </c>
      <c r="K84" s="205" t="s">
        <v>1</v>
      </c>
      <c r="L84" s="41"/>
      <c r="M84" s="210" t="s">
        <v>1</v>
      </c>
      <c r="N84" s="211" t="s">
        <v>38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124</v>
      </c>
      <c r="AT84" s="15" t="s">
        <v>120</v>
      </c>
      <c r="AU84" s="15" t="s">
        <v>75</v>
      </c>
      <c r="AY84" s="15" t="s">
        <v>117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124</v>
      </c>
      <c r="BM84" s="15" t="s">
        <v>281</v>
      </c>
    </row>
    <row r="85" s="1" customFormat="1">
      <c r="B85" s="36"/>
      <c r="C85" s="37"/>
      <c r="D85" s="215" t="s">
        <v>126</v>
      </c>
      <c r="E85" s="37"/>
      <c r="F85" s="216" t="s">
        <v>282</v>
      </c>
      <c r="G85" s="37"/>
      <c r="H85" s="37"/>
      <c r="I85" s="129"/>
      <c r="J85" s="37"/>
      <c r="K85" s="37"/>
      <c r="L85" s="41"/>
      <c r="M85" s="217"/>
      <c r="N85" s="77"/>
      <c r="O85" s="77"/>
      <c r="P85" s="77"/>
      <c r="Q85" s="77"/>
      <c r="R85" s="77"/>
      <c r="S85" s="77"/>
      <c r="T85" s="78"/>
      <c r="AT85" s="15" t="s">
        <v>126</v>
      </c>
      <c r="AU85" s="15" t="s">
        <v>75</v>
      </c>
    </row>
    <row r="86" s="12" customFormat="1">
      <c r="B86" s="228"/>
      <c r="C86" s="229"/>
      <c r="D86" s="215" t="s">
        <v>132</v>
      </c>
      <c r="E86" s="230" t="s">
        <v>1</v>
      </c>
      <c r="F86" s="231" t="s">
        <v>75</v>
      </c>
      <c r="G86" s="229"/>
      <c r="H86" s="232">
        <v>1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AT86" s="238" t="s">
        <v>132</v>
      </c>
      <c r="AU86" s="238" t="s">
        <v>75</v>
      </c>
      <c r="AV86" s="12" t="s">
        <v>77</v>
      </c>
      <c r="AW86" s="12" t="s">
        <v>30</v>
      </c>
      <c r="AX86" s="12" t="s">
        <v>75</v>
      </c>
      <c r="AY86" s="238" t="s">
        <v>117</v>
      </c>
    </row>
    <row r="87" s="10" customFormat="1" ht="22.8" customHeight="1">
      <c r="B87" s="187"/>
      <c r="C87" s="188"/>
      <c r="D87" s="189" t="s">
        <v>66</v>
      </c>
      <c r="E87" s="201" t="s">
        <v>75</v>
      </c>
      <c r="F87" s="201" t="s">
        <v>283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SUM(P88:P168)</f>
        <v>0</v>
      </c>
      <c r="Q87" s="195"/>
      <c r="R87" s="196">
        <f>SUM(R88:R168)</f>
        <v>0.96986000000000017</v>
      </c>
      <c r="S87" s="195"/>
      <c r="T87" s="197">
        <f>SUM(T88:T168)</f>
        <v>0</v>
      </c>
      <c r="AR87" s="198" t="s">
        <v>75</v>
      </c>
      <c r="AT87" s="199" t="s">
        <v>66</v>
      </c>
      <c r="AU87" s="199" t="s">
        <v>75</v>
      </c>
      <c r="AY87" s="198" t="s">
        <v>117</v>
      </c>
      <c r="BK87" s="200">
        <f>SUM(BK88:BK168)</f>
        <v>0</v>
      </c>
    </row>
    <row r="88" s="1" customFormat="1" ht="16.5" customHeight="1">
      <c r="B88" s="36"/>
      <c r="C88" s="203" t="s">
        <v>77</v>
      </c>
      <c r="D88" s="203" t="s">
        <v>120</v>
      </c>
      <c r="E88" s="204" t="s">
        <v>284</v>
      </c>
      <c r="F88" s="205" t="s">
        <v>285</v>
      </c>
      <c r="G88" s="206" t="s">
        <v>286</v>
      </c>
      <c r="H88" s="207">
        <v>0.82099999999999995</v>
      </c>
      <c r="I88" s="208"/>
      <c r="J88" s="209">
        <f>ROUND(I88*H88,2)</f>
        <v>0</v>
      </c>
      <c r="K88" s="205" t="s">
        <v>163</v>
      </c>
      <c r="L88" s="41"/>
      <c r="M88" s="210" t="s">
        <v>1</v>
      </c>
      <c r="N88" s="211" t="s">
        <v>38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124</v>
      </c>
      <c r="AT88" s="15" t="s">
        <v>120</v>
      </c>
      <c r="AU88" s="15" t="s">
        <v>77</v>
      </c>
      <c r="AY88" s="15" t="s">
        <v>117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75</v>
      </c>
      <c r="BK88" s="214">
        <f>ROUND(I88*H88,2)</f>
        <v>0</v>
      </c>
      <c r="BL88" s="15" t="s">
        <v>124</v>
      </c>
      <c r="BM88" s="15" t="s">
        <v>287</v>
      </c>
    </row>
    <row r="89" s="1" customFormat="1">
      <c r="B89" s="36"/>
      <c r="C89" s="37"/>
      <c r="D89" s="215" t="s">
        <v>126</v>
      </c>
      <c r="E89" s="37"/>
      <c r="F89" s="216" t="s">
        <v>288</v>
      </c>
      <c r="G89" s="37"/>
      <c r="H89" s="37"/>
      <c r="I89" s="129"/>
      <c r="J89" s="37"/>
      <c r="K89" s="37"/>
      <c r="L89" s="41"/>
      <c r="M89" s="217"/>
      <c r="N89" s="77"/>
      <c r="O89" s="77"/>
      <c r="P89" s="77"/>
      <c r="Q89" s="77"/>
      <c r="R89" s="77"/>
      <c r="S89" s="77"/>
      <c r="T89" s="78"/>
      <c r="AT89" s="15" t="s">
        <v>126</v>
      </c>
      <c r="AU89" s="15" t="s">
        <v>77</v>
      </c>
    </row>
    <row r="90" s="11" customFormat="1">
      <c r="B90" s="218"/>
      <c r="C90" s="219"/>
      <c r="D90" s="215" t="s">
        <v>132</v>
      </c>
      <c r="E90" s="220" t="s">
        <v>1</v>
      </c>
      <c r="F90" s="221" t="s">
        <v>289</v>
      </c>
      <c r="G90" s="219"/>
      <c r="H90" s="220" t="s">
        <v>1</v>
      </c>
      <c r="I90" s="222"/>
      <c r="J90" s="219"/>
      <c r="K90" s="219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132</v>
      </c>
      <c r="AU90" s="227" t="s">
        <v>77</v>
      </c>
      <c r="AV90" s="11" t="s">
        <v>75</v>
      </c>
      <c r="AW90" s="11" t="s">
        <v>30</v>
      </c>
      <c r="AX90" s="11" t="s">
        <v>67</v>
      </c>
      <c r="AY90" s="227" t="s">
        <v>117</v>
      </c>
    </row>
    <row r="91" s="12" customFormat="1">
      <c r="B91" s="228"/>
      <c r="C91" s="229"/>
      <c r="D91" s="215" t="s">
        <v>132</v>
      </c>
      <c r="E91" s="230" t="s">
        <v>272</v>
      </c>
      <c r="F91" s="231" t="s">
        <v>290</v>
      </c>
      <c r="G91" s="229"/>
      <c r="H91" s="232">
        <v>0.82099999999999995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132</v>
      </c>
      <c r="AU91" s="238" t="s">
        <v>77</v>
      </c>
      <c r="AV91" s="12" t="s">
        <v>77</v>
      </c>
      <c r="AW91" s="12" t="s">
        <v>30</v>
      </c>
      <c r="AX91" s="12" t="s">
        <v>75</v>
      </c>
      <c r="AY91" s="238" t="s">
        <v>117</v>
      </c>
    </row>
    <row r="92" s="1" customFormat="1" ht="16.5" customHeight="1">
      <c r="B92" s="36"/>
      <c r="C92" s="203" t="s">
        <v>134</v>
      </c>
      <c r="D92" s="203" t="s">
        <v>120</v>
      </c>
      <c r="E92" s="204" t="s">
        <v>291</v>
      </c>
      <c r="F92" s="205" t="s">
        <v>292</v>
      </c>
      <c r="G92" s="206" t="s">
        <v>235</v>
      </c>
      <c r="H92" s="207">
        <v>4674</v>
      </c>
      <c r="I92" s="208"/>
      <c r="J92" s="209">
        <f>ROUND(I92*H92,2)</f>
        <v>0</v>
      </c>
      <c r="K92" s="205" t="s">
        <v>163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124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124</v>
      </c>
      <c r="BM92" s="15" t="s">
        <v>293</v>
      </c>
    </row>
    <row r="93" s="1" customFormat="1">
      <c r="B93" s="36"/>
      <c r="C93" s="37"/>
      <c r="D93" s="215" t="s">
        <v>126</v>
      </c>
      <c r="E93" s="37"/>
      <c r="F93" s="216" t="s">
        <v>294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126</v>
      </c>
      <c r="AU93" s="15" t="s">
        <v>77</v>
      </c>
    </row>
    <row r="94" s="11" customFormat="1">
      <c r="B94" s="218"/>
      <c r="C94" s="219"/>
      <c r="D94" s="215" t="s">
        <v>132</v>
      </c>
      <c r="E94" s="220" t="s">
        <v>1</v>
      </c>
      <c r="F94" s="221" t="s">
        <v>295</v>
      </c>
      <c r="G94" s="219"/>
      <c r="H94" s="220" t="s">
        <v>1</v>
      </c>
      <c r="I94" s="222"/>
      <c r="J94" s="219"/>
      <c r="K94" s="219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132</v>
      </c>
      <c r="AU94" s="227" t="s">
        <v>77</v>
      </c>
      <c r="AV94" s="11" t="s">
        <v>75</v>
      </c>
      <c r="AW94" s="11" t="s">
        <v>30</v>
      </c>
      <c r="AX94" s="11" t="s">
        <v>67</v>
      </c>
      <c r="AY94" s="227" t="s">
        <v>117</v>
      </c>
    </row>
    <row r="95" s="12" customFormat="1">
      <c r="B95" s="228"/>
      <c r="C95" s="229"/>
      <c r="D95" s="215" t="s">
        <v>132</v>
      </c>
      <c r="E95" s="230" t="s">
        <v>257</v>
      </c>
      <c r="F95" s="231" t="s">
        <v>258</v>
      </c>
      <c r="G95" s="229"/>
      <c r="H95" s="232">
        <v>4674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132</v>
      </c>
      <c r="AU95" s="238" t="s">
        <v>77</v>
      </c>
      <c r="AV95" s="12" t="s">
        <v>77</v>
      </c>
      <c r="AW95" s="12" t="s">
        <v>30</v>
      </c>
      <c r="AX95" s="12" t="s">
        <v>75</v>
      </c>
      <c r="AY95" s="238" t="s">
        <v>117</v>
      </c>
    </row>
    <row r="96" s="1" customFormat="1" ht="16.5" customHeight="1">
      <c r="B96" s="36"/>
      <c r="C96" s="203" t="s">
        <v>124</v>
      </c>
      <c r="D96" s="203" t="s">
        <v>120</v>
      </c>
      <c r="E96" s="204" t="s">
        <v>296</v>
      </c>
      <c r="F96" s="205" t="s">
        <v>297</v>
      </c>
      <c r="G96" s="206" t="s">
        <v>235</v>
      </c>
      <c r="H96" s="207">
        <v>4674</v>
      </c>
      <c r="I96" s="208"/>
      <c r="J96" s="209">
        <f>ROUND(I96*H96,2)</f>
        <v>0</v>
      </c>
      <c r="K96" s="205" t="s">
        <v>163</v>
      </c>
      <c r="L96" s="41"/>
      <c r="M96" s="210" t="s">
        <v>1</v>
      </c>
      <c r="N96" s="211" t="s">
        <v>38</v>
      </c>
      <c r="O96" s="77"/>
      <c r="P96" s="212">
        <f>O96*H96</f>
        <v>0</v>
      </c>
      <c r="Q96" s="212">
        <v>0.00018000000000000001</v>
      </c>
      <c r="R96" s="212">
        <f>Q96*H96</f>
        <v>0.84132000000000007</v>
      </c>
      <c r="S96" s="212">
        <v>0</v>
      </c>
      <c r="T96" s="213">
        <f>S96*H96</f>
        <v>0</v>
      </c>
      <c r="AR96" s="15" t="s">
        <v>124</v>
      </c>
      <c r="AT96" s="15" t="s">
        <v>120</v>
      </c>
      <c r="AU96" s="15" t="s">
        <v>77</v>
      </c>
      <c r="AY96" s="15" t="s">
        <v>117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75</v>
      </c>
      <c r="BK96" s="214">
        <f>ROUND(I96*H96,2)</f>
        <v>0</v>
      </c>
      <c r="BL96" s="15" t="s">
        <v>124</v>
      </c>
      <c r="BM96" s="15" t="s">
        <v>298</v>
      </c>
    </row>
    <row r="97" s="1" customFormat="1">
      <c r="B97" s="36"/>
      <c r="C97" s="37"/>
      <c r="D97" s="215" t="s">
        <v>126</v>
      </c>
      <c r="E97" s="37"/>
      <c r="F97" s="216" t="s">
        <v>299</v>
      </c>
      <c r="G97" s="37"/>
      <c r="H97" s="37"/>
      <c r="I97" s="129"/>
      <c r="J97" s="37"/>
      <c r="K97" s="37"/>
      <c r="L97" s="41"/>
      <c r="M97" s="217"/>
      <c r="N97" s="77"/>
      <c r="O97" s="77"/>
      <c r="P97" s="77"/>
      <c r="Q97" s="77"/>
      <c r="R97" s="77"/>
      <c r="S97" s="77"/>
      <c r="T97" s="78"/>
      <c r="AT97" s="15" t="s">
        <v>126</v>
      </c>
      <c r="AU97" s="15" t="s">
        <v>77</v>
      </c>
    </row>
    <row r="98" s="12" customFormat="1">
      <c r="B98" s="228"/>
      <c r="C98" s="229"/>
      <c r="D98" s="215" t="s">
        <v>132</v>
      </c>
      <c r="E98" s="230" t="s">
        <v>1</v>
      </c>
      <c r="F98" s="231" t="s">
        <v>257</v>
      </c>
      <c r="G98" s="229"/>
      <c r="H98" s="232">
        <v>4674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132</v>
      </c>
      <c r="AU98" s="238" t="s">
        <v>77</v>
      </c>
      <c r="AV98" s="12" t="s">
        <v>77</v>
      </c>
      <c r="AW98" s="12" t="s">
        <v>30</v>
      </c>
      <c r="AX98" s="12" t="s">
        <v>67</v>
      </c>
      <c r="AY98" s="238" t="s">
        <v>117</v>
      </c>
    </row>
    <row r="99" s="13" customFormat="1">
      <c r="B99" s="243"/>
      <c r="C99" s="244"/>
      <c r="D99" s="215" t="s">
        <v>132</v>
      </c>
      <c r="E99" s="245" t="s">
        <v>1</v>
      </c>
      <c r="F99" s="246" t="s">
        <v>300</v>
      </c>
      <c r="G99" s="244"/>
      <c r="H99" s="247">
        <v>4674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132</v>
      </c>
      <c r="AU99" s="253" t="s">
        <v>77</v>
      </c>
      <c r="AV99" s="13" t="s">
        <v>124</v>
      </c>
      <c r="AW99" s="13" t="s">
        <v>30</v>
      </c>
      <c r="AX99" s="13" t="s">
        <v>75</v>
      </c>
      <c r="AY99" s="253" t="s">
        <v>117</v>
      </c>
    </row>
    <row r="100" s="1" customFormat="1" ht="16.5" customHeight="1">
      <c r="B100" s="36"/>
      <c r="C100" s="203" t="s">
        <v>116</v>
      </c>
      <c r="D100" s="203" t="s">
        <v>120</v>
      </c>
      <c r="E100" s="204" t="s">
        <v>301</v>
      </c>
      <c r="F100" s="205" t="s">
        <v>302</v>
      </c>
      <c r="G100" s="206" t="s">
        <v>303</v>
      </c>
      <c r="H100" s="207">
        <v>522</v>
      </c>
      <c r="I100" s="208"/>
      <c r="J100" s="209">
        <f>ROUND(I100*H100,2)</f>
        <v>0</v>
      </c>
      <c r="K100" s="205" t="s">
        <v>163</v>
      </c>
      <c r="L100" s="41"/>
      <c r="M100" s="210" t="s">
        <v>1</v>
      </c>
      <c r="N100" s="211" t="s">
        <v>38</v>
      </c>
      <c r="O100" s="77"/>
      <c r="P100" s="212">
        <f>O100*H100</f>
        <v>0</v>
      </c>
      <c r="Q100" s="212">
        <v>0.00018000000000000001</v>
      </c>
      <c r="R100" s="212">
        <f>Q100*H100</f>
        <v>0.093960000000000002</v>
      </c>
      <c r="S100" s="212">
        <v>0</v>
      </c>
      <c r="T100" s="213">
        <f>S100*H100</f>
        <v>0</v>
      </c>
      <c r="AR100" s="15" t="s">
        <v>124</v>
      </c>
      <c r="AT100" s="15" t="s">
        <v>120</v>
      </c>
      <c r="AU100" s="15" t="s">
        <v>77</v>
      </c>
      <c r="AY100" s="15" t="s">
        <v>117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75</v>
      </c>
      <c r="BK100" s="214">
        <f>ROUND(I100*H100,2)</f>
        <v>0</v>
      </c>
      <c r="BL100" s="15" t="s">
        <v>124</v>
      </c>
      <c r="BM100" s="15" t="s">
        <v>304</v>
      </c>
    </row>
    <row r="101" s="1" customFormat="1">
      <c r="B101" s="36"/>
      <c r="C101" s="37"/>
      <c r="D101" s="215" t="s">
        <v>126</v>
      </c>
      <c r="E101" s="37"/>
      <c r="F101" s="216" t="s">
        <v>305</v>
      </c>
      <c r="G101" s="37"/>
      <c r="H101" s="37"/>
      <c r="I101" s="129"/>
      <c r="J101" s="37"/>
      <c r="K101" s="37"/>
      <c r="L101" s="41"/>
      <c r="M101" s="217"/>
      <c r="N101" s="77"/>
      <c r="O101" s="77"/>
      <c r="P101" s="77"/>
      <c r="Q101" s="77"/>
      <c r="R101" s="77"/>
      <c r="S101" s="77"/>
      <c r="T101" s="78"/>
      <c r="AT101" s="15" t="s">
        <v>126</v>
      </c>
      <c r="AU101" s="15" t="s">
        <v>77</v>
      </c>
    </row>
    <row r="102" s="12" customFormat="1">
      <c r="B102" s="228"/>
      <c r="C102" s="229"/>
      <c r="D102" s="215" t="s">
        <v>132</v>
      </c>
      <c r="E102" s="230" t="s">
        <v>1</v>
      </c>
      <c r="F102" s="231" t="s">
        <v>259</v>
      </c>
      <c r="G102" s="229"/>
      <c r="H102" s="232">
        <v>522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132</v>
      </c>
      <c r="AU102" s="238" t="s">
        <v>77</v>
      </c>
      <c r="AV102" s="12" t="s">
        <v>77</v>
      </c>
      <c r="AW102" s="12" t="s">
        <v>30</v>
      </c>
      <c r="AX102" s="12" t="s">
        <v>75</v>
      </c>
      <c r="AY102" s="238" t="s">
        <v>117</v>
      </c>
    </row>
    <row r="103" s="1" customFormat="1" ht="16.5" customHeight="1">
      <c r="B103" s="36"/>
      <c r="C103" s="203" t="s">
        <v>159</v>
      </c>
      <c r="D103" s="203" t="s">
        <v>120</v>
      </c>
      <c r="E103" s="204" t="s">
        <v>306</v>
      </c>
      <c r="F103" s="205" t="s">
        <v>307</v>
      </c>
      <c r="G103" s="206" t="s">
        <v>303</v>
      </c>
      <c r="H103" s="207">
        <v>36</v>
      </c>
      <c r="I103" s="208"/>
      <c r="J103" s="209">
        <f>ROUND(I103*H103,2)</f>
        <v>0</v>
      </c>
      <c r="K103" s="205" t="s">
        <v>163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0.00018000000000000001</v>
      </c>
      <c r="R103" s="212">
        <f>Q103*H103</f>
        <v>0.0064800000000000005</v>
      </c>
      <c r="S103" s="212">
        <v>0</v>
      </c>
      <c r="T103" s="213">
        <f>S103*H103</f>
        <v>0</v>
      </c>
      <c r="AR103" s="15" t="s">
        <v>124</v>
      </c>
      <c r="AT103" s="15" t="s">
        <v>120</v>
      </c>
      <c r="AU103" s="15" t="s">
        <v>77</v>
      </c>
      <c r="AY103" s="15" t="s">
        <v>117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124</v>
      </c>
      <c r="BM103" s="15" t="s">
        <v>308</v>
      </c>
    </row>
    <row r="104" s="1" customFormat="1">
      <c r="B104" s="36"/>
      <c r="C104" s="37"/>
      <c r="D104" s="215" t="s">
        <v>126</v>
      </c>
      <c r="E104" s="37"/>
      <c r="F104" s="216" t="s">
        <v>309</v>
      </c>
      <c r="G104" s="37"/>
      <c r="H104" s="37"/>
      <c r="I104" s="129"/>
      <c r="J104" s="37"/>
      <c r="K104" s="37"/>
      <c r="L104" s="41"/>
      <c r="M104" s="217"/>
      <c r="N104" s="77"/>
      <c r="O104" s="77"/>
      <c r="P104" s="77"/>
      <c r="Q104" s="77"/>
      <c r="R104" s="77"/>
      <c r="S104" s="77"/>
      <c r="T104" s="78"/>
      <c r="AT104" s="15" t="s">
        <v>126</v>
      </c>
      <c r="AU104" s="15" t="s">
        <v>77</v>
      </c>
    </row>
    <row r="105" s="12" customFormat="1">
      <c r="B105" s="228"/>
      <c r="C105" s="229"/>
      <c r="D105" s="215" t="s">
        <v>132</v>
      </c>
      <c r="E105" s="230" t="s">
        <v>1</v>
      </c>
      <c r="F105" s="231" t="s">
        <v>261</v>
      </c>
      <c r="G105" s="229"/>
      <c r="H105" s="232">
        <v>31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132</v>
      </c>
      <c r="AU105" s="238" t="s">
        <v>77</v>
      </c>
      <c r="AV105" s="12" t="s">
        <v>77</v>
      </c>
      <c r="AW105" s="12" t="s">
        <v>30</v>
      </c>
      <c r="AX105" s="12" t="s">
        <v>67</v>
      </c>
      <c r="AY105" s="238" t="s">
        <v>117</v>
      </c>
    </row>
    <row r="106" s="12" customFormat="1">
      <c r="B106" s="228"/>
      <c r="C106" s="229"/>
      <c r="D106" s="215" t="s">
        <v>132</v>
      </c>
      <c r="E106" s="230" t="s">
        <v>1</v>
      </c>
      <c r="F106" s="231" t="s">
        <v>263</v>
      </c>
      <c r="G106" s="229"/>
      <c r="H106" s="232">
        <v>3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132</v>
      </c>
      <c r="AU106" s="238" t="s">
        <v>77</v>
      </c>
      <c r="AV106" s="12" t="s">
        <v>77</v>
      </c>
      <c r="AW106" s="12" t="s">
        <v>30</v>
      </c>
      <c r="AX106" s="12" t="s">
        <v>67</v>
      </c>
      <c r="AY106" s="238" t="s">
        <v>117</v>
      </c>
    </row>
    <row r="107" s="12" customFormat="1">
      <c r="B107" s="228"/>
      <c r="C107" s="229"/>
      <c r="D107" s="215" t="s">
        <v>132</v>
      </c>
      <c r="E107" s="230" t="s">
        <v>1</v>
      </c>
      <c r="F107" s="231" t="s">
        <v>264</v>
      </c>
      <c r="G107" s="229"/>
      <c r="H107" s="232">
        <v>2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132</v>
      </c>
      <c r="AU107" s="238" t="s">
        <v>77</v>
      </c>
      <c r="AV107" s="12" t="s">
        <v>77</v>
      </c>
      <c r="AW107" s="12" t="s">
        <v>30</v>
      </c>
      <c r="AX107" s="12" t="s">
        <v>67</v>
      </c>
      <c r="AY107" s="238" t="s">
        <v>117</v>
      </c>
    </row>
    <row r="108" s="13" customFormat="1">
      <c r="B108" s="243"/>
      <c r="C108" s="244"/>
      <c r="D108" s="215" t="s">
        <v>132</v>
      </c>
      <c r="E108" s="245" t="s">
        <v>1</v>
      </c>
      <c r="F108" s="246" t="s">
        <v>300</v>
      </c>
      <c r="G108" s="244"/>
      <c r="H108" s="247">
        <v>36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132</v>
      </c>
      <c r="AU108" s="253" t="s">
        <v>77</v>
      </c>
      <c r="AV108" s="13" t="s">
        <v>124</v>
      </c>
      <c r="AW108" s="13" t="s">
        <v>30</v>
      </c>
      <c r="AX108" s="13" t="s">
        <v>75</v>
      </c>
      <c r="AY108" s="253" t="s">
        <v>117</v>
      </c>
    </row>
    <row r="109" s="1" customFormat="1" ht="16.5" customHeight="1">
      <c r="B109" s="36"/>
      <c r="C109" s="203" t="s">
        <v>168</v>
      </c>
      <c r="D109" s="203" t="s">
        <v>120</v>
      </c>
      <c r="E109" s="204" t="s">
        <v>310</v>
      </c>
      <c r="F109" s="205" t="s">
        <v>311</v>
      </c>
      <c r="G109" s="206" t="s">
        <v>303</v>
      </c>
      <c r="H109" s="207">
        <v>522</v>
      </c>
      <c r="I109" s="208"/>
      <c r="J109" s="209">
        <f>ROUND(I109*H109,2)</f>
        <v>0</v>
      </c>
      <c r="K109" s="205" t="s">
        <v>163</v>
      </c>
      <c r="L109" s="41"/>
      <c r="M109" s="210" t="s">
        <v>1</v>
      </c>
      <c r="N109" s="211" t="s">
        <v>38</v>
      </c>
      <c r="O109" s="7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5" t="s">
        <v>124</v>
      </c>
      <c r="AT109" s="15" t="s">
        <v>120</v>
      </c>
      <c r="AU109" s="15" t="s">
        <v>77</v>
      </c>
      <c r="AY109" s="15" t="s">
        <v>117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75</v>
      </c>
      <c r="BK109" s="214">
        <f>ROUND(I109*H109,2)</f>
        <v>0</v>
      </c>
      <c r="BL109" s="15" t="s">
        <v>124</v>
      </c>
      <c r="BM109" s="15" t="s">
        <v>312</v>
      </c>
    </row>
    <row r="110" s="1" customFormat="1">
      <c r="B110" s="36"/>
      <c r="C110" s="37"/>
      <c r="D110" s="215" t="s">
        <v>126</v>
      </c>
      <c r="E110" s="37"/>
      <c r="F110" s="216" t="s">
        <v>313</v>
      </c>
      <c r="G110" s="37"/>
      <c r="H110" s="37"/>
      <c r="I110" s="129"/>
      <c r="J110" s="37"/>
      <c r="K110" s="37"/>
      <c r="L110" s="41"/>
      <c r="M110" s="217"/>
      <c r="N110" s="77"/>
      <c r="O110" s="77"/>
      <c r="P110" s="77"/>
      <c r="Q110" s="77"/>
      <c r="R110" s="77"/>
      <c r="S110" s="77"/>
      <c r="T110" s="78"/>
      <c r="AT110" s="15" t="s">
        <v>126</v>
      </c>
      <c r="AU110" s="15" t="s">
        <v>77</v>
      </c>
    </row>
    <row r="111" s="11" customFormat="1">
      <c r="B111" s="218"/>
      <c r="C111" s="219"/>
      <c r="D111" s="215" t="s">
        <v>132</v>
      </c>
      <c r="E111" s="220" t="s">
        <v>1</v>
      </c>
      <c r="F111" s="221" t="s">
        <v>295</v>
      </c>
      <c r="G111" s="219"/>
      <c r="H111" s="220" t="s">
        <v>1</v>
      </c>
      <c r="I111" s="222"/>
      <c r="J111" s="219"/>
      <c r="K111" s="219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132</v>
      </c>
      <c r="AU111" s="227" t="s">
        <v>77</v>
      </c>
      <c r="AV111" s="11" t="s">
        <v>75</v>
      </c>
      <c r="AW111" s="11" t="s">
        <v>30</v>
      </c>
      <c r="AX111" s="11" t="s">
        <v>67</v>
      </c>
      <c r="AY111" s="227" t="s">
        <v>117</v>
      </c>
    </row>
    <row r="112" s="12" customFormat="1">
      <c r="B112" s="228"/>
      <c r="C112" s="229"/>
      <c r="D112" s="215" t="s">
        <v>132</v>
      </c>
      <c r="E112" s="230" t="s">
        <v>259</v>
      </c>
      <c r="F112" s="231" t="s">
        <v>260</v>
      </c>
      <c r="G112" s="229"/>
      <c r="H112" s="232">
        <v>522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132</v>
      </c>
      <c r="AU112" s="238" t="s">
        <v>77</v>
      </c>
      <c r="AV112" s="12" t="s">
        <v>77</v>
      </c>
      <c r="AW112" s="12" t="s">
        <v>30</v>
      </c>
      <c r="AX112" s="12" t="s">
        <v>75</v>
      </c>
      <c r="AY112" s="238" t="s">
        <v>117</v>
      </c>
    </row>
    <row r="113" s="1" customFormat="1" ht="16.5" customHeight="1">
      <c r="B113" s="36"/>
      <c r="C113" s="203" t="s">
        <v>175</v>
      </c>
      <c r="D113" s="203" t="s">
        <v>120</v>
      </c>
      <c r="E113" s="204" t="s">
        <v>314</v>
      </c>
      <c r="F113" s="205" t="s">
        <v>315</v>
      </c>
      <c r="G113" s="206" t="s">
        <v>303</v>
      </c>
      <c r="H113" s="207">
        <v>31</v>
      </c>
      <c r="I113" s="208"/>
      <c r="J113" s="209">
        <f>ROUND(I113*H113,2)</f>
        <v>0</v>
      </c>
      <c r="K113" s="205" t="s">
        <v>163</v>
      </c>
      <c r="L113" s="41"/>
      <c r="M113" s="210" t="s">
        <v>1</v>
      </c>
      <c r="N113" s="211" t="s">
        <v>38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5" t="s">
        <v>124</v>
      </c>
      <c r="AT113" s="15" t="s">
        <v>120</v>
      </c>
      <c r="AU113" s="15" t="s">
        <v>77</v>
      </c>
      <c r="AY113" s="15" t="s">
        <v>117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75</v>
      </c>
      <c r="BK113" s="214">
        <f>ROUND(I113*H113,2)</f>
        <v>0</v>
      </c>
      <c r="BL113" s="15" t="s">
        <v>124</v>
      </c>
      <c r="BM113" s="15" t="s">
        <v>316</v>
      </c>
    </row>
    <row r="114" s="1" customFormat="1">
      <c r="B114" s="36"/>
      <c r="C114" s="37"/>
      <c r="D114" s="215" t="s">
        <v>126</v>
      </c>
      <c r="E114" s="37"/>
      <c r="F114" s="216" t="s">
        <v>317</v>
      </c>
      <c r="G114" s="37"/>
      <c r="H114" s="37"/>
      <c r="I114" s="129"/>
      <c r="J114" s="37"/>
      <c r="K114" s="37"/>
      <c r="L114" s="41"/>
      <c r="M114" s="217"/>
      <c r="N114" s="77"/>
      <c r="O114" s="77"/>
      <c r="P114" s="77"/>
      <c r="Q114" s="77"/>
      <c r="R114" s="77"/>
      <c r="S114" s="77"/>
      <c r="T114" s="78"/>
      <c r="AT114" s="15" t="s">
        <v>126</v>
      </c>
      <c r="AU114" s="15" t="s">
        <v>77</v>
      </c>
    </row>
    <row r="115" s="11" customFormat="1">
      <c r="B115" s="218"/>
      <c r="C115" s="219"/>
      <c r="D115" s="215" t="s">
        <v>132</v>
      </c>
      <c r="E115" s="220" t="s">
        <v>1</v>
      </c>
      <c r="F115" s="221" t="s">
        <v>295</v>
      </c>
      <c r="G115" s="219"/>
      <c r="H115" s="220" t="s">
        <v>1</v>
      </c>
      <c r="I115" s="222"/>
      <c r="J115" s="219"/>
      <c r="K115" s="219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132</v>
      </c>
      <c r="AU115" s="227" t="s">
        <v>77</v>
      </c>
      <c r="AV115" s="11" t="s">
        <v>75</v>
      </c>
      <c r="AW115" s="11" t="s">
        <v>30</v>
      </c>
      <c r="AX115" s="11" t="s">
        <v>67</v>
      </c>
      <c r="AY115" s="227" t="s">
        <v>117</v>
      </c>
    </row>
    <row r="116" s="12" customFormat="1">
      <c r="B116" s="228"/>
      <c r="C116" s="229"/>
      <c r="D116" s="215" t="s">
        <v>132</v>
      </c>
      <c r="E116" s="230" t="s">
        <v>261</v>
      </c>
      <c r="F116" s="231" t="s">
        <v>262</v>
      </c>
      <c r="G116" s="229"/>
      <c r="H116" s="232">
        <v>31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132</v>
      </c>
      <c r="AU116" s="238" t="s">
        <v>77</v>
      </c>
      <c r="AV116" s="12" t="s">
        <v>77</v>
      </c>
      <c r="AW116" s="12" t="s">
        <v>30</v>
      </c>
      <c r="AX116" s="12" t="s">
        <v>75</v>
      </c>
      <c r="AY116" s="238" t="s">
        <v>117</v>
      </c>
    </row>
    <row r="117" s="1" customFormat="1" ht="16.5" customHeight="1">
      <c r="B117" s="36"/>
      <c r="C117" s="203" t="s">
        <v>181</v>
      </c>
      <c r="D117" s="203" t="s">
        <v>120</v>
      </c>
      <c r="E117" s="204" t="s">
        <v>318</v>
      </c>
      <c r="F117" s="205" t="s">
        <v>319</v>
      </c>
      <c r="G117" s="206" t="s">
        <v>303</v>
      </c>
      <c r="H117" s="207">
        <v>3</v>
      </c>
      <c r="I117" s="208"/>
      <c r="J117" s="209">
        <f>ROUND(I117*H117,2)</f>
        <v>0</v>
      </c>
      <c r="K117" s="205" t="s">
        <v>163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124</v>
      </c>
      <c r="AT117" s="15" t="s">
        <v>120</v>
      </c>
      <c r="AU117" s="15" t="s">
        <v>77</v>
      </c>
      <c r="AY117" s="15" t="s">
        <v>117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124</v>
      </c>
      <c r="BM117" s="15" t="s">
        <v>320</v>
      </c>
    </row>
    <row r="118" s="1" customFormat="1">
      <c r="B118" s="36"/>
      <c r="C118" s="37"/>
      <c r="D118" s="215" t="s">
        <v>126</v>
      </c>
      <c r="E118" s="37"/>
      <c r="F118" s="216" t="s">
        <v>321</v>
      </c>
      <c r="G118" s="37"/>
      <c r="H118" s="37"/>
      <c r="I118" s="129"/>
      <c r="J118" s="37"/>
      <c r="K118" s="37"/>
      <c r="L118" s="41"/>
      <c r="M118" s="217"/>
      <c r="N118" s="77"/>
      <c r="O118" s="77"/>
      <c r="P118" s="77"/>
      <c r="Q118" s="77"/>
      <c r="R118" s="77"/>
      <c r="S118" s="77"/>
      <c r="T118" s="78"/>
      <c r="AT118" s="15" t="s">
        <v>126</v>
      </c>
      <c r="AU118" s="15" t="s">
        <v>77</v>
      </c>
    </row>
    <row r="119" s="11" customFormat="1">
      <c r="B119" s="218"/>
      <c r="C119" s="219"/>
      <c r="D119" s="215" t="s">
        <v>132</v>
      </c>
      <c r="E119" s="220" t="s">
        <v>1</v>
      </c>
      <c r="F119" s="221" t="s">
        <v>295</v>
      </c>
      <c r="G119" s="219"/>
      <c r="H119" s="220" t="s">
        <v>1</v>
      </c>
      <c r="I119" s="222"/>
      <c r="J119" s="219"/>
      <c r="K119" s="219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132</v>
      </c>
      <c r="AU119" s="227" t="s">
        <v>77</v>
      </c>
      <c r="AV119" s="11" t="s">
        <v>75</v>
      </c>
      <c r="AW119" s="11" t="s">
        <v>30</v>
      </c>
      <c r="AX119" s="11" t="s">
        <v>67</v>
      </c>
      <c r="AY119" s="227" t="s">
        <v>117</v>
      </c>
    </row>
    <row r="120" s="12" customFormat="1">
      <c r="B120" s="228"/>
      <c r="C120" s="229"/>
      <c r="D120" s="215" t="s">
        <v>132</v>
      </c>
      <c r="E120" s="230" t="s">
        <v>263</v>
      </c>
      <c r="F120" s="231" t="s">
        <v>134</v>
      </c>
      <c r="G120" s="229"/>
      <c r="H120" s="232">
        <v>3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132</v>
      </c>
      <c r="AU120" s="238" t="s">
        <v>77</v>
      </c>
      <c r="AV120" s="12" t="s">
        <v>77</v>
      </c>
      <c r="AW120" s="12" t="s">
        <v>30</v>
      </c>
      <c r="AX120" s="12" t="s">
        <v>75</v>
      </c>
      <c r="AY120" s="238" t="s">
        <v>117</v>
      </c>
    </row>
    <row r="121" s="1" customFormat="1" ht="16.5" customHeight="1">
      <c r="B121" s="36"/>
      <c r="C121" s="203" t="s">
        <v>185</v>
      </c>
      <c r="D121" s="203" t="s">
        <v>120</v>
      </c>
      <c r="E121" s="204" t="s">
        <v>322</v>
      </c>
      <c r="F121" s="205" t="s">
        <v>323</v>
      </c>
      <c r="G121" s="206" t="s">
        <v>303</v>
      </c>
      <c r="H121" s="207">
        <v>2</v>
      </c>
      <c r="I121" s="208"/>
      <c r="J121" s="209">
        <f>ROUND(I121*H121,2)</f>
        <v>0</v>
      </c>
      <c r="K121" s="205" t="s">
        <v>163</v>
      </c>
      <c r="L121" s="41"/>
      <c r="M121" s="210" t="s">
        <v>1</v>
      </c>
      <c r="N121" s="211" t="s">
        <v>38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124</v>
      </c>
      <c r="AT121" s="15" t="s">
        <v>120</v>
      </c>
      <c r="AU121" s="15" t="s">
        <v>77</v>
      </c>
      <c r="AY121" s="15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75</v>
      </c>
      <c r="BK121" s="214">
        <f>ROUND(I121*H121,2)</f>
        <v>0</v>
      </c>
      <c r="BL121" s="15" t="s">
        <v>124</v>
      </c>
      <c r="BM121" s="15" t="s">
        <v>324</v>
      </c>
    </row>
    <row r="122" s="1" customFormat="1">
      <c r="B122" s="36"/>
      <c r="C122" s="37"/>
      <c r="D122" s="215" t="s">
        <v>126</v>
      </c>
      <c r="E122" s="37"/>
      <c r="F122" s="216" t="s">
        <v>325</v>
      </c>
      <c r="G122" s="37"/>
      <c r="H122" s="37"/>
      <c r="I122" s="129"/>
      <c r="J122" s="37"/>
      <c r="K122" s="37"/>
      <c r="L122" s="41"/>
      <c r="M122" s="217"/>
      <c r="N122" s="77"/>
      <c r="O122" s="77"/>
      <c r="P122" s="77"/>
      <c r="Q122" s="77"/>
      <c r="R122" s="77"/>
      <c r="S122" s="77"/>
      <c r="T122" s="78"/>
      <c r="AT122" s="15" t="s">
        <v>126</v>
      </c>
      <c r="AU122" s="15" t="s">
        <v>77</v>
      </c>
    </row>
    <row r="123" s="11" customFormat="1">
      <c r="B123" s="218"/>
      <c r="C123" s="219"/>
      <c r="D123" s="215" t="s">
        <v>132</v>
      </c>
      <c r="E123" s="220" t="s">
        <v>1</v>
      </c>
      <c r="F123" s="221" t="s">
        <v>295</v>
      </c>
      <c r="G123" s="219"/>
      <c r="H123" s="220" t="s">
        <v>1</v>
      </c>
      <c r="I123" s="222"/>
      <c r="J123" s="219"/>
      <c r="K123" s="219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132</v>
      </c>
      <c r="AU123" s="227" t="s">
        <v>77</v>
      </c>
      <c r="AV123" s="11" t="s">
        <v>75</v>
      </c>
      <c r="AW123" s="11" t="s">
        <v>30</v>
      </c>
      <c r="AX123" s="11" t="s">
        <v>67</v>
      </c>
      <c r="AY123" s="227" t="s">
        <v>117</v>
      </c>
    </row>
    <row r="124" s="12" customFormat="1">
      <c r="B124" s="228"/>
      <c r="C124" s="229"/>
      <c r="D124" s="215" t="s">
        <v>132</v>
      </c>
      <c r="E124" s="230" t="s">
        <v>264</v>
      </c>
      <c r="F124" s="231" t="s">
        <v>77</v>
      </c>
      <c r="G124" s="229"/>
      <c r="H124" s="232">
        <v>2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AT124" s="238" t="s">
        <v>132</v>
      </c>
      <c r="AU124" s="238" t="s">
        <v>77</v>
      </c>
      <c r="AV124" s="12" t="s">
        <v>77</v>
      </c>
      <c r="AW124" s="12" t="s">
        <v>30</v>
      </c>
      <c r="AX124" s="12" t="s">
        <v>75</v>
      </c>
      <c r="AY124" s="238" t="s">
        <v>117</v>
      </c>
    </row>
    <row r="125" s="1" customFormat="1" ht="16.5" customHeight="1">
      <c r="B125" s="36"/>
      <c r="C125" s="203" t="s">
        <v>189</v>
      </c>
      <c r="D125" s="203" t="s">
        <v>120</v>
      </c>
      <c r="E125" s="204" t="s">
        <v>326</v>
      </c>
      <c r="F125" s="205" t="s">
        <v>327</v>
      </c>
      <c r="G125" s="206" t="s">
        <v>303</v>
      </c>
      <c r="H125" s="207">
        <v>522</v>
      </c>
      <c r="I125" s="208"/>
      <c r="J125" s="209">
        <f>ROUND(I125*H125,2)</f>
        <v>0</v>
      </c>
      <c r="K125" s="205" t="s">
        <v>163</v>
      </c>
      <c r="L125" s="41"/>
      <c r="M125" s="210" t="s">
        <v>1</v>
      </c>
      <c r="N125" s="211" t="s">
        <v>38</v>
      </c>
      <c r="O125" s="77"/>
      <c r="P125" s="212">
        <f>O125*H125</f>
        <v>0</v>
      </c>
      <c r="Q125" s="212">
        <v>5.0000000000000002E-05</v>
      </c>
      <c r="R125" s="212">
        <f>Q125*H125</f>
        <v>0.026100000000000002</v>
      </c>
      <c r="S125" s="212">
        <v>0</v>
      </c>
      <c r="T125" s="213">
        <f>S125*H125</f>
        <v>0</v>
      </c>
      <c r="AR125" s="15" t="s">
        <v>124</v>
      </c>
      <c r="AT125" s="15" t="s">
        <v>120</v>
      </c>
      <c r="AU125" s="15" t="s">
        <v>77</v>
      </c>
      <c r="AY125" s="15" t="s">
        <v>117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124</v>
      </c>
      <c r="BM125" s="15" t="s">
        <v>328</v>
      </c>
    </row>
    <row r="126" s="1" customFormat="1">
      <c r="B126" s="36"/>
      <c r="C126" s="37"/>
      <c r="D126" s="215" t="s">
        <v>126</v>
      </c>
      <c r="E126" s="37"/>
      <c r="F126" s="216" t="s">
        <v>329</v>
      </c>
      <c r="G126" s="37"/>
      <c r="H126" s="37"/>
      <c r="I126" s="129"/>
      <c r="J126" s="37"/>
      <c r="K126" s="37"/>
      <c r="L126" s="41"/>
      <c r="M126" s="217"/>
      <c r="N126" s="77"/>
      <c r="O126" s="77"/>
      <c r="P126" s="77"/>
      <c r="Q126" s="77"/>
      <c r="R126" s="77"/>
      <c r="S126" s="77"/>
      <c r="T126" s="78"/>
      <c r="AT126" s="15" t="s">
        <v>126</v>
      </c>
      <c r="AU126" s="15" t="s">
        <v>77</v>
      </c>
    </row>
    <row r="127" s="11" customFormat="1">
      <c r="B127" s="218"/>
      <c r="C127" s="219"/>
      <c r="D127" s="215" t="s">
        <v>132</v>
      </c>
      <c r="E127" s="220" t="s">
        <v>1</v>
      </c>
      <c r="F127" s="221" t="s">
        <v>295</v>
      </c>
      <c r="G127" s="219"/>
      <c r="H127" s="220" t="s">
        <v>1</v>
      </c>
      <c r="I127" s="222"/>
      <c r="J127" s="219"/>
      <c r="K127" s="219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132</v>
      </c>
      <c r="AU127" s="227" t="s">
        <v>77</v>
      </c>
      <c r="AV127" s="11" t="s">
        <v>75</v>
      </c>
      <c r="AW127" s="11" t="s">
        <v>30</v>
      </c>
      <c r="AX127" s="11" t="s">
        <v>67</v>
      </c>
      <c r="AY127" s="227" t="s">
        <v>117</v>
      </c>
    </row>
    <row r="128" s="12" customFormat="1">
      <c r="B128" s="228"/>
      <c r="C128" s="229"/>
      <c r="D128" s="215" t="s">
        <v>132</v>
      </c>
      <c r="E128" s="230" t="s">
        <v>265</v>
      </c>
      <c r="F128" s="231" t="s">
        <v>260</v>
      </c>
      <c r="G128" s="229"/>
      <c r="H128" s="232">
        <v>522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132</v>
      </c>
      <c r="AU128" s="238" t="s">
        <v>77</v>
      </c>
      <c r="AV128" s="12" t="s">
        <v>77</v>
      </c>
      <c r="AW128" s="12" t="s">
        <v>30</v>
      </c>
      <c r="AX128" s="12" t="s">
        <v>75</v>
      </c>
      <c r="AY128" s="238" t="s">
        <v>117</v>
      </c>
    </row>
    <row r="129" s="1" customFormat="1" ht="16.5" customHeight="1">
      <c r="B129" s="36"/>
      <c r="C129" s="203" t="s">
        <v>193</v>
      </c>
      <c r="D129" s="203" t="s">
        <v>120</v>
      </c>
      <c r="E129" s="204" t="s">
        <v>330</v>
      </c>
      <c r="F129" s="205" t="s">
        <v>331</v>
      </c>
      <c r="G129" s="206" t="s">
        <v>303</v>
      </c>
      <c r="H129" s="207">
        <v>31</v>
      </c>
      <c r="I129" s="208"/>
      <c r="J129" s="209">
        <f>ROUND(I129*H129,2)</f>
        <v>0</v>
      </c>
      <c r="K129" s="205" t="s">
        <v>163</v>
      </c>
      <c r="L129" s="41"/>
      <c r="M129" s="210" t="s">
        <v>1</v>
      </c>
      <c r="N129" s="211" t="s">
        <v>38</v>
      </c>
      <c r="O129" s="77"/>
      <c r="P129" s="212">
        <f>O129*H129</f>
        <v>0</v>
      </c>
      <c r="Q129" s="212">
        <v>5.0000000000000002E-05</v>
      </c>
      <c r="R129" s="212">
        <f>Q129*H129</f>
        <v>0.0015500000000000002</v>
      </c>
      <c r="S129" s="212">
        <v>0</v>
      </c>
      <c r="T129" s="213">
        <f>S129*H129</f>
        <v>0</v>
      </c>
      <c r="AR129" s="15" t="s">
        <v>124</v>
      </c>
      <c r="AT129" s="15" t="s">
        <v>120</v>
      </c>
      <c r="AU129" s="15" t="s">
        <v>77</v>
      </c>
      <c r="AY129" s="15" t="s">
        <v>117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75</v>
      </c>
      <c r="BK129" s="214">
        <f>ROUND(I129*H129,2)</f>
        <v>0</v>
      </c>
      <c r="BL129" s="15" t="s">
        <v>124</v>
      </c>
      <c r="BM129" s="15" t="s">
        <v>332</v>
      </c>
    </row>
    <row r="130" s="1" customFormat="1">
      <c r="B130" s="36"/>
      <c r="C130" s="37"/>
      <c r="D130" s="215" t="s">
        <v>126</v>
      </c>
      <c r="E130" s="37"/>
      <c r="F130" s="216" t="s">
        <v>333</v>
      </c>
      <c r="G130" s="37"/>
      <c r="H130" s="37"/>
      <c r="I130" s="129"/>
      <c r="J130" s="37"/>
      <c r="K130" s="37"/>
      <c r="L130" s="41"/>
      <c r="M130" s="217"/>
      <c r="N130" s="77"/>
      <c r="O130" s="77"/>
      <c r="P130" s="77"/>
      <c r="Q130" s="77"/>
      <c r="R130" s="77"/>
      <c r="S130" s="77"/>
      <c r="T130" s="78"/>
      <c r="AT130" s="15" t="s">
        <v>126</v>
      </c>
      <c r="AU130" s="15" t="s">
        <v>77</v>
      </c>
    </row>
    <row r="131" s="11" customFormat="1">
      <c r="B131" s="218"/>
      <c r="C131" s="219"/>
      <c r="D131" s="215" t="s">
        <v>132</v>
      </c>
      <c r="E131" s="220" t="s">
        <v>1</v>
      </c>
      <c r="F131" s="221" t="s">
        <v>295</v>
      </c>
      <c r="G131" s="219"/>
      <c r="H131" s="220" t="s">
        <v>1</v>
      </c>
      <c r="I131" s="222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132</v>
      </c>
      <c r="AU131" s="227" t="s">
        <v>77</v>
      </c>
      <c r="AV131" s="11" t="s">
        <v>75</v>
      </c>
      <c r="AW131" s="11" t="s">
        <v>30</v>
      </c>
      <c r="AX131" s="11" t="s">
        <v>67</v>
      </c>
      <c r="AY131" s="227" t="s">
        <v>117</v>
      </c>
    </row>
    <row r="132" s="12" customFormat="1">
      <c r="B132" s="228"/>
      <c r="C132" s="229"/>
      <c r="D132" s="215" t="s">
        <v>132</v>
      </c>
      <c r="E132" s="230" t="s">
        <v>266</v>
      </c>
      <c r="F132" s="231" t="s">
        <v>262</v>
      </c>
      <c r="G132" s="229"/>
      <c r="H132" s="232">
        <v>31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132</v>
      </c>
      <c r="AU132" s="238" t="s">
        <v>77</v>
      </c>
      <c r="AV132" s="12" t="s">
        <v>77</v>
      </c>
      <c r="AW132" s="12" t="s">
        <v>30</v>
      </c>
      <c r="AX132" s="12" t="s">
        <v>75</v>
      </c>
      <c r="AY132" s="238" t="s">
        <v>117</v>
      </c>
    </row>
    <row r="133" s="1" customFormat="1" ht="16.5" customHeight="1">
      <c r="B133" s="36"/>
      <c r="C133" s="203" t="s">
        <v>198</v>
      </c>
      <c r="D133" s="203" t="s">
        <v>120</v>
      </c>
      <c r="E133" s="204" t="s">
        <v>334</v>
      </c>
      <c r="F133" s="205" t="s">
        <v>335</v>
      </c>
      <c r="G133" s="206" t="s">
        <v>303</v>
      </c>
      <c r="H133" s="207">
        <v>3</v>
      </c>
      <c r="I133" s="208"/>
      <c r="J133" s="209">
        <f>ROUND(I133*H133,2)</f>
        <v>0</v>
      </c>
      <c r="K133" s="205" t="s">
        <v>163</v>
      </c>
      <c r="L133" s="41"/>
      <c r="M133" s="210" t="s">
        <v>1</v>
      </c>
      <c r="N133" s="211" t="s">
        <v>38</v>
      </c>
      <c r="O133" s="77"/>
      <c r="P133" s="212">
        <f>O133*H133</f>
        <v>0</v>
      </c>
      <c r="Q133" s="212">
        <v>9.0000000000000006E-05</v>
      </c>
      <c r="R133" s="212">
        <f>Q133*H133</f>
        <v>0.00027</v>
      </c>
      <c r="S133" s="212">
        <v>0</v>
      </c>
      <c r="T133" s="213">
        <f>S133*H133</f>
        <v>0</v>
      </c>
      <c r="AR133" s="15" t="s">
        <v>124</v>
      </c>
      <c r="AT133" s="15" t="s">
        <v>120</v>
      </c>
      <c r="AU133" s="15" t="s">
        <v>77</v>
      </c>
      <c r="AY133" s="15" t="s">
        <v>117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75</v>
      </c>
      <c r="BK133" s="214">
        <f>ROUND(I133*H133,2)</f>
        <v>0</v>
      </c>
      <c r="BL133" s="15" t="s">
        <v>124</v>
      </c>
      <c r="BM133" s="15" t="s">
        <v>336</v>
      </c>
    </row>
    <row r="134" s="1" customFormat="1">
      <c r="B134" s="36"/>
      <c r="C134" s="37"/>
      <c r="D134" s="215" t="s">
        <v>126</v>
      </c>
      <c r="E134" s="37"/>
      <c r="F134" s="216" t="s">
        <v>337</v>
      </c>
      <c r="G134" s="37"/>
      <c r="H134" s="37"/>
      <c r="I134" s="129"/>
      <c r="J134" s="37"/>
      <c r="K134" s="37"/>
      <c r="L134" s="41"/>
      <c r="M134" s="217"/>
      <c r="N134" s="77"/>
      <c r="O134" s="77"/>
      <c r="P134" s="77"/>
      <c r="Q134" s="77"/>
      <c r="R134" s="77"/>
      <c r="S134" s="77"/>
      <c r="T134" s="78"/>
      <c r="AT134" s="15" t="s">
        <v>126</v>
      </c>
      <c r="AU134" s="15" t="s">
        <v>77</v>
      </c>
    </row>
    <row r="135" s="11" customFormat="1">
      <c r="B135" s="218"/>
      <c r="C135" s="219"/>
      <c r="D135" s="215" t="s">
        <v>132</v>
      </c>
      <c r="E135" s="220" t="s">
        <v>1</v>
      </c>
      <c r="F135" s="221" t="s">
        <v>295</v>
      </c>
      <c r="G135" s="219"/>
      <c r="H135" s="220" t="s">
        <v>1</v>
      </c>
      <c r="I135" s="222"/>
      <c r="J135" s="219"/>
      <c r="K135" s="219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132</v>
      </c>
      <c r="AU135" s="227" t="s">
        <v>77</v>
      </c>
      <c r="AV135" s="11" t="s">
        <v>75</v>
      </c>
      <c r="AW135" s="11" t="s">
        <v>30</v>
      </c>
      <c r="AX135" s="11" t="s">
        <v>67</v>
      </c>
      <c r="AY135" s="227" t="s">
        <v>117</v>
      </c>
    </row>
    <row r="136" s="12" customFormat="1">
      <c r="B136" s="228"/>
      <c r="C136" s="229"/>
      <c r="D136" s="215" t="s">
        <v>132</v>
      </c>
      <c r="E136" s="230" t="s">
        <v>268</v>
      </c>
      <c r="F136" s="231" t="s">
        <v>134</v>
      </c>
      <c r="G136" s="229"/>
      <c r="H136" s="232">
        <v>3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132</v>
      </c>
      <c r="AU136" s="238" t="s">
        <v>77</v>
      </c>
      <c r="AV136" s="12" t="s">
        <v>77</v>
      </c>
      <c r="AW136" s="12" t="s">
        <v>30</v>
      </c>
      <c r="AX136" s="12" t="s">
        <v>75</v>
      </c>
      <c r="AY136" s="238" t="s">
        <v>117</v>
      </c>
    </row>
    <row r="137" s="1" customFormat="1" ht="16.5" customHeight="1">
      <c r="B137" s="36"/>
      <c r="C137" s="203" t="s">
        <v>208</v>
      </c>
      <c r="D137" s="203" t="s">
        <v>120</v>
      </c>
      <c r="E137" s="204" t="s">
        <v>338</v>
      </c>
      <c r="F137" s="205" t="s">
        <v>339</v>
      </c>
      <c r="G137" s="206" t="s">
        <v>303</v>
      </c>
      <c r="H137" s="207">
        <v>2</v>
      </c>
      <c r="I137" s="208"/>
      <c r="J137" s="209">
        <f>ROUND(I137*H137,2)</f>
        <v>0</v>
      </c>
      <c r="K137" s="205" t="s">
        <v>163</v>
      </c>
      <c r="L137" s="41"/>
      <c r="M137" s="210" t="s">
        <v>1</v>
      </c>
      <c r="N137" s="211" t="s">
        <v>38</v>
      </c>
      <c r="O137" s="77"/>
      <c r="P137" s="212">
        <f>O137*H137</f>
        <v>0</v>
      </c>
      <c r="Q137" s="212">
        <v>9.0000000000000006E-05</v>
      </c>
      <c r="R137" s="212">
        <f>Q137*H137</f>
        <v>0.00018000000000000001</v>
      </c>
      <c r="S137" s="212">
        <v>0</v>
      </c>
      <c r="T137" s="213">
        <f>S137*H137</f>
        <v>0</v>
      </c>
      <c r="AR137" s="15" t="s">
        <v>124</v>
      </c>
      <c r="AT137" s="15" t="s">
        <v>120</v>
      </c>
      <c r="AU137" s="15" t="s">
        <v>77</v>
      </c>
      <c r="AY137" s="15" t="s">
        <v>117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75</v>
      </c>
      <c r="BK137" s="214">
        <f>ROUND(I137*H137,2)</f>
        <v>0</v>
      </c>
      <c r="BL137" s="15" t="s">
        <v>124</v>
      </c>
      <c r="BM137" s="15" t="s">
        <v>340</v>
      </c>
    </row>
    <row r="138" s="1" customFormat="1">
      <c r="B138" s="36"/>
      <c r="C138" s="37"/>
      <c r="D138" s="215" t="s">
        <v>126</v>
      </c>
      <c r="E138" s="37"/>
      <c r="F138" s="216" t="s">
        <v>341</v>
      </c>
      <c r="G138" s="37"/>
      <c r="H138" s="37"/>
      <c r="I138" s="129"/>
      <c r="J138" s="37"/>
      <c r="K138" s="37"/>
      <c r="L138" s="41"/>
      <c r="M138" s="217"/>
      <c r="N138" s="77"/>
      <c r="O138" s="77"/>
      <c r="P138" s="77"/>
      <c r="Q138" s="77"/>
      <c r="R138" s="77"/>
      <c r="S138" s="77"/>
      <c r="T138" s="78"/>
      <c r="AT138" s="15" t="s">
        <v>126</v>
      </c>
      <c r="AU138" s="15" t="s">
        <v>77</v>
      </c>
    </row>
    <row r="139" s="11" customFormat="1">
      <c r="B139" s="218"/>
      <c r="C139" s="219"/>
      <c r="D139" s="215" t="s">
        <v>132</v>
      </c>
      <c r="E139" s="220" t="s">
        <v>1</v>
      </c>
      <c r="F139" s="221" t="s">
        <v>295</v>
      </c>
      <c r="G139" s="219"/>
      <c r="H139" s="220" t="s">
        <v>1</v>
      </c>
      <c r="I139" s="222"/>
      <c r="J139" s="219"/>
      <c r="K139" s="219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132</v>
      </c>
      <c r="AU139" s="227" t="s">
        <v>77</v>
      </c>
      <c r="AV139" s="11" t="s">
        <v>75</v>
      </c>
      <c r="AW139" s="11" t="s">
        <v>30</v>
      </c>
      <c r="AX139" s="11" t="s">
        <v>67</v>
      </c>
      <c r="AY139" s="227" t="s">
        <v>117</v>
      </c>
    </row>
    <row r="140" s="12" customFormat="1">
      <c r="B140" s="228"/>
      <c r="C140" s="229"/>
      <c r="D140" s="215" t="s">
        <v>132</v>
      </c>
      <c r="E140" s="230" t="s">
        <v>269</v>
      </c>
      <c r="F140" s="231" t="s">
        <v>77</v>
      </c>
      <c r="G140" s="229"/>
      <c r="H140" s="232">
        <v>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132</v>
      </c>
      <c r="AU140" s="238" t="s">
        <v>77</v>
      </c>
      <c r="AV140" s="12" t="s">
        <v>77</v>
      </c>
      <c r="AW140" s="12" t="s">
        <v>30</v>
      </c>
      <c r="AX140" s="12" t="s">
        <v>75</v>
      </c>
      <c r="AY140" s="238" t="s">
        <v>117</v>
      </c>
    </row>
    <row r="141" s="1" customFormat="1" ht="16.5" customHeight="1">
      <c r="B141" s="36"/>
      <c r="C141" s="203" t="s">
        <v>8</v>
      </c>
      <c r="D141" s="203" t="s">
        <v>120</v>
      </c>
      <c r="E141" s="204" t="s">
        <v>342</v>
      </c>
      <c r="F141" s="205" t="s">
        <v>343</v>
      </c>
      <c r="G141" s="206" t="s">
        <v>235</v>
      </c>
      <c r="H141" s="207">
        <v>8210</v>
      </c>
      <c r="I141" s="208"/>
      <c r="J141" s="209">
        <f>ROUND(I141*H141,2)</f>
        <v>0</v>
      </c>
      <c r="K141" s="205" t="s">
        <v>163</v>
      </c>
      <c r="L141" s="41"/>
      <c r="M141" s="210" t="s">
        <v>1</v>
      </c>
      <c r="N141" s="211" t="s">
        <v>38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124</v>
      </c>
      <c r="AT141" s="15" t="s">
        <v>120</v>
      </c>
      <c r="AU141" s="15" t="s">
        <v>77</v>
      </c>
      <c r="AY141" s="15" t="s">
        <v>117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75</v>
      </c>
      <c r="BK141" s="214">
        <f>ROUND(I141*H141,2)</f>
        <v>0</v>
      </c>
      <c r="BL141" s="15" t="s">
        <v>124</v>
      </c>
      <c r="BM141" s="15" t="s">
        <v>344</v>
      </c>
    </row>
    <row r="142" s="1" customFormat="1">
      <c r="B142" s="36"/>
      <c r="C142" s="37"/>
      <c r="D142" s="215" t="s">
        <v>126</v>
      </c>
      <c r="E142" s="37"/>
      <c r="F142" s="216" t="s">
        <v>345</v>
      </c>
      <c r="G142" s="37"/>
      <c r="H142" s="37"/>
      <c r="I142" s="129"/>
      <c r="J142" s="37"/>
      <c r="K142" s="37"/>
      <c r="L142" s="41"/>
      <c r="M142" s="217"/>
      <c r="N142" s="77"/>
      <c r="O142" s="77"/>
      <c r="P142" s="77"/>
      <c r="Q142" s="77"/>
      <c r="R142" s="77"/>
      <c r="S142" s="77"/>
      <c r="T142" s="78"/>
      <c r="AT142" s="15" t="s">
        <v>126</v>
      </c>
      <c r="AU142" s="15" t="s">
        <v>77</v>
      </c>
    </row>
    <row r="143" s="11" customFormat="1">
      <c r="B143" s="218"/>
      <c r="C143" s="219"/>
      <c r="D143" s="215" t="s">
        <v>132</v>
      </c>
      <c r="E143" s="220" t="s">
        <v>1</v>
      </c>
      <c r="F143" s="221" t="s">
        <v>346</v>
      </c>
      <c r="G143" s="219"/>
      <c r="H143" s="220" t="s">
        <v>1</v>
      </c>
      <c r="I143" s="222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132</v>
      </c>
      <c r="AU143" s="227" t="s">
        <v>77</v>
      </c>
      <c r="AV143" s="11" t="s">
        <v>75</v>
      </c>
      <c r="AW143" s="11" t="s">
        <v>30</v>
      </c>
      <c r="AX143" s="11" t="s">
        <v>67</v>
      </c>
      <c r="AY143" s="227" t="s">
        <v>117</v>
      </c>
    </row>
    <row r="144" s="12" customFormat="1">
      <c r="B144" s="228"/>
      <c r="C144" s="229"/>
      <c r="D144" s="215" t="s">
        <v>132</v>
      </c>
      <c r="E144" s="230" t="s">
        <v>1</v>
      </c>
      <c r="F144" s="231" t="s">
        <v>347</v>
      </c>
      <c r="G144" s="229"/>
      <c r="H144" s="232">
        <v>8210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132</v>
      </c>
      <c r="AU144" s="238" t="s">
        <v>77</v>
      </c>
      <c r="AV144" s="12" t="s">
        <v>77</v>
      </c>
      <c r="AW144" s="12" t="s">
        <v>30</v>
      </c>
      <c r="AX144" s="12" t="s">
        <v>75</v>
      </c>
      <c r="AY144" s="238" t="s">
        <v>117</v>
      </c>
    </row>
    <row r="145" s="1" customFormat="1" ht="16.5" customHeight="1">
      <c r="B145" s="36"/>
      <c r="C145" s="203" t="s">
        <v>222</v>
      </c>
      <c r="D145" s="203" t="s">
        <v>120</v>
      </c>
      <c r="E145" s="204" t="s">
        <v>348</v>
      </c>
      <c r="F145" s="205" t="s">
        <v>349</v>
      </c>
      <c r="G145" s="206" t="s">
        <v>350</v>
      </c>
      <c r="H145" s="207">
        <v>148.37000000000001</v>
      </c>
      <c r="I145" s="208"/>
      <c r="J145" s="209">
        <f>ROUND(I145*H145,2)</f>
        <v>0</v>
      </c>
      <c r="K145" s="205" t="s">
        <v>163</v>
      </c>
      <c r="L145" s="41"/>
      <c r="M145" s="210" t="s">
        <v>1</v>
      </c>
      <c r="N145" s="211" t="s">
        <v>38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124</v>
      </c>
      <c r="AT145" s="15" t="s">
        <v>120</v>
      </c>
      <c r="AU145" s="15" t="s">
        <v>77</v>
      </c>
      <c r="AY145" s="15" t="s">
        <v>117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75</v>
      </c>
      <c r="BK145" s="214">
        <f>ROUND(I145*H145,2)</f>
        <v>0</v>
      </c>
      <c r="BL145" s="15" t="s">
        <v>124</v>
      </c>
      <c r="BM145" s="15" t="s">
        <v>351</v>
      </c>
    </row>
    <row r="146" s="1" customFormat="1">
      <c r="B146" s="36"/>
      <c r="C146" s="37"/>
      <c r="D146" s="215" t="s">
        <v>126</v>
      </c>
      <c r="E146" s="37"/>
      <c r="F146" s="216" t="s">
        <v>352</v>
      </c>
      <c r="G146" s="37"/>
      <c r="H146" s="37"/>
      <c r="I146" s="129"/>
      <c r="J146" s="37"/>
      <c r="K146" s="37"/>
      <c r="L146" s="41"/>
      <c r="M146" s="217"/>
      <c r="N146" s="77"/>
      <c r="O146" s="77"/>
      <c r="P146" s="77"/>
      <c r="Q146" s="77"/>
      <c r="R146" s="77"/>
      <c r="S146" s="77"/>
      <c r="T146" s="78"/>
      <c r="AT146" s="15" t="s">
        <v>126</v>
      </c>
      <c r="AU146" s="15" t="s">
        <v>77</v>
      </c>
    </row>
    <row r="147" s="11" customFormat="1">
      <c r="B147" s="218"/>
      <c r="C147" s="219"/>
      <c r="D147" s="215" t="s">
        <v>132</v>
      </c>
      <c r="E147" s="220" t="s">
        <v>1</v>
      </c>
      <c r="F147" s="221" t="s">
        <v>353</v>
      </c>
      <c r="G147" s="219"/>
      <c r="H147" s="220" t="s">
        <v>1</v>
      </c>
      <c r="I147" s="222"/>
      <c r="J147" s="219"/>
      <c r="K147" s="219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132</v>
      </c>
      <c r="AU147" s="227" t="s">
        <v>77</v>
      </c>
      <c r="AV147" s="11" t="s">
        <v>75</v>
      </c>
      <c r="AW147" s="11" t="s">
        <v>30</v>
      </c>
      <c r="AX147" s="11" t="s">
        <v>67</v>
      </c>
      <c r="AY147" s="227" t="s">
        <v>117</v>
      </c>
    </row>
    <row r="148" s="12" customFormat="1">
      <c r="B148" s="228"/>
      <c r="C148" s="229"/>
      <c r="D148" s="215" t="s">
        <v>132</v>
      </c>
      <c r="E148" s="230" t="s">
        <v>1</v>
      </c>
      <c r="F148" s="231" t="s">
        <v>354</v>
      </c>
      <c r="G148" s="229"/>
      <c r="H148" s="232">
        <v>127.89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132</v>
      </c>
      <c r="AU148" s="238" t="s">
        <v>77</v>
      </c>
      <c r="AV148" s="12" t="s">
        <v>77</v>
      </c>
      <c r="AW148" s="12" t="s">
        <v>30</v>
      </c>
      <c r="AX148" s="12" t="s">
        <v>67</v>
      </c>
      <c r="AY148" s="238" t="s">
        <v>117</v>
      </c>
    </row>
    <row r="149" s="12" customFormat="1">
      <c r="B149" s="228"/>
      <c r="C149" s="229"/>
      <c r="D149" s="215" t="s">
        <v>132</v>
      </c>
      <c r="E149" s="230" t="s">
        <v>1</v>
      </c>
      <c r="F149" s="231" t="s">
        <v>355</v>
      </c>
      <c r="G149" s="229"/>
      <c r="H149" s="232">
        <v>15.5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132</v>
      </c>
      <c r="AU149" s="238" t="s">
        <v>77</v>
      </c>
      <c r="AV149" s="12" t="s">
        <v>77</v>
      </c>
      <c r="AW149" s="12" t="s">
        <v>30</v>
      </c>
      <c r="AX149" s="12" t="s">
        <v>67</v>
      </c>
      <c r="AY149" s="238" t="s">
        <v>117</v>
      </c>
    </row>
    <row r="150" s="12" customFormat="1">
      <c r="B150" s="228"/>
      <c r="C150" s="229"/>
      <c r="D150" s="215" t="s">
        <v>132</v>
      </c>
      <c r="E150" s="230" t="s">
        <v>1</v>
      </c>
      <c r="F150" s="231" t="s">
        <v>356</v>
      </c>
      <c r="G150" s="229"/>
      <c r="H150" s="232">
        <v>2.1000000000000001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132</v>
      </c>
      <c r="AU150" s="238" t="s">
        <v>77</v>
      </c>
      <c r="AV150" s="12" t="s">
        <v>77</v>
      </c>
      <c r="AW150" s="12" t="s">
        <v>30</v>
      </c>
      <c r="AX150" s="12" t="s">
        <v>67</v>
      </c>
      <c r="AY150" s="238" t="s">
        <v>117</v>
      </c>
    </row>
    <row r="151" s="12" customFormat="1">
      <c r="B151" s="228"/>
      <c r="C151" s="229"/>
      <c r="D151" s="215" t="s">
        <v>132</v>
      </c>
      <c r="E151" s="230" t="s">
        <v>1</v>
      </c>
      <c r="F151" s="231" t="s">
        <v>357</v>
      </c>
      <c r="G151" s="229"/>
      <c r="H151" s="232">
        <v>2.8799999999999999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132</v>
      </c>
      <c r="AU151" s="238" t="s">
        <v>77</v>
      </c>
      <c r="AV151" s="12" t="s">
        <v>77</v>
      </c>
      <c r="AW151" s="12" t="s">
        <v>30</v>
      </c>
      <c r="AX151" s="12" t="s">
        <v>67</v>
      </c>
      <c r="AY151" s="238" t="s">
        <v>117</v>
      </c>
    </row>
    <row r="152" s="13" customFormat="1">
      <c r="B152" s="243"/>
      <c r="C152" s="244"/>
      <c r="D152" s="215" t="s">
        <v>132</v>
      </c>
      <c r="E152" s="245" t="s">
        <v>270</v>
      </c>
      <c r="F152" s="246" t="s">
        <v>300</v>
      </c>
      <c r="G152" s="244"/>
      <c r="H152" s="247">
        <v>148.37000000000001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132</v>
      </c>
      <c r="AU152" s="253" t="s">
        <v>77</v>
      </c>
      <c r="AV152" s="13" t="s">
        <v>124</v>
      </c>
      <c r="AW152" s="13" t="s">
        <v>30</v>
      </c>
      <c r="AX152" s="13" t="s">
        <v>75</v>
      </c>
      <c r="AY152" s="253" t="s">
        <v>117</v>
      </c>
    </row>
    <row r="153" s="1" customFormat="1" ht="16.5" customHeight="1">
      <c r="B153" s="36"/>
      <c r="C153" s="203" t="s">
        <v>228</v>
      </c>
      <c r="D153" s="203" t="s">
        <v>120</v>
      </c>
      <c r="E153" s="204" t="s">
        <v>358</v>
      </c>
      <c r="F153" s="205" t="s">
        <v>359</v>
      </c>
      <c r="G153" s="206" t="s">
        <v>350</v>
      </c>
      <c r="H153" s="207">
        <v>1335.3299999999999</v>
      </c>
      <c r="I153" s="208"/>
      <c r="J153" s="209">
        <f>ROUND(I153*H153,2)</f>
        <v>0</v>
      </c>
      <c r="K153" s="205" t="s">
        <v>163</v>
      </c>
      <c r="L153" s="41"/>
      <c r="M153" s="210" t="s">
        <v>1</v>
      </c>
      <c r="N153" s="211" t="s">
        <v>38</v>
      </c>
      <c r="O153" s="7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5" t="s">
        <v>124</v>
      </c>
      <c r="AT153" s="15" t="s">
        <v>120</v>
      </c>
      <c r="AU153" s="15" t="s">
        <v>77</v>
      </c>
      <c r="AY153" s="15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124</v>
      </c>
      <c r="BM153" s="15" t="s">
        <v>360</v>
      </c>
    </row>
    <row r="154" s="1" customFormat="1">
      <c r="B154" s="36"/>
      <c r="C154" s="37"/>
      <c r="D154" s="215" t="s">
        <v>126</v>
      </c>
      <c r="E154" s="37"/>
      <c r="F154" s="216" t="s">
        <v>361</v>
      </c>
      <c r="G154" s="37"/>
      <c r="H154" s="37"/>
      <c r="I154" s="129"/>
      <c r="J154" s="37"/>
      <c r="K154" s="37"/>
      <c r="L154" s="41"/>
      <c r="M154" s="217"/>
      <c r="N154" s="77"/>
      <c r="O154" s="77"/>
      <c r="P154" s="77"/>
      <c r="Q154" s="77"/>
      <c r="R154" s="77"/>
      <c r="S154" s="77"/>
      <c r="T154" s="78"/>
      <c r="AT154" s="15" t="s">
        <v>126</v>
      </c>
      <c r="AU154" s="15" t="s">
        <v>77</v>
      </c>
    </row>
    <row r="155" s="12" customFormat="1">
      <c r="B155" s="228"/>
      <c r="C155" s="229"/>
      <c r="D155" s="215" t="s">
        <v>132</v>
      </c>
      <c r="E155" s="230" t="s">
        <v>1</v>
      </c>
      <c r="F155" s="231" t="s">
        <v>362</v>
      </c>
      <c r="G155" s="229"/>
      <c r="H155" s="232">
        <v>1335.3299999999999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132</v>
      </c>
      <c r="AU155" s="238" t="s">
        <v>77</v>
      </c>
      <c r="AV155" s="12" t="s">
        <v>77</v>
      </c>
      <c r="AW155" s="12" t="s">
        <v>30</v>
      </c>
      <c r="AX155" s="12" t="s">
        <v>75</v>
      </c>
      <c r="AY155" s="238" t="s">
        <v>117</v>
      </c>
    </row>
    <row r="156" s="11" customFormat="1">
      <c r="B156" s="218"/>
      <c r="C156" s="219"/>
      <c r="D156" s="215" t="s">
        <v>132</v>
      </c>
      <c r="E156" s="220" t="s">
        <v>1</v>
      </c>
      <c r="F156" s="221" t="s">
        <v>353</v>
      </c>
      <c r="G156" s="219"/>
      <c r="H156" s="220" t="s">
        <v>1</v>
      </c>
      <c r="I156" s="222"/>
      <c r="J156" s="219"/>
      <c r="K156" s="219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132</v>
      </c>
      <c r="AU156" s="227" t="s">
        <v>77</v>
      </c>
      <c r="AV156" s="11" t="s">
        <v>75</v>
      </c>
      <c r="AW156" s="11" t="s">
        <v>30</v>
      </c>
      <c r="AX156" s="11" t="s">
        <v>67</v>
      </c>
      <c r="AY156" s="227" t="s">
        <v>117</v>
      </c>
    </row>
    <row r="157" s="1" customFormat="1" ht="16.5" customHeight="1">
      <c r="B157" s="36"/>
      <c r="C157" s="203" t="s">
        <v>232</v>
      </c>
      <c r="D157" s="203" t="s">
        <v>120</v>
      </c>
      <c r="E157" s="204" t="s">
        <v>363</v>
      </c>
      <c r="F157" s="205" t="s">
        <v>364</v>
      </c>
      <c r="G157" s="206" t="s">
        <v>303</v>
      </c>
      <c r="H157" s="207">
        <v>522</v>
      </c>
      <c r="I157" s="208"/>
      <c r="J157" s="209">
        <f>ROUND(I157*H157,2)</f>
        <v>0</v>
      </c>
      <c r="K157" s="205" t="s">
        <v>163</v>
      </c>
      <c r="L157" s="41"/>
      <c r="M157" s="210" t="s">
        <v>1</v>
      </c>
      <c r="N157" s="211" t="s">
        <v>38</v>
      </c>
      <c r="O157" s="77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5" t="s">
        <v>124</v>
      </c>
      <c r="AT157" s="15" t="s">
        <v>120</v>
      </c>
      <c r="AU157" s="15" t="s">
        <v>77</v>
      </c>
      <c r="AY157" s="15" t="s">
        <v>117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75</v>
      </c>
      <c r="BK157" s="214">
        <f>ROUND(I157*H157,2)</f>
        <v>0</v>
      </c>
      <c r="BL157" s="15" t="s">
        <v>124</v>
      </c>
      <c r="BM157" s="15" t="s">
        <v>365</v>
      </c>
    </row>
    <row r="158" s="1" customFormat="1">
      <c r="B158" s="36"/>
      <c r="C158" s="37"/>
      <c r="D158" s="215" t="s">
        <v>126</v>
      </c>
      <c r="E158" s="37"/>
      <c r="F158" s="216" t="s">
        <v>366</v>
      </c>
      <c r="G158" s="37"/>
      <c r="H158" s="37"/>
      <c r="I158" s="129"/>
      <c r="J158" s="37"/>
      <c r="K158" s="37"/>
      <c r="L158" s="41"/>
      <c r="M158" s="217"/>
      <c r="N158" s="77"/>
      <c r="O158" s="77"/>
      <c r="P158" s="77"/>
      <c r="Q158" s="77"/>
      <c r="R158" s="77"/>
      <c r="S158" s="77"/>
      <c r="T158" s="78"/>
      <c r="AT158" s="15" t="s">
        <v>126</v>
      </c>
      <c r="AU158" s="15" t="s">
        <v>77</v>
      </c>
    </row>
    <row r="159" s="12" customFormat="1">
      <c r="B159" s="228"/>
      <c r="C159" s="229"/>
      <c r="D159" s="215" t="s">
        <v>132</v>
      </c>
      <c r="E159" s="230" t="s">
        <v>1</v>
      </c>
      <c r="F159" s="231" t="s">
        <v>265</v>
      </c>
      <c r="G159" s="229"/>
      <c r="H159" s="232">
        <v>522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132</v>
      </c>
      <c r="AU159" s="238" t="s">
        <v>77</v>
      </c>
      <c r="AV159" s="12" t="s">
        <v>77</v>
      </c>
      <c r="AW159" s="12" t="s">
        <v>30</v>
      </c>
      <c r="AX159" s="12" t="s">
        <v>75</v>
      </c>
      <c r="AY159" s="238" t="s">
        <v>117</v>
      </c>
    </row>
    <row r="160" s="1" customFormat="1" ht="16.5" customHeight="1">
      <c r="B160" s="36"/>
      <c r="C160" s="203" t="s">
        <v>242</v>
      </c>
      <c r="D160" s="203" t="s">
        <v>120</v>
      </c>
      <c r="E160" s="204" t="s">
        <v>367</v>
      </c>
      <c r="F160" s="205" t="s">
        <v>368</v>
      </c>
      <c r="G160" s="206" t="s">
        <v>303</v>
      </c>
      <c r="H160" s="207">
        <v>31</v>
      </c>
      <c r="I160" s="208"/>
      <c r="J160" s="209">
        <f>ROUND(I160*H160,2)</f>
        <v>0</v>
      </c>
      <c r="K160" s="205" t="s">
        <v>163</v>
      </c>
      <c r="L160" s="41"/>
      <c r="M160" s="210" t="s">
        <v>1</v>
      </c>
      <c r="N160" s="211" t="s">
        <v>38</v>
      </c>
      <c r="O160" s="77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15" t="s">
        <v>124</v>
      </c>
      <c r="AT160" s="15" t="s">
        <v>120</v>
      </c>
      <c r="AU160" s="15" t="s">
        <v>77</v>
      </c>
      <c r="AY160" s="15" t="s">
        <v>117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75</v>
      </c>
      <c r="BK160" s="214">
        <f>ROUND(I160*H160,2)</f>
        <v>0</v>
      </c>
      <c r="BL160" s="15" t="s">
        <v>124</v>
      </c>
      <c r="BM160" s="15" t="s">
        <v>369</v>
      </c>
    </row>
    <row r="161" s="1" customFormat="1">
      <c r="B161" s="36"/>
      <c r="C161" s="37"/>
      <c r="D161" s="215" t="s">
        <v>126</v>
      </c>
      <c r="E161" s="37"/>
      <c r="F161" s="216" t="s">
        <v>370</v>
      </c>
      <c r="G161" s="37"/>
      <c r="H161" s="37"/>
      <c r="I161" s="129"/>
      <c r="J161" s="37"/>
      <c r="K161" s="37"/>
      <c r="L161" s="41"/>
      <c r="M161" s="217"/>
      <c r="N161" s="77"/>
      <c r="O161" s="77"/>
      <c r="P161" s="77"/>
      <c r="Q161" s="77"/>
      <c r="R161" s="77"/>
      <c r="S161" s="77"/>
      <c r="T161" s="78"/>
      <c r="AT161" s="15" t="s">
        <v>126</v>
      </c>
      <c r="AU161" s="15" t="s">
        <v>77</v>
      </c>
    </row>
    <row r="162" s="12" customFormat="1">
      <c r="B162" s="228"/>
      <c r="C162" s="229"/>
      <c r="D162" s="215" t="s">
        <v>132</v>
      </c>
      <c r="E162" s="230" t="s">
        <v>1</v>
      </c>
      <c r="F162" s="231" t="s">
        <v>266</v>
      </c>
      <c r="G162" s="229"/>
      <c r="H162" s="232">
        <v>31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132</v>
      </c>
      <c r="AU162" s="238" t="s">
        <v>77</v>
      </c>
      <c r="AV162" s="12" t="s">
        <v>77</v>
      </c>
      <c r="AW162" s="12" t="s">
        <v>30</v>
      </c>
      <c r="AX162" s="12" t="s">
        <v>75</v>
      </c>
      <c r="AY162" s="238" t="s">
        <v>117</v>
      </c>
    </row>
    <row r="163" s="1" customFormat="1" ht="16.5" customHeight="1">
      <c r="B163" s="36"/>
      <c r="C163" s="203" t="s">
        <v>246</v>
      </c>
      <c r="D163" s="203" t="s">
        <v>120</v>
      </c>
      <c r="E163" s="204" t="s">
        <v>371</v>
      </c>
      <c r="F163" s="205" t="s">
        <v>372</v>
      </c>
      <c r="G163" s="206" t="s">
        <v>303</v>
      </c>
      <c r="H163" s="207">
        <v>3</v>
      </c>
      <c r="I163" s="208"/>
      <c r="J163" s="209">
        <f>ROUND(I163*H163,2)</f>
        <v>0</v>
      </c>
      <c r="K163" s="205" t="s">
        <v>163</v>
      </c>
      <c r="L163" s="41"/>
      <c r="M163" s="210" t="s">
        <v>1</v>
      </c>
      <c r="N163" s="211" t="s">
        <v>38</v>
      </c>
      <c r="O163" s="77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5" t="s">
        <v>124</v>
      </c>
      <c r="AT163" s="15" t="s">
        <v>120</v>
      </c>
      <c r="AU163" s="15" t="s">
        <v>77</v>
      </c>
      <c r="AY163" s="15" t="s">
        <v>117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75</v>
      </c>
      <c r="BK163" s="214">
        <f>ROUND(I163*H163,2)</f>
        <v>0</v>
      </c>
      <c r="BL163" s="15" t="s">
        <v>124</v>
      </c>
      <c r="BM163" s="15" t="s">
        <v>373</v>
      </c>
    </row>
    <row r="164" s="1" customFormat="1">
      <c r="B164" s="36"/>
      <c r="C164" s="37"/>
      <c r="D164" s="215" t="s">
        <v>126</v>
      </c>
      <c r="E164" s="37"/>
      <c r="F164" s="216" t="s">
        <v>374</v>
      </c>
      <c r="G164" s="37"/>
      <c r="H164" s="37"/>
      <c r="I164" s="129"/>
      <c r="J164" s="37"/>
      <c r="K164" s="37"/>
      <c r="L164" s="41"/>
      <c r="M164" s="217"/>
      <c r="N164" s="77"/>
      <c r="O164" s="77"/>
      <c r="P164" s="77"/>
      <c r="Q164" s="77"/>
      <c r="R164" s="77"/>
      <c r="S164" s="77"/>
      <c r="T164" s="78"/>
      <c r="AT164" s="15" t="s">
        <v>126</v>
      </c>
      <c r="AU164" s="15" t="s">
        <v>77</v>
      </c>
    </row>
    <row r="165" s="12" customFormat="1">
      <c r="B165" s="228"/>
      <c r="C165" s="229"/>
      <c r="D165" s="215" t="s">
        <v>132</v>
      </c>
      <c r="E165" s="230" t="s">
        <v>1</v>
      </c>
      <c r="F165" s="231" t="s">
        <v>268</v>
      </c>
      <c r="G165" s="229"/>
      <c r="H165" s="232">
        <v>3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132</v>
      </c>
      <c r="AU165" s="238" t="s">
        <v>77</v>
      </c>
      <c r="AV165" s="12" t="s">
        <v>77</v>
      </c>
      <c r="AW165" s="12" t="s">
        <v>30</v>
      </c>
      <c r="AX165" s="12" t="s">
        <v>75</v>
      </c>
      <c r="AY165" s="238" t="s">
        <v>117</v>
      </c>
    </row>
    <row r="166" s="1" customFormat="1" ht="16.5" customHeight="1">
      <c r="B166" s="36"/>
      <c r="C166" s="203" t="s">
        <v>7</v>
      </c>
      <c r="D166" s="203" t="s">
        <v>120</v>
      </c>
      <c r="E166" s="204" t="s">
        <v>375</v>
      </c>
      <c r="F166" s="205" t="s">
        <v>376</v>
      </c>
      <c r="G166" s="206" t="s">
        <v>303</v>
      </c>
      <c r="H166" s="207">
        <v>2</v>
      </c>
      <c r="I166" s="208"/>
      <c r="J166" s="209">
        <f>ROUND(I166*H166,2)</f>
        <v>0</v>
      </c>
      <c r="K166" s="205" t="s">
        <v>163</v>
      </c>
      <c r="L166" s="41"/>
      <c r="M166" s="210" t="s">
        <v>1</v>
      </c>
      <c r="N166" s="211" t="s">
        <v>38</v>
      </c>
      <c r="O166" s="77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15" t="s">
        <v>124</v>
      </c>
      <c r="AT166" s="15" t="s">
        <v>120</v>
      </c>
      <c r="AU166" s="15" t="s">
        <v>77</v>
      </c>
      <c r="AY166" s="15" t="s">
        <v>117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75</v>
      </c>
      <c r="BK166" s="214">
        <f>ROUND(I166*H166,2)</f>
        <v>0</v>
      </c>
      <c r="BL166" s="15" t="s">
        <v>124</v>
      </c>
      <c r="BM166" s="15" t="s">
        <v>377</v>
      </c>
    </row>
    <row r="167" s="1" customFormat="1">
      <c r="B167" s="36"/>
      <c r="C167" s="37"/>
      <c r="D167" s="215" t="s">
        <v>126</v>
      </c>
      <c r="E167" s="37"/>
      <c r="F167" s="216" t="s">
        <v>378</v>
      </c>
      <c r="G167" s="37"/>
      <c r="H167" s="37"/>
      <c r="I167" s="129"/>
      <c r="J167" s="37"/>
      <c r="K167" s="37"/>
      <c r="L167" s="41"/>
      <c r="M167" s="217"/>
      <c r="N167" s="77"/>
      <c r="O167" s="77"/>
      <c r="P167" s="77"/>
      <c r="Q167" s="77"/>
      <c r="R167" s="77"/>
      <c r="S167" s="77"/>
      <c r="T167" s="78"/>
      <c r="AT167" s="15" t="s">
        <v>126</v>
      </c>
      <c r="AU167" s="15" t="s">
        <v>77</v>
      </c>
    </row>
    <row r="168" s="12" customFormat="1">
      <c r="B168" s="228"/>
      <c r="C168" s="229"/>
      <c r="D168" s="215" t="s">
        <v>132</v>
      </c>
      <c r="E168" s="230" t="s">
        <v>1</v>
      </c>
      <c r="F168" s="231" t="s">
        <v>269</v>
      </c>
      <c r="G168" s="229"/>
      <c r="H168" s="232">
        <v>2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132</v>
      </c>
      <c r="AU168" s="238" t="s">
        <v>77</v>
      </c>
      <c r="AV168" s="12" t="s">
        <v>77</v>
      </c>
      <c r="AW168" s="12" t="s">
        <v>30</v>
      </c>
      <c r="AX168" s="12" t="s">
        <v>75</v>
      </c>
      <c r="AY168" s="238" t="s">
        <v>117</v>
      </c>
    </row>
    <row r="169" s="10" customFormat="1" ht="22.8" customHeight="1">
      <c r="B169" s="187"/>
      <c r="C169" s="188"/>
      <c r="D169" s="189" t="s">
        <v>66</v>
      </c>
      <c r="E169" s="201" t="s">
        <v>379</v>
      </c>
      <c r="F169" s="201" t="s">
        <v>380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SUM(P170:P177)</f>
        <v>0</v>
      </c>
      <c r="Q169" s="195"/>
      <c r="R169" s="196">
        <f>SUM(R170:R177)</f>
        <v>0</v>
      </c>
      <c r="S169" s="195"/>
      <c r="T169" s="197">
        <f>SUM(T170:T177)</f>
        <v>0</v>
      </c>
      <c r="AR169" s="198" t="s">
        <v>75</v>
      </c>
      <c r="AT169" s="199" t="s">
        <v>66</v>
      </c>
      <c r="AU169" s="199" t="s">
        <v>75</v>
      </c>
      <c r="AY169" s="198" t="s">
        <v>117</v>
      </c>
      <c r="BK169" s="200">
        <f>SUM(BK170:BK177)</f>
        <v>0</v>
      </c>
    </row>
    <row r="170" s="1" customFormat="1" ht="16.5" customHeight="1">
      <c r="B170" s="36"/>
      <c r="C170" s="203" t="s">
        <v>381</v>
      </c>
      <c r="D170" s="203" t="s">
        <v>120</v>
      </c>
      <c r="E170" s="204" t="s">
        <v>382</v>
      </c>
      <c r="F170" s="205" t="s">
        <v>383</v>
      </c>
      <c r="G170" s="206" t="s">
        <v>384</v>
      </c>
      <c r="H170" s="207">
        <v>111.27800000000001</v>
      </c>
      <c r="I170" s="208"/>
      <c r="J170" s="209">
        <f>ROUND(I170*H170,2)</f>
        <v>0</v>
      </c>
      <c r="K170" s="205" t="s">
        <v>163</v>
      </c>
      <c r="L170" s="41"/>
      <c r="M170" s="210" t="s">
        <v>1</v>
      </c>
      <c r="N170" s="211" t="s">
        <v>38</v>
      </c>
      <c r="O170" s="77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5" t="s">
        <v>124</v>
      </c>
      <c r="AT170" s="15" t="s">
        <v>120</v>
      </c>
      <c r="AU170" s="15" t="s">
        <v>77</v>
      </c>
      <c r="AY170" s="15" t="s">
        <v>117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75</v>
      </c>
      <c r="BK170" s="214">
        <f>ROUND(I170*H170,2)</f>
        <v>0</v>
      </c>
      <c r="BL170" s="15" t="s">
        <v>124</v>
      </c>
      <c r="BM170" s="15" t="s">
        <v>385</v>
      </c>
    </row>
    <row r="171" s="1" customFormat="1">
      <c r="B171" s="36"/>
      <c r="C171" s="37"/>
      <c r="D171" s="215" t="s">
        <v>126</v>
      </c>
      <c r="E171" s="37"/>
      <c r="F171" s="216" t="s">
        <v>386</v>
      </c>
      <c r="G171" s="37"/>
      <c r="H171" s="37"/>
      <c r="I171" s="129"/>
      <c r="J171" s="37"/>
      <c r="K171" s="37"/>
      <c r="L171" s="41"/>
      <c r="M171" s="217"/>
      <c r="N171" s="77"/>
      <c r="O171" s="77"/>
      <c r="P171" s="77"/>
      <c r="Q171" s="77"/>
      <c r="R171" s="77"/>
      <c r="S171" s="77"/>
      <c r="T171" s="78"/>
      <c r="AT171" s="15" t="s">
        <v>126</v>
      </c>
      <c r="AU171" s="15" t="s">
        <v>77</v>
      </c>
    </row>
    <row r="172" s="11" customFormat="1">
      <c r="B172" s="218"/>
      <c r="C172" s="219"/>
      <c r="D172" s="215" t="s">
        <v>132</v>
      </c>
      <c r="E172" s="220" t="s">
        <v>1</v>
      </c>
      <c r="F172" s="221" t="s">
        <v>387</v>
      </c>
      <c r="G172" s="219"/>
      <c r="H172" s="220" t="s">
        <v>1</v>
      </c>
      <c r="I172" s="222"/>
      <c r="J172" s="219"/>
      <c r="K172" s="219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132</v>
      </c>
      <c r="AU172" s="227" t="s">
        <v>77</v>
      </c>
      <c r="AV172" s="11" t="s">
        <v>75</v>
      </c>
      <c r="AW172" s="11" t="s">
        <v>30</v>
      </c>
      <c r="AX172" s="11" t="s">
        <v>67</v>
      </c>
      <c r="AY172" s="227" t="s">
        <v>117</v>
      </c>
    </row>
    <row r="173" s="12" customFormat="1">
      <c r="B173" s="228"/>
      <c r="C173" s="229"/>
      <c r="D173" s="215" t="s">
        <v>132</v>
      </c>
      <c r="E173" s="230" t="s">
        <v>1</v>
      </c>
      <c r="F173" s="231" t="s">
        <v>388</v>
      </c>
      <c r="G173" s="229"/>
      <c r="H173" s="232">
        <v>95.918000000000006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132</v>
      </c>
      <c r="AU173" s="238" t="s">
        <v>77</v>
      </c>
      <c r="AV173" s="12" t="s">
        <v>77</v>
      </c>
      <c r="AW173" s="12" t="s">
        <v>30</v>
      </c>
      <c r="AX173" s="12" t="s">
        <v>67</v>
      </c>
      <c r="AY173" s="238" t="s">
        <v>117</v>
      </c>
    </row>
    <row r="174" s="12" customFormat="1">
      <c r="B174" s="228"/>
      <c r="C174" s="229"/>
      <c r="D174" s="215" t="s">
        <v>132</v>
      </c>
      <c r="E174" s="230" t="s">
        <v>1</v>
      </c>
      <c r="F174" s="231" t="s">
        <v>389</v>
      </c>
      <c r="G174" s="229"/>
      <c r="H174" s="232">
        <v>11.625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132</v>
      </c>
      <c r="AU174" s="238" t="s">
        <v>77</v>
      </c>
      <c r="AV174" s="12" t="s">
        <v>77</v>
      </c>
      <c r="AW174" s="12" t="s">
        <v>30</v>
      </c>
      <c r="AX174" s="12" t="s">
        <v>67</v>
      </c>
      <c r="AY174" s="238" t="s">
        <v>117</v>
      </c>
    </row>
    <row r="175" s="12" customFormat="1">
      <c r="B175" s="228"/>
      <c r="C175" s="229"/>
      <c r="D175" s="215" t="s">
        <v>132</v>
      </c>
      <c r="E175" s="230" t="s">
        <v>1</v>
      </c>
      <c r="F175" s="231" t="s">
        <v>390</v>
      </c>
      <c r="G175" s="229"/>
      <c r="H175" s="232">
        <v>1.575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132</v>
      </c>
      <c r="AU175" s="238" t="s">
        <v>77</v>
      </c>
      <c r="AV175" s="12" t="s">
        <v>77</v>
      </c>
      <c r="AW175" s="12" t="s">
        <v>30</v>
      </c>
      <c r="AX175" s="12" t="s">
        <v>67</v>
      </c>
      <c r="AY175" s="238" t="s">
        <v>117</v>
      </c>
    </row>
    <row r="176" s="12" customFormat="1">
      <c r="B176" s="228"/>
      <c r="C176" s="229"/>
      <c r="D176" s="215" t="s">
        <v>132</v>
      </c>
      <c r="E176" s="230" t="s">
        <v>1</v>
      </c>
      <c r="F176" s="231" t="s">
        <v>391</v>
      </c>
      <c r="G176" s="229"/>
      <c r="H176" s="232">
        <v>2.1600000000000001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132</v>
      </c>
      <c r="AU176" s="238" t="s">
        <v>77</v>
      </c>
      <c r="AV176" s="12" t="s">
        <v>77</v>
      </c>
      <c r="AW176" s="12" t="s">
        <v>30</v>
      </c>
      <c r="AX176" s="12" t="s">
        <v>67</v>
      </c>
      <c r="AY176" s="238" t="s">
        <v>117</v>
      </c>
    </row>
    <row r="177" s="13" customFormat="1">
      <c r="B177" s="243"/>
      <c r="C177" s="244"/>
      <c r="D177" s="215" t="s">
        <v>132</v>
      </c>
      <c r="E177" s="245" t="s">
        <v>1</v>
      </c>
      <c r="F177" s="246" t="s">
        <v>300</v>
      </c>
      <c r="G177" s="244"/>
      <c r="H177" s="247">
        <v>111.27800000000001</v>
      </c>
      <c r="I177" s="248"/>
      <c r="J177" s="244"/>
      <c r="K177" s="244"/>
      <c r="L177" s="249"/>
      <c r="M177" s="254"/>
      <c r="N177" s="255"/>
      <c r="O177" s="255"/>
      <c r="P177" s="255"/>
      <c r="Q177" s="255"/>
      <c r="R177" s="255"/>
      <c r="S177" s="255"/>
      <c r="T177" s="256"/>
      <c r="AT177" s="253" t="s">
        <v>132</v>
      </c>
      <c r="AU177" s="253" t="s">
        <v>77</v>
      </c>
      <c r="AV177" s="13" t="s">
        <v>124</v>
      </c>
      <c r="AW177" s="13" t="s">
        <v>30</v>
      </c>
      <c r="AX177" s="13" t="s">
        <v>75</v>
      </c>
      <c r="AY177" s="253" t="s">
        <v>117</v>
      </c>
    </row>
    <row r="178" s="1" customFormat="1" ht="6.96" customHeight="1">
      <c r="B178" s="55"/>
      <c r="C178" s="56"/>
      <c r="D178" s="56"/>
      <c r="E178" s="56"/>
      <c r="F178" s="56"/>
      <c r="G178" s="56"/>
      <c r="H178" s="56"/>
      <c r="I178" s="153"/>
      <c r="J178" s="56"/>
      <c r="K178" s="56"/>
      <c r="L178" s="41"/>
    </row>
  </sheetData>
  <sheetProtection sheet="1" autoFilter="0" formatColumns="0" formatRows="0" objects="1" scenarios="1" spinCount="100000" saltValue="RAcuCUI5vFjxczdwcYPmMuAmkSghrpTSg7H2FGRIjVlo6hxsof8lQLZLoPre1kb+G8o8p5t/ERQKbeKhzkXjCA==" hashValue="ktQD5aQPOrL4sS7jsCkSL5k0IkNM+ntdAxVADwKmQ5EdgdTjifp/ChQRxZs6qRCWKELapzA7fSzd66fRKm8pNg==" algorithmName="SHA-512" password="CC35"/>
  <autoFilter ref="C81:K17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  <c r="AZ2" s="242" t="s">
        <v>392</v>
      </c>
      <c r="BA2" s="242" t="s">
        <v>392</v>
      </c>
      <c r="BB2" s="242" t="s">
        <v>1</v>
      </c>
      <c r="BC2" s="242" t="s">
        <v>393</v>
      </c>
      <c r="BD2" s="242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90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Moutnický p., ř. km 6,265 - 7,833, Moutnice, Těšany, oprava koryta a bet. objektu</v>
      </c>
      <c r="F7" s="127"/>
      <c r="G7" s="127"/>
      <c r="H7" s="127"/>
      <c r="L7" s="18"/>
    </row>
    <row r="8" s="1" customFormat="1" ht="12" customHeight="1">
      <c r="B8" s="41"/>
      <c r="D8" s="127" t="s">
        <v>91</v>
      </c>
      <c r="I8" s="129"/>
      <c r="L8" s="41"/>
    </row>
    <row r="9" s="1" customFormat="1" ht="36.96" customHeight="1">
      <c r="B9" s="41"/>
      <c r="E9" s="130" t="s">
        <v>394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27. 2. 2018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ROUND((SUM(BE81:BE131)),  2)</f>
        <v>0</v>
      </c>
      <c r="I33" s="142">
        <v>0.20999999999999999</v>
      </c>
      <c r="J33" s="141">
        <f>ROUND(((SUM(BE81:BE131))*I33),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ROUND((SUM(BF81:BF131)),  2)</f>
        <v>0</v>
      </c>
      <c r="I34" s="142">
        <v>0.14999999999999999</v>
      </c>
      <c r="J34" s="141">
        <f>ROUND(((SUM(BF81:BF131))*I34),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ROUND((SUM(BG81:BG131)),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ROUND((SUM(BH81:BH131)),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ROUND((SUM(BI81:BI131)),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Moutnický p., ř. km 6,265 - 7,833, Moutnice, Těšany, oprava koryta a bet. objektu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SO01.2 - Odtěžení nánosů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27. 2. 2018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94</v>
      </c>
      <c r="D57" s="159"/>
      <c r="E57" s="159"/>
      <c r="F57" s="159"/>
      <c r="G57" s="159"/>
      <c r="H57" s="159"/>
      <c r="I57" s="160"/>
      <c r="J57" s="161" t="s">
        <v>95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96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97</v>
      </c>
    </row>
    <row r="60" s="7" customFormat="1" ht="24.96" customHeight="1">
      <c r="B60" s="163"/>
      <c r="C60" s="164"/>
      <c r="D60" s="165" t="s">
        <v>274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275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102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Moutnický p., ř. km 6,265 - 7,833, Moutnice, Těšany, oprava koryta a bet. objektu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91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SO01.2 - Odtěžení nánosů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 xml:space="preserve"> </v>
      </c>
      <c r="G75" s="37"/>
      <c r="H75" s="37"/>
      <c r="I75" s="131" t="s">
        <v>22</v>
      </c>
      <c r="J75" s="65" t="str">
        <f>IF(J12="","",J12)</f>
        <v>27. 2. 2018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 xml:space="preserve"> </v>
      </c>
      <c r="G77" s="37"/>
      <c r="H77" s="37"/>
      <c r="I77" s="131" t="s">
        <v>29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27</v>
      </c>
      <c r="D78" s="37"/>
      <c r="E78" s="37"/>
      <c r="F78" s="25" t="str">
        <f>IF(E18="","",E18)</f>
        <v>Vyplň údaj</v>
      </c>
      <c r="G78" s="37"/>
      <c r="H78" s="37"/>
      <c r="I78" s="131" t="s">
        <v>31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103</v>
      </c>
      <c r="D80" s="179" t="s">
        <v>52</v>
      </c>
      <c r="E80" s="179" t="s">
        <v>48</v>
      </c>
      <c r="F80" s="179" t="s">
        <v>49</v>
      </c>
      <c r="G80" s="179" t="s">
        <v>104</v>
      </c>
      <c r="H80" s="179" t="s">
        <v>105</v>
      </c>
      <c r="I80" s="180" t="s">
        <v>106</v>
      </c>
      <c r="J80" s="179" t="s">
        <v>95</v>
      </c>
      <c r="K80" s="181" t="s">
        <v>107</v>
      </c>
      <c r="L80" s="182"/>
      <c r="M80" s="86" t="s">
        <v>1</v>
      </c>
      <c r="N80" s="87" t="s">
        <v>37</v>
      </c>
      <c r="O80" s="87" t="s">
        <v>108</v>
      </c>
      <c r="P80" s="87" t="s">
        <v>109</v>
      </c>
      <c r="Q80" s="87" t="s">
        <v>110</v>
      </c>
      <c r="R80" s="87" t="s">
        <v>111</v>
      </c>
      <c r="S80" s="87" t="s">
        <v>112</v>
      </c>
      <c r="T80" s="88" t="s">
        <v>113</v>
      </c>
    </row>
    <row r="81" s="1" customFormat="1" ht="22.8" customHeight="1">
      <c r="B81" s="36"/>
      <c r="C81" s="93" t="s">
        <v>114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0</v>
      </c>
      <c r="S81" s="90"/>
      <c r="T81" s="185">
        <f>T82</f>
        <v>0</v>
      </c>
      <c r="AT81" s="15" t="s">
        <v>66</v>
      </c>
      <c r="AU81" s="15" t="s">
        <v>97</v>
      </c>
      <c r="BK81" s="186">
        <f>BK82</f>
        <v>0</v>
      </c>
    </row>
    <row r="82" s="10" customFormat="1" ht="25.92" customHeight="1">
      <c r="B82" s="187"/>
      <c r="C82" s="188"/>
      <c r="D82" s="189" t="s">
        <v>66</v>
      </c>
      <c r="E82" s="190" t="s">
        <v>277</v>
      </c>
      <c r="F82" s="190" t="s">
        <v>278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75</v>
      </c>
      <c r="AT82" s="199" t="s">
        <v>66</v>
      </c>
      <c r="AU82" s="199" t="s">
        <v>67</v>
      </c>
      <c r="AY82" s="198" t="s">
        <v>117</v>
      </c>
      <c r="BK82" s="200">
        <f>BK83</f>
        <v>0</v>
      </c>
    </row>
    <row r="83" s="10" customFormat="1" ht="22.8" customHeight="1">
      <c r="B83" s="187"/>
      <c r="C83" s="188"/>
      <c r="D83" s="189" t="s">
        <v>66</v>
      </c>
      <c r="E83" s="201" t="s">
        <v>75</v>
      </c>
      <c r="F83" s="201" t="s">
        <v>283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SUM(P84:P131)</f>
        <v>0</v>
      </c>
      <c r="Q83" s="195"/>
      <c r="R83" s="196">
        <f>SUM(R84:R131)</f>
        <v>0</v>
      </c>
      <c r="S83" s="195"/>
      <c r="T83" s="197">
        <f>SUM(T84:T131)</f>
        <v>0</v>
      </c>
      <c r="AR83" s="198" t="s">
        <v>75</v>
      </c>
      <c r="AT83" s="199" t="s">
        <v>66</v>
      </c>
      <c r="AU83" s="199" t="s">
        <v>75</v>
      </c>
      <c r="AY83" s="198" t="s">
        <v>117</v>
      </c>
      <c r="BK83" s="200">
        <f>SUM(BK84:BK131)</f>
        <v>0</v>
      </c>
    </row>
    <row r="84" s="1" customFormat="1" ht="16.5" customHeight="1">
      <c r="B84" s="36"/>
      <c r="C84" s="203" t="s">
        <v>75</v>
      </c>
      <c r="D84" s="203" t="s">
        <v>120</v>
      </c>
      <c r="E84" s="204" t="s">
        <v>395</v>
      </c>
      <c r="F84" s="205" t="s">
        <v>396</v>
      </c>
      <c r="G84" s="206" t="s">
        <v>350</v>
      </c>
      <c r="H84" s="207">
        <v>4256.1999999999998</v>
      </c>
      <c r="I84" s="208"/>
      <c r="J84" s="209">
        <f>ROUND(I84*H84,2)</f>
        <v>0</v>
      </c>
      <c r="K84" s="205" t="s">
        <v>163</v>
      </c>
      <c r="L84" s="41"/>
      <c r="M84" s="210" t="s">
        <v>1</v>
      </c>
      <c r="N84" s="211" t="s">
        <v>38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124</v>
      </c>
      <c r="AT84" s="15" t="s">
        <v>120</v>
      </c>
      <c r="AU84" s="15" t="s">
        <v>77</v>
      </c>
      <c r="AY84" s="15" t="s">
        <v>117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75</v>
      </c>
      <c r="BK84" s="214">
        <f>ROUND(I84*H84,2)</f>
        <v>0</v>
      </c>
      <c r="BL84" s="15" t="s">
        <v>124</v>
      </c>
      <c r="BM84" s="15" t="s">
        <v>397</v>
      </c>
    </row>
    <row r="85" s="1" customFormat="1">
      <c r="B85" s="36"/>
      <c r="C85" s="37"/>
      <c r="D85" s="215" t="s">
        <v>126</v>
      </c>
      <c r="E85" s="37"/>
      <c r="F85" s="216" t="s">
        <v>398</v>
      </c>
      <c r="G85" s="37"/>
      <c r="H85" s="37"/>
      <c r="I85" s="129"/>
      <c r="J85" s="37"/>
      <c r="K85" s="37"/>
      <c r="L85" s="41"/>
      <c r="M85" s="217"/>
      <c r="N85" s="77"/>
      <c r="O85" s="77"/>
      <c r="P85" s="77"/>
      <c r="Q85" s="77"/>
      <c r="R85" s="77"/>
      <c r="S85" s="77"/>
      <c r="T85" s="78"/>
      <c r="AT85" s="15" t="s">
        <v>126</v>
      </c>
      <c r="AU85" s="15" t="s">
        <v>77</v>
      </c>
    </row>
    <row r="86" s="11" customFormat="1">
      <c r="B86" s="218"/>
      <c r="C86" s="219"/>
      <c r="D86" s="215" t="s">
        <v>132</v>
      </c>
      <c r="E86" s="220" t="s">
        <v>1</v>
      </c>
      <c r="F86" s="221" t="s">
        <v>295</v>
      </c>
      <c r="G86" s="219"/>
      <c r="H86" s="220" t="s">
        <v>1</v>
      </c>
      <c r="I86" s="222"/>
      <c r="J86" s="219"/>
      <c r="K86" s="219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132</v>
      </c>
      <c r="AU86" s="227" t="s">
        <v>77</v>
      </c>
      <c r="AV86" s="11" t="s">
        <v>75</v>
      </c>
      <c r="AW86" s="11" t="s">
        <v>30</v>
      </c>
      <c r="AX86" s="11" t="s">
        <v>67</v>
      </c>
      <c r="AY86" s="227" t="s">
        <v>117</v>
      </c>
    </row>
    <row r="87" s="11" customFormat="1">
      <c r="B87" s="218"/>
      <c r="C87" s="219"/>
      <c r="D87" s="215" t="s">
        <v>132</v>
      </c>
      <c r="E87" s="220" t="s">
        <v>1</v>
      </c>
      <c r="F87" s="221" t="s">
        <v>399</v>
      </c>
      <c r="G87" s="219"/>
      <c r="H87" s="220" t="s">
        <v>1</v>
      </c>
      <c r="I87" s="222"/>
      <c r="J87" s="219"/>
      <c r="K87" s="219"/>
      <c r="L87" s="223"/>
      <c r="M87" s="224"/>
      <c r="N87" s="225"/>
      <c r="O87" s="225"/>
      <c r="P87" s="225"/>
      <c r="Q87" s="225"/>
      <c r="R87" s="225"/>
      <c r="S87" s="225"/>
      <c r="T87" s="226"/>
      <c r="AT87" s="227" t="s">
        <v>132</v>
      </c>
      <c r="AU87" s="227" t="s">
        <v>77</v>
      </c>
      <c r="AV87" s="11" t="s">
        <v>75</v>
      </c>
      <c r="AW87" s="11" t="s">
        <v>30</v>
      </c>
      <c r="AX87" s="11" t="s">
        <v>67</v>
      </c>
      <c r="AY87" s="227" t="s">
        <v>117</v>
      </c>
    </row>
    <row r="88" s="12" customFormat="1">
      <c r="B88" s="228"/>
      <c r="C88" s="229"/>
      <c r="D88" s="215" t="s">
        <v>132</v>
      </c>
      <c r="E88" s="230" t="s">
        <v>392</v>
      </c>
      <c r="F88" s="231" t="s">
        <v>393</v>
      </c>
      <c r="G88" s="229"/>
      <c r="H88" s="232">
        <v>4256.1999999999998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AT88" s="238" t="s">
        <v>132</v>
      </c>
      <c r="AU88" s="238" t="s">
        <v>77</v>
      </c>
      <c r="AV88" s="12" t="s">
        <v>77</v>
      </c>
      <c r="AW88" s="12" t="s">
        <v>30</v>
      </c>
      <c r="AX88" s="12" t="s">
        <v>75</v>
      </c>
      <c r="AY88" s="238" t="s">
        <v>117</v>
      </c>
    </row>
    <row r="89" s="1" customFormat="1" ht="16.5" customHeight="1">
      <c r="B89" s="36"/>
      <c r="C89" s="203" t="s">
        <v>77</v>
      </c>
      <c r="D89" s="203" t="s">
        <v>120</v>
      </c>
      <c r="E89" s="204" t="s">
        <v>400</v>
      </c>
      <c r="F89" s="205" t="s">
        <v>401</v>
      </c>
      <c r="G89" s="206" t="s">
        <v>350</v>
      </c>
      <c r="H89" s="207">
        <v>4256.1999999999998</v>
      </c>
      <c r="I89" s="208"/>
      <c r="J89" s="209">
        <f>ROUND(I89*H89,2)</f>
        <v>0</v>
      </c>
      <c r="K89" s="205" t="s">
        <v>163</v>
      </c>
      <c r="L89" s="41"/>
      <c r="M89" s="210" t="s">
        <v>1</v>
      </c>
      <c r="N89" s="211" t="s">
        <v>38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124</v>
      </c>
      <c r="AT89" s="15" t="s">
        <v>120</v>
      </c>
      <c r="AU89" s="15" t="s">
        <v>77</v>
      </c>
      <c r="AY89" s="15" t="s">
        <v>117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124</v>
      </c>
      <c r="BM89" s="15" t="s">
        <v>402</v>
      </c>
    </row>
    <row r="90" s="1" customFormat="1">
      <c r="B90" s="36"/>
      <c r="C90" s="37"/>
      <c r="D90" s="215" t="s">
        <v>126</v>
      </c>
      <c r="E90" s="37"/>
      <c r="F90" s="216" t="s">
        <v>403</v>
      </c>
      <c r="G90" s="37"/>
      <c r="H90" s="37"/>
      <c r="I90" s="129"/>
      <c r="J90" s="37"/>
      <c r="K90" s="37"/>
      <c r="L90" s="41"/>
      <c r="M90" s="217"/>
      <c r="N90" s="77"/>
      <c r="O90" s="77"/>
      <c r="P90" s="77"/>
      <c r="Q90" s="77"/>
      <c r="R90" s="77"/>
      <c r="S90" s="77"/>
      <c r="T90" s="78"/>
      <c r="AT90" s="15" t="s">
        <v>126</v>
      </c>
      <c r="AU90" s="15" t="s">
        <v>77</v>
      </c>
    </row>
    <row r="91" s="12" customFormat="1">
      <c r="B91" s="228"/>
      <c r="C91" s="229"/>
      <c r="D91" s="215" t="s">
        <v>132</v>
      </c>
      <c r="E91" s="230" t="s">
        <v>1</v>
      </c>
      <c r="F91" s="231" t="s">
        <v>392</v>
      </c>
      <c r="G91" s="229"/>
      <c r="H91" s="232">
        <v>4256.1999999999998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132</v>
      </c>
      <c r="AU91" s="238" t="s">
        <v>77</v>
      </c>
      <c r="AV91" s="12" t="s">
        <v>77</v>
      </c>
      <c r="AW91" s="12" t="s">
        <v>30</v>
      </c>
      <c r="AX91" s="12" t="s">
        <v>75</v>
      </c>
      <c r="AY91" s="238" t="s">
        <v>117</v>
      </c>
    </row>
    <row r="92" s="1" customFormat="1" ht="16.5" customHeight="1">
      <c r="B92" s="36"/>
      <c r="C92" s="203" t="s">
        <v>134</v>
      </c>
      <c r="D92" s="203" t="s">
        <v>120</v>
      </c>
      <c r="E92" s="204" t="s">
        <v>404</v>
      </c>
      <c r="F92" s="205" t="s">
        <v>405</v>
      </c>
      <c r="G92" s="206" t="s">
        <v>350</v>
      </c>
      <c r="H92" s="207">
        <v>4256.1999999999998</v>
      </c>
      <c r="I92" s="208"/>
      <c r="J92" s="209">
        <f>ROUND(I92*H92,2)</f>
        <v>0</v>
      </c>
      <c r="K92" s="205" t="s">
        <v>163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124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124</v>
      </c>
      <c r="BM92" s="15" t="s">
        <v>406</v>
      </c>
    </row>
    <row r="93" s="1" customFormat="1">
      <c r="B93" s="36"/>
      <c r="C93" s="37"/>
      <c r="D93" s="215" t="s">
        <v>126</v>
      </c>
      <c r="E93" s="37"/>
      <c r="F93" s="216" t="s">
        <v>407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126</v>
      </c>
      <c r="AU93" s="15" t="s">
        <v>77</v>
      </c>
    </row>
    <row r="94" s="11" customFormat="1">
      <c r="B94" s="218"/>
      <c r="C94" s="219"/>
      <c r="D94" s="215" t="s">
        <v>132</v>
      </c>
      <c r="E94" s="220" t="s">
        <v>1</v>
      </c>
      <c r="F94" s="221" t="s">
        <v>408</v>
      </c>
      <c r="G94" s="219"/>
      <c r="H94" s="220" t="s">
        <v>1</v>
      </c>
      <c r="I94" s="222"/>
      <c r="J94" s="219"/>
      <c r="K94" s="219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132</v>
      </c>
      <c r="AU94" s="227" t="s">
        <v>77</v>
      </c>
      <c r="AV94" s="11" t="s">
        <v>75</v>
      </c>
      <c r="AW94" s="11" t="s">
        <v>30</v>
      </c>
      <c r="AX94" s="11" t="s">
        <v>67</v>
      </c>
      <c r="AY94" s="227" t="s">
        <v>117</v>
      </c>
    </row>
    <row r="95" s="12" customFormat="1">
      <c r="B95" s="228"/>
      <c r="C95" s="229"/>
      <c r="D95" s="215" t="s">
        <v>132</v>
      </c>
      <c r="E95" s="230" t="s">
        <v>1</v>
      </c>
      <c r="F95" s="231" t="s">
        <v>392</v>
      </c>
      <c r="G95" s="229"/>
      <c r="H95" s="232">
        <v>4256.1999999999998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132</v>
      </c>
      <c r="AU95" s="238" t="s">
        <v>77</v>
      </c>
      <c r="AV95" s="12" t="s">
        <v>77</v>
      </c>
      <c r="AW95" s="12" t="s">
        <v>30</v>
      </c>
      <c r="AX95" s="12" t="s">
        <v>75</v>
      </c>
      <c r="AY95" s="238" t="s">
        <v>117</v>
      </c>
    </row>
    <row r="96" s="1" customFormat="1" ht="16.5" customHeight="1">
      <c r="B96" s="36"/>
      <c r="C96" s="203" t="s">
        <v>124</v>
      </c>
      <c r="D96" s="203" t="s">
        <v>120</v>
      </c>
      <c r="E96" s="204" t="s">
        <v>348</v>
      </c>
      <c r="F96" s="205" t="s">
        <v>349</v>
      </c>
      <c r="G96" s="206" t="s">
        <v>350</v>
      </c>
      <c r="H96" s="207">
        <v>4256.1999999999998</v>
      </c>
      <c r="I96" s="208"/>
      <c r="J96" s="209">
        <f>ROUND(I96*H96,2)</f>
        <v>0</v>
      </c>
      <c r="K96" s="205" t="s">
        <v>163</v>
      </c>
      <c r="L96" s="41"/>
      <c r="M96" s="210" t="s">
        <v>1</v>
      </c>
      <c r="N96" s="211" t="s">
        <v>38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5" t="s">
        <v>124</v>
      </c>
      <c r="AT96" s="15" t="s">
        <v>120</v>
      </c>
      <c r="AU96" s="15" t="s">
        <v>77</v>
      </c>
      <c r="AY96" s="15" t="s">
        <v>117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75</v>
      </c>
      <c r="BK96" s="214">
        <f>ROUND(I96*H96,2)</f>
        <v>0</v>
      </c>
      <c r="BL96" s="15" t="s">
        <v>124</v>
      </c>
      <c r="BM96" s="15" t="s">
        <v>409</v>
      </c>
    </row>
    <row r="97" s="1" customFormat="1">
      <c r="B97" s="36"/>
      <c r="C97" s="37"/>
      <c r="D97" s="215" t="s">
        <v>126</v>
      </c>
      <c r="E97" s="37"/>
      <c r="F97" s="216" t="s">
        <v>352</v>
      </c>
      <c r="G97" s="37"/>
      <c r="H97" s="37"/>
      <c r="I97" s="129"/>
      <c r="J97" s="37"/>
      <c r="K97" s="37"/>
      <c r="L97" s="41"/>
      <c r="M97" s="217"/>
      <c r="N97" s="77"/>
      <c r="O97" s="77"/>
      <c r="P97" s="77"/>
      <c r="Q97" s="77"/>
      <c r="R97" s="77"/>
      <c r="S97" s="77"/>
      <c r="T97" s="78"/>
      <c r="AT97" s="15" t="s">
        <v>126</v>
      </c>
      <c r="AU97" s="15" t="s">
        <v>77</v>
      </c>
    </row>
    <row r="98" s="12" customFormat="1">
      <c r="B98" s="228"/>
      <c r="C98" s="229"/>
      <c r="D98" s="215" t="s">
        <v>132</v>
      </c>
      <c r="E98" s="230" t="s">
        <v>1</v>
      </c>
      <c r="F98" s="231" t="s">
        <v>392</v>
      </c>
      <c r="G98" s="229"/>
      <c r="H98" s="232">
        <v>4256.1999999999998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132</v>
      </c>
      <c r="AU98" s="238" t="s">
        <v>77</v>
      </c>
      <c r="AV98" s="12" t="s">
        <v>77</v>
      </c>
      <c r="AW98" s="12" t="s">
        <v>30</v>
      </c>
      <c r="AX98" s="12" t="s">
        <v>75</v>
      </c>
      <c r="AY98" s="238" t="s">
        <v>117</v>
      </c>
    </row>
    <row r="99" s="1" customFormat="1" ht="16.5" customHeight="1">
      <c r="B99" s="36"/>
      <c r="C99" s="203" t="s">
        <v>116</v>
      </c>
      <c r="D99" s="203" t="s">
        <v>120</v>
      </c>
      <c r="E99" s="204" t="s">
        <v>410</v>
      </c>
      <c r="F99" s="205" t="s">
        <v>359</v>
      </c>
      <c r="G99" s="206" t="s">
        <v>350</v>
      </c>
      <c r="H99" s="207">
        <v>71764.706000000006</v>
      </c>
      <c r="I99" s="208"/>
      <c r="J99" s="209">
        <f>ROUND(I99*H99,2)</f>
        <v>0</v>
      </c>
      <c r="K99" s="205" t="s">
        <v>1</v>
      </c>
      <c r="L99" s="41"/>
      <c r="M99" s="210" t="s">
        <v>1</v>
      </c>
      <c r="N99" s="211" t="s">
        <v>38</v>
      </c>
      <c r="O99" s="7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5" t="s">
        <v>124</v>
      </c>
      <c r="AT99" s="15" t="s">
        <v>120</v>
      </c>
      <c r="AU99" s="15" t="s">
        <v>77</v>
      </c>
      <c r="AY99" s="15" t="s">
        <v>117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75</v>
      </c>
      <c r="BK99" s="214">
        <f>ROUND(I99*H99,2)</f>
        <v>0</v>
      </c>
      <c r="BL99" s="15" t="s">
        <v>124</v>
      </c>
      <c r="BM99" s="15" t="s">
        <v>411</v>
      </c>
    </row>
    <row r="100" s="1" customFormat="1">
      <c r="B100" s="36"/>
      <c r="C100" s="37"/>
      <c r="D100" s="215" t="s">
        <v>126</v>
      </c>
      <c r="E100" s="37"/>
      <c r="F100" s="216" t="s">
        <v>361</v>
      </c>
      <c r="G100" s="37"/>
      <c r="H100" s="37"/>
      <c r="I100" s="129"/>
      <c r="J100" s="37"/>
      <c r="K100" s="37"/>
      <c r="L100" s="41"/>
      <c r="M100" s="217"/>
      <c r="N100" s="77"/>
      <c r="O100" s="77"/>
      <c r="P100" s="77"/>
      <c r="Q100" s="77"/>
      <c r="R100" s="77"/>
      <c r="S100" s="77"/>
      <c r="T100" s="78"/>
      <c r="AT100" s="15" t="s">
        <v>126</v>
      </c>
      <c r="AU100" s="15" t="s">
        <v>77</v>
      </c>
    </row>
    <row r="101" s="11" customFormat="1">
      <c r="B101" s="218"/>
      <c r="C101" s="219"/>
      <c r="D101" s="215" t="s">
        <v>132</v>
      </c>
      <c r="E101" s="220" t="s">
        <v>1</v>
      </c>
      <c r="F101" s="221" t="s">
        <v>412</v>
      </c>
      <c r="G101" s="219"/>
      <c r="H101" s="220" t="s">
        <v>1</v>
      </c>
      <c r="I101" s="222"/>
      <c r="J101" s="219"/>
      <c r="K101" s="219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132</v>
      </c>
      <c r="AU101" s="227" t="s">
        <v>77</v>
      </c>
      <c r="AV101" s="11" t="s">
        <v>75</v>
      </c>
      <c r="AW101" s="11" t="s">
        <v>30</v>
      </c>
      <c r="AX101" s="11" t="s">
        <v>67</v>
      </c>
      <c r="AY101" s="227" t="s">
        <v>117</v>
      </c>
    </row>
    <row r="102" s="12" customFormat="1">
      <c r="B102" s="228"/>
      <c r="C102" s="229"/>
      <c r="D102" s="215" t="s">
        <v>132</v>
      </c>
      <c r="E102" s="230" t="s">
        <v>1</v>
      </c>
      <c r="F102" s="231" t="s">
        <v>413</v>
      </c>
      <c r="G102" s="229"/>
      <c r="H102" s="232">
        <v>71764.706000000006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132</v>
      </c>
      <c r="AU102" s="238" t="s">
        <v>77</v>
      </c>
      <c r="AV102" s="12" t="s">
        <v>77</v>
      </c>
      <c r="AW102" s="12" t="s">
        <v>30</v>
      </c>
      <c r="AX102" s="12" t="s">
        <v>75</v>
      </c>
      <c r="AY102" s="238" t="s">
        <v>117</v>
      </c>
    </row>
    <row r="103" s="1" customFormat="1" ht="16.5" customHeight="1">
      <c r="B103" s="36"/>
      <c r="C103" s="203" t="s">
        <v>159</v>
      </c>
      <c r="D103" s="203" t="s">
        <v>120</v>
      </c>
      <c r="E103" s="204" t="s">
        <v>414</v>
      </c>
      <c r="F103" s="205" t="s">
        <v>359</v>
      </c>
      <c r="G103" s="206" t="s">
        <v>350</v>
      </c>
      <c r="H103" s="207">
        <v>124729.041</v>
      </c>
      <c r="I103" s="208"/>
      <c r="J103" s="209">
        <f>ROUND(I103*H103,2)</f>
        <v>0</v>
      </c>
      <c r="K103" s="205" t="s">
        <v>1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5" t="s">
        <v>124</v>
      </c>
      <c r="AT103" s="15" t="s">
        <v>120</v>
      </c>
      <c r="AU103" s="15" t="s">
        <v>77</v>
      </c>
      <c r="AY103" s="15" t="s">
        <v>117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124</v>
      </c>
      <c r="BM103" s="15" t="s">
        <v>415</v>
      </c>
    </row>
    <row r="104" s="1" customFormat="1">
      <c r="B104" s="36"/>
      <c r="C104" s="37"/>
      <c r="D104" s="215" t="s">
        <v>126</v>
      </c>
      <c r="E104" s="37"/>
      <c r="F104" s="216" t="s">
        <v>361</v>
      </c>
      <c r="G104" s="37"/>
      <c r="H104" s="37"/>
      <c r="I104" s="129"/>
      <c r="J104" s="37"/>
      <c r="K104" s="37"/>
      <c r="L104" s="41"/>
      <c r="M104" s="217"/>
      <c r="N104" s="77"/>
      <c r="O104" s="77"/>
      <c r="P104" s="77"/>
      <c r="Q104" s="77"/>
      <c r="R104" s="77"/>
      <c r="S104" s="77"/>
      <c r="T104" s="78"/>
      <c r="AT104" s="15" t="s">
        <v>126</v>
      </c>
      <c r="AU104" s="15" t="s">
        <v>77</v>
      </c>
    </row>
    <row r="105" s="11" customFormat="1">
      <c r="B105" s="218"/>
      <c r="C105" s="219"/>
      <c r="D105" s="215" t="s">
        <v>132</v>
      </c>
      <c r="E105" s="220" t="s">
        <v>1</v>
      </c>
      <c r="F105" s="221" t="s">
        <v>416</v>
      </c>
      <c r="G105" s="219"/>
      <c r="H105" s="220" t="s">
        <v>1</v>
      </c>
      <c r="I105" s="222"/>
      <c r="J105" s="219"/>
      <c r="K105" s="219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132</v>
      </c>
      <c r="AU105" s="227" t="s">
        <v>77</v>
      </c>
      <c r="AV105" s="11" t="s">
        <v>75</v>
      </c>
      <c r="AW105" s="11" t="s">
        <v>30</v>
      </c>
      <c r="AX105" s="11" t="s">
        <v>67</v>
      </c>
      <c r="AY105" s="227" t="s">
        <v>117</v>
      </c>
    </row>
    <row r="106" s="11" customFormat="1">
      <c r="B106" s="218"/>
      <c r="C106" s="219"/>
      <c r="D106" s="215" t="s">
        <v>132</v>
      </c>
      <c r="E106" s="220" t="s">
        <v>1</v>
      </c>
      <c r="F106" s="221" t="s">
        <v>417</v>
      </c>
      <c r="G106" s="219"/>
      <c r="H106" s="220" t="s">
        <v>1</v>
      </c>
      <c r="I106" s="222"/>
      <c r="J106" s="219"/>
      <c r="K106" s="219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132</v>
      </c>
      <c r="AU106" s="227" t="s">
        <v>77</v>
      </c>
      <c r="AV106" s="11" t="s">
        <v>75</v>
      </c>
      <c r="AW106" s="11" t="s">
        <v>30</v>
      </c>
      <c r="AX106" s="11" t="s">
        <v>67</v>
      </c>
      <c r="AY106" s="227" t="s">
        <v>117</v>
      </c>
    </row>
    <row r="107" s="11" customFormat="1">
      <c r="B107" s="218"/>
      <c r="C107" s="219"/>
      <c r="D107" s="215" t="s">
        <v>132</v>
      </c>
      <c r="E107" s="220" t="s">
        <v>1</v>
      </c>
      <c r="F107" s="221" t="s">
        <v>418</v>
      </c>
      <c r="G107" s="219"/>
      <c r="H107" s="220" t="s">
        <v>1</v>
      </c>
      <c r="I107" s="222"/>
      <c r="J107" s="219"/>
      <c r="K107" s="219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132</v>
      </c>
      <c r="AU107" s="227" t="s">
        <v>77</v>
      </c>
      <c r="AV107" s="11" t="s">
        <v>75</v>
      </c>
      <c r="AW107" s="11" t="s">
        <v>30</v>
      </c>
      <c r="AX107" s="11" t="s">
        <v>67</v>
      </c>
      <c r="AY107" s="227" t="s">
        <v>117</v>
      </c>
    </row>
    <row r="108" s="11" customFormat="1">
      <c r="B108" s="218"/>
      <c r="C108" s="219"/>
      <c r="D108" s="215" t="s">
        <v>132</v>
      </c>
      <c r="E108" s="220" t="s">
        <v>1</v>
      </c>
      <c r="F108" s="221" t="s">
        <v>419</v>
      </c>
      <c r="G108" s="219"/>
      <c r="H108" s="220" t="s">
        <v>1</v>
      </c>
      <c r="I108" s="222"/>
      <c r="J108" s="219"/>
      <c r="K108" s="219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132</v>
      </c>
      <c r="AU108" s="227" t="s">
        <v>77</v>
      </c>
      <c r="AV108" s="11" t="s">
        <v>75</v>
      </c>
      <c r="AW108" s="11" t="s">
        <v>30</v>
      </c>
      <c r="AX108" s="11" t="s">
        <v>67</v>
      </c>
      <c r="AY108" s="227" t="s">
        <v>117</v>
      </c>
    </row>
    <row r="109" s="12" customFormat="1">
      <c r="B109" s="228"/>
      <c r="C109" s="229"/>
      <c r="D109" s="215" t="s">
        <v>132</v>
      </c>
      <c r="E109" s="230" t="s">
        <v>1</v>
      </c>
      <c r="F109" s="231" t="s">
        <v>420</v>
      </c>
      <c r="G109" s="229"/>
      <c r="H109" s="232">
        <v>124729.041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132</v>
      </c>
      <c r="AU109" s="238" t="s">
        <v>77</v>
      </c>
      <c r="AV109" s="12" t="s">
        <v>77</v>
      </c>
      <c r="AW109" s="12" t="s">
        <v>30</v>
      </c>
      <c r="AX109" s="12" t="s">
        <v>75</v>
      </c>
      <c r="AY109" s="238" t="s">
        <v>117</v>
      </c>
    </row>
    <row r="110" s="1" customFormat="1" ht="16.5" customHeight="1">
      <c r="B110" s="36"/>
      <c r="C110" s="203" t="s">
        <v>168</v>
      </c>
      <c r="D110" s="203" t="s">
        <v>120</v>
      </c>
      <c r="E110" s="204" t="s">
        <v>421</v>
      </c>
      <c r="F110" s="205" t="s">
        <v>359</v>
      </c>
      <c r="G110" s="206" t="s">
        <v>350</v>
      </c>
      <c r="H110" s="207">
        <v>73913.505999999994</v>
      </c>
      <c r="I110" s="208"/>
      <c r="J110" s="209">
        <f>ROUND(I110*H110,2)</f>
        <v>0</v>
      </c>
      <c r="K110" s="205" t="s">
        <v>1</v>
      </c>
      <c r="L110" s="41"/>
      <c r="M110" s="210" t="s">
        <v>1</v>
      </c>
      <c r="N110" s="211" t="s">
        <v>38</v>
      </c>
      <c r="O110" s="7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5" t="s">
        <v>124</v>
      </c>
      <c r="AT110" s="15" t="s">
        <v>120</v>
      </c>
      <c r="AU110" s="15" t="s">
        <v>77</v>
      </c>
      <c r="AY110" s="15" t="s">
        <v>117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75</v>
      </c>
      <c r="BK110" s="214">
        <f>ROUND(I110*H110,2)</f>
        <v>0</v>
      </c>
      <c r="BL110" s="15" t="s">
        <v>124</v>
      </c>
      <c r="BM110" s="15" t="s">
        <v>422</v>
      </c>
    </row>
    <row r="111" s="1" customFormat="1">
      <c r="B111" s="36"/>
      <c r="C111" s="37"/>
      <c r="D111" s="215" t="s">
        <v>126</v>
      </c>
      <c r="E111" s="37"/>
      <c r="F111" s="216" t="s">
        <v>423</v>
      </c>
      <c r="G111" s="37"/>
      <c r="H111" s="37"/>
      <c r="I111" s="129"/>
      <c r="J111" s="37"/>
      <c r="K111" s="37"/>
      <c r="L111" s="41"/>
      <c r="M111" s="217"/>
      <c r="N111" s="77"/>
      <c r="O111" s="77"/>
      <c r="P111" s="77"/>
      <c r="Q111" s="77"/>
      <c r="R111" s="77"/>
      <c r="S111" s="77"/>
      <c r="T111" s="78"/>
      <c r="AT111" s="15" t="s">
        <v>126</v>
      </c>
      <c r="AU111" s="15" t="s">
        <v>77</v>
      </c>
    </row>
    <row r="112" s="11" customFormat="1">
      <c r="B112" s="218"/>
      <c r="C112" s="219"/>
      <c r="D112" s="215" t="s">
        <v>132</v>
      </c>
      <c r="E112" s="220" t="s">
        <v>1</v>
      </c>
      <c r="F112" s="221" t="s">
        <v>424</v>
      </c>
      <c r="G112" s="219"/>
      <c r="H112" s="220" t="s">
        <v>1</v>
      </c>
      <c r="I112" s="222"/>
      <c r="J112" s="219"/>
      <c r="K112" s="219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132</v>
      </c>
      <c r="AU112" s="227" t="s">
        <v>77</v>
      </c>
      <c r="AV112" s="11" t="s">
        <v>75</v>
      </c>
      <c r="AW112" s="11" t="s">
        <v>30</v>
      </c>
      <c r="AX112" s="11" t="s">
        <v>67</v>
      </c>
      <c r="AY112" s="227" t="s">
        <v>117</v>
      </c>
    </row>
    <row r="113" s="11" customFormat="1">
      <c r="B113" s="218"/>
      <c r="C113" s="219"/>
      <c r="D113" s="215" t="s">
        <v>132</v>
      </c>
      <c r="E113" s="220" t="s">
        <v>1</v>
      </c>
      <c r="F113" s="221" t="s">
        <v>417</v>
      </c>
      <c r="G113" s="219"/>
      <c r="H113" s="220" t="s">
        <v>1</v>
      </c>
      <c r="I113" s="222"/>
      <c r="J113" s="219"/>
      <c r="K113" s="219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132</v>
      </c>
      <c r="AU113" s="227" t="s">
        <v>77</v>
      </c>
      <c r="AV113" s="11" t="s">
        <v>75</v>
      </c>
      <c r="AW113" s="11" t="s">
        <v>30</v>
      </c>
      <c r="AX113" s="11" t="s">
        <v>67</v>
      </c>
      <c r="AY113" s="227" t="s">
        <v>117</v>
      </c>
    </row>
    <row r="114" s="11" customFormat="1">
      <c r="B114" s="218"/>
      <c r="C114" s="219"/>
      <c r="D114" s="215" t="s">
        <v>132</v>
      </c>
      <c r="E114" s="220" t="s">
        <v>1</v>
      </c>
      <c r="F114" s="221" t="s">
        <v>418</v>
      </c>
      <c r="G114" s="219"/>
      <c r="H114" s="220" t="s">
        <v>1</v>
      </c>
      <c r="I114" s="222"/>
      <c r="J114" s="219"/>
      <c r="K114" s="219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132</v>
      </c>
      <c r="AU114" s="227" t="s">
        <v>77</v>
      </c>
      <c r="AV114" s="11" t="s">
        <v>75</v>
      </c>
      <c r="AW114" s="11" t="s">
        <v>30</v>
      </c>
      <c r="AX114" s="11" t="s">
        <v>67</v>
      </c>
      <c r="AY114" s="227" t="s">
        <v>117</v>
      </c>
    </row>
    <row r="115" s="11" customFormat="1">
      <c r="B115" s="218"/>
      <c r="C115" s="219"/>
      <c r="D115" s="215" t="s">
        <v>132</v>
      </c>
      <c r="E115" s="220" t="s">
        <v>1</v>
      </c>
      <c r="F115" s="221" t="s">
        <v>419</v>
      </c>
      <c r="G115" s="219"/>
      <c r="H115" s="220" t="s">
        <v>1</v>
      </c>
      <c r="I115" s="222"/>
      <c r="J115" s="219"/>
      <c r="K115" s="219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132</v>
      </c>
      <c r="AU115" s="227" t="s">
        <v>77</v>
      </c>
      <c r="AV115" s="11" t="s">
        <v>75</v>
      </c>
      <c r="AW115" s="11" t="s">
        <v>30</v>
      </c>
      <c r="AX115" s="11" t="s">
        <v>67</v>
      </c>
      <c r="AY115" s="227" t="s">
        <v>117</v>
      </c>
    </row>
    <row r="116" s="12" customFormat="1">
      <c r="B116" s="228"/>
      <c r="C116" s="229"/>
      <c r="D116" s="215" t="s">
        <v>132</v>
      </c>
      <c r="E116" s="230" t="s">
        <v>1</v>
      </c>
      <c r="F116" s="231" t="s">
        <v>425</v>
      </c>
      <c r="G116" s="229"/>
      <c r="H116" s="232">
        <v>73913.505999999994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132</v>
      </c>
      <c r="AU116" s="238" t="s">
        <v>77</v>
      </c>
      <c r="AV116" s="12" t="s">
        <v>77</v>
      </c>
      <c r="AW116" s="12" t="s">
        <v>30</v>
      </c>
      <c r="AX116" s="12" t="s">
        <v>75</v>
      </c>
      <c r="AY116" s="238" t="s">
        <v>117</v>
      </c>
    </row>
    <row r="117" s="1" customFormat="1" ht="16.5" customHeight="1">
      <c r="B117" s="36"/>
      <c r="C117" s="203" t="s">
        <v>175</v>
      </c>
      <c r="D117" s="203" t="s">
        <v>120</v>
      </c>
      <c r="E117" s="204" t="s">
        <v>426</v>
      </c>
      <c r="F117" s="205" t="s">
        <v>427</v>
      </c>
      <c r="G117" s="206" t="s">
        <v>350</v>
      </c>
      <c r="H117" s="207">
        <v>4256.1999999999998</v>
      </c>
      <c r="I117" s="208"/>
      <c r="J117" s="209">
        <f>ROUND(I117*H117,2)</f>
        <v>0</v>
      </c>
      <c r="K117" s="205" t="s">
        <v>163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124</v>
      </c>
      <c r="AT117" s="15" t="s">
        <v>120</v>
      </c>
      <c r="AU117" s="15" t="s">
        <v>77</v>
      </c>
      <c r="AY117" s="15" t="s">
        <v>117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124</v>
      </c>
      <c r="BM117" s="15" t="s">
        <v>428</v>
      </c>
    </row>
    <row r="118" s="1" customFormat="1">
      <c r="B118" s="36"/>
      <c r="C118" s="37"/>
      <c r="D118" s="215" t="s">
        <v>126</v>
      </c>
      <c r="E118" s="37"/>
      <c r="F118" s="216" t="s">
        <v>429</v>
      </c>
      <c r="G118" s="37"/>
      <c r="H118" s="37"/>
      <c r="I118" s="129"/>
      <c r="J118" s="37"/>
      <c r="K118" s="37"/>
      <c r="L118" s="41"/>
      <c r="M118" s="217"/>
      <c r="N118" s="77"/>
      <c r="O118" s="77"/>
      <c r="P118" s="77"/>
      <c r="Q118" s="77"/>
      <c r="R118" s="77"/>
      <c r="S118" s="77"/>
      <c r="T118" s="78"/>
      <c r="AT118" s="15" t="s">
        <v>126</v>
      </c>
      <c r="AU118" s="15" t="s">
        <v>77</v>
      </c>
    </row>
    <row r="119" s="11" customFormat="1">
      <c r="B119" s="218"/>
      <c r="C119" s="219"/>
      <c r="D119" s="215" t="s">
        <v>132</v>
      </c>
      <c r="E119" s="220" t="s">
        <v>1</v>
      </c>
      <c r="F119" s="221" t="s">
        <v>430</v>
      </c>
      <c r="G119" s="219"/>
      <c r="H119" s="220" t="s">
        <v>1</v>
      </c>
      <c r="I119" s="222"/>
      <c r="J119" s="219"/>
      <c r="K119" s="219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132</v>
      </c>
      <c r="AU119" s="227" t="s">
        <v>77</v>
      </c>
      <c r="AV119" s="11" t="s">
        <v>75</v>
      </c>
      <c r="AW119" s="11" t="s">
        <v>30</v>
      </c>
      <c r="AX119" s="11" t="s">
        <v>67</v>
      </c>
      <c r="AY119" s="227" t="s">
        <v>117</v>
      </c>
    </row>
    <row r="120" s="12" customFormat="1">
      <c r="B120" s="228"/>
      <c r="C120" s="229"/>
      <c r="D120" s="215" t="s">
        <v>132</v>
      </c>
      <c r="E120" s="230" t="s">
        <v>1</v>
      </c>
      <c r="F120" s="231" t="s">
        <v>392</v>
      </c>
      <c r="G120" s="229"/>
      <c r="H120" s="232">
        <v>4256.1999999999998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132</v>
      </c>
      <c r="AU120" s="238" t="s">
        <v>77</v>
      </c>
      <c r="AV120" s="12" t="s">
        <v>77</v>
      </c>
      <c r="AW120" s="12" t="s">
        <v>30</v>
      </c>
      <c r="AX120" s="12" t="s">
        <v>75</v>
      </c>
      <c r="AY120" s="238" t="s">
        <v>117</v>
      </c>
    </row>
    <row r="121" s="1" customFormat="1" ht="16.5" customHeight="1">
      <c r="B121" s="36"/>
      <c r="C121" s="203" t="s">
        <v>181</v>
      </c>
      <c r="D121" s="203" t="s">
        <v>120</v>
      </c>
      <c r="E121" s="204" t="s">
        <v>431</v>
      </c>
      <c r="F121" s="205" t="s">
        <v>432</v>
      </c>
      <c r="G121" s="206" t="s">
        <v>350</v>
      </c>
      <c r="H121" s="207">
        <v>4256.1999999999998</v>
      </c>
      <c r="I121" s="208"/>
      <c r="J121" s="209">
        <f>ROUND(I121*H121,2)</f>
        <v>0</v>
      </c>
      <c r="K121" s="205" t="s">
        <v>163</v>
      </c>
      <c r="L121" s="41"/>
      <c r="M121" s="210" t="s">
        <v>1</v>
      </c>
      <c r="N121" s="211" t="s">
        <v>38</v>
      </c>
      <c r="O121" s="7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5" t="s">
        <v>124</v>
      </c>
      <c r="AT121" s="15" t="s">
        <v>120</v>
      </c>
      <c r="AU121" s="15" t="s">
        <v>77</v>
      </c>
      <c r="AY121" s="15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75</v>
      </c>
      <c r="BK121" s="214">
        <f>ROUND(I121*H121,2)</f>
        <v>0</v>
      </c>
      <c r="BL121" s="15" t="s">
        <v>124</v>
      </c>
      <c r="BM121" s="15" t="s">
        <v>433</v>
      </c>
    </row>
    <row r="122" s="1" customFormat="1">
      <c r="B122" s="36"/>
      <c r="C122" s="37"/>
      <c r="D122" s="215" t="s">
        <v>126</v>
      </c>
      <c r="E122" s="37"/>
      <c r="F122" s="216" t="s">
        <v>432</v>
      </c>
      <c r="G122" s="37"/>
      <c r="H122" s="37"/>
      <c r="I122" s="129"/>
      <c r="J122" s="37"/>
      <c r="K122" s="37"/>
      <c r="L122" s="41"/>
      <c r="M122" s="217"/>
      <c r="N122" s="77"/>
      <c r="O122" s="77"/>
      <c r="P122" s="77"/>
      <c r="Q122" s="77"/>
      <c r="R122" s="77"/>
      <c r="S122" s="77"/>
      <c r="T122" s="78"/>
      <c r="AT122" s="15" t="s">
        <v>126</v>
      </c>
      <c r="AU122" s="15" t="s">
        <v>77</v>
      </c>
    </row>
    <row r="123" s="12" customFormat="1">
      <c r="B123" s="228"/>
      <c r="C123" s="229"/>
      <c r="D123" s="215" t="s">
        <v>132</v>
      </c>
      <c r="E123" s="230" t="s">
        <v>1</v>
      </c>
      <c r="F123" s="231" t="s">
        <v>392</v>
      </c>
      <c r="G123" s="229"/>
      <c r="H123" s="232">
        <v>4256.1999999999998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132</v>
      </c>
      <c r="AU123" s="238" t="s">
        <v>77</v>
      </c>
      <c r="AV123" s="12" t="s">
        <v>77</v>
      </c>
      <c r="AW123" s="12" t="s">
        <v>30</v>
      </c>
      <c r="AX123" s="12" t="s">
        <v>75</v>
      </c>
      <c r="AY123" s="238" t="s">
        <v>117</v>
      </c>
    </row>
    <row r="124" s="1" customFormat="1" ht="16.5" customHeight="1">
      <c r="B124" s="36"/>
      <c r="C124" s="203" t="s">
        <v>185</v>
      </c>
      <c r="D124" s="203" t="s">
        <v>120</v>
      </c>
      <c r="E124" s="204" t="s">
        <v>128</v>
      </c>
      <c r="F124" s="205" t="s">
        <v>434</v>
      </c>
      <c r="G124" s="206" t="s">
        <v>384</v>
      </c>
      <c r="H124" s="207">
        <v>2000</v>
      </c>
      <c r="I124" s="208"/>
      <c r="J124" s="209">
        <f>ROUND(I124*H124,2)</f>
        <v>0</v>
      </c>
      <c r="K124" s="205" t="s">
        <v>1</v>
      </c>
      <c r="L124" s="41"/>
      <c r="M124" s="210" t="s">
        <v>1</v>
      </c>
      <c r="N124" s="211" t="s">
        <v>38</v>
      </c>
      <c r="O124" s="7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5" t="s">
        <v>124</v>
      </c>
      <c r="AT124" s="15" t="s">
        <v>120</v>
      </c>
      <c r="AU124" s="15" t="s">
        <v>77</v>
      </c>
      <c r="AY124" s="15" t="s">
        <v>117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75</v>
      </c>
      <c r="BK124" s="214">
        <f>ROUND(I124*H124,2)</f>
        <v>0</v>
      </c>
      <c r="BL124" s="15" t="s">
        <v>124</v>
      </c>
      <c r="BM124" s="15" t="s">
        <v>435</v>
      </c>
    </row>
    <row r="125" s="1" customFormat="1">
      <c r="B125" s="36"/>
      <c r="C125" s="37"/>
      <c r="D125" s="215" t="s">
        <v>126</v>
      </c>
      <c r="E125" s="37"/>
      <c r="F125" s="216" t="s">
        <v>436</v>
      </c>
      <c r="G125" s="37"/>
      <c r="H125" s="37"/>
      <c r="I125" s="129"/>
      <c r="J125" s="37"/>
      <c r="K125" s="37"/>
      <c r="L125" s="41"/>
      <c r="M125" s="217"/>
      <c r="N125" s="77"/>
      <c r="O125" s="77"/>
      <c r="P125" s="77"/>
      <c r="Q125" s="77"/>
      <c r="R125" s="77"/>
      <c r="S125" s="77"/>
      <c r="T125" s="78"/>
      <c r="AT125" s="15" t="s">
        <v>126</v>
      </c>
      <c r="AU125" s="15" t="s">
        <v>77</v>
      </c>
    </row>
    <row r="126" s="11" customFormat="1">
      <c r="B126" s="218"/>
      <c r="C126" s="219"/>
      <c r="D126" s="215" t="s">
        <v>132</v>
      </c>
      <c r="E126" s="220" t="s">
        <v>1</v>
      </c>
      <c r="F126" s="221" t="s">
        <v>437</v>
      </c>
      <c r="G126" s="219"/>
      <c r="H126" s="220" t="s">
        <v>1</v>
      </c>
      <c r="I126" s="222"/>
      <c r="J126" s="219"/>
      <c r="K126" s="219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132</v>
      </c>
      <c r="AU126" s="227" t="s">
        <v>77</v>
      </c>
      <c r="AV126" s="11" t="s">
        <v>75</v>
      </c>
      <c r="AW126" s="11" t="s">
        <v>30</v>
      </c>
      <c r="AX126" s="11" t="s">
        <v>67</v>
      </c>
      <c r="AY126" s="227" t="s">
        <v>117</v>
      </c>
    </row>
    <row r="127" s="12" customFormat="1">
      <c r="B127" s="228"/>
      <c r="C127" s="229"/>
      <c r="D127" s="215" t="s">
        <v>132</v>
      </c>
      <c r="E127" s="230" t="s">
        <v>1</v>
      </c>
      <c r="F127" s="231" t="s">
        <v>438</v>
      </c>
      <c r="G127" s="229"/>
      <c r="H127" s="232">
        <v>2000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132</v>
      </c>
      <c r="AU127" s="238" t="s">
        <v>77</v>
      </c>
      <c r="AV127" s="12" t="s">
        <v>77</v>
      </c>
      <c r="AW127" s="12" t="s">
        <v>30</v>
      </c>
      <c r="AX127" s="12" t="s">
        <v>75</v>
      </c>
      <c r="AY127" s="238" t="s">
        <v>117</v>
      </c>
    </row>
    <row r="128" s="1" customFormat="1" ht="16.5" customHeight="1">
      <c r="B128" s="36"/>
      <c r="C128" s="203" t="s">
        <v>189</v>
      </c>
      <c r="D128" s="203" t="s">
        <v>120</v>
      </c>
      <c r="E128" s="204" t="s">
        <v>135</v>
      </c>
      <c r="F128" s="205" t="s">
        <v>434</v>
      </c>
      <c r="G128" s="206" t="s">
        <v>384</v>
      </c>
      <c r="H128" s="207">
        <v>5235.54</v>
      </c>
      <c r="I128" s="208"/>
      <c r="J128" s="209">
        <f>ROUND(I128*H128,2)</f>
        <v>0</v>
      </c>
      <c r="K128" s="205" t="s">
        <v>1</v>
      </c>
      <c r="L128" s="41"/>
      <c r="M128" s="210" t="s">
        <v>1</v>
      </c>
      <c r="N128" s="211" t="s">
        <v>38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5" t="s">
        <v>124</v>
      </c>
      <c r="AT128" s="15" t="s">
        <v>120</v>
      </c>
      <c r="AU128" s="15" t="s">
        <v>77</v>
      </c>
      <c r="AY128" s="15" t="s">
        <v>117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75</v>
      </c>
      <c r="BK128" s="214">
        <f>ROUND(I128*H128,2)</f>
        <v>0</v>
      </c>
      <c r="BL128" s="15" t="s">
        <v>124</v>
      </c>
      <c r="BM128" s="15" t="s">
        <v>439</v>
      </c>
    </row>
    <row r="129" s="1" customFormat="1">
      <c r="B129" s="36"/>
      <c r="C129" s="37"/>
      <c r="D129" s="215" t="s">
        <v>126</v>
      </c>
      <c r="E129" s="37"/>
      <c r="F129" s="216" t="s">
        <v>436</v>
      </c>
      <c r="G129" s="37"/>
      <c r="H129" s="37"/>
      <c r="I129" s="129"/>
      <c r="J129" s="37"/>
      <c r="K129" s="37"/>
      <c r="L129" s="41"/>
      <c r="M129" s="217"/>
      <c r="N129" s="77"/>
      <c r="O129" s="77"/>
      <c r="P129" s="77"/>
      <c r="Q129" s="77"/>
      <c r="R129" s="77"/>
      <c r="S129" s="77"/>
      <c r="T129" s="78"/>
      <c r="AT129" s="15" t="s">
        <v>126</v>
      </c>
      <c r="AU129" s="15" t="s">
        <v>77</v>
      </c>
    </row>
    <row r="130" s="11" customFormat="1">
      <c r="B130" s="218"/>
      <c r="C130" s="219"/>
      <c r="D130" s="215" t="s">
        <v>132</v>
      </c>
      <c r="E130" s="220" t="s">
        <v>1</v>
      </c>
      <c r="F130" s="221" t="s">
        <v>440</v>
      </c>
      <c r="G130" s="219"/>
      <c r="H130" s="220" t="s">
        <v>1</v>
      </c>
      <c r="I130" s="222"/>
      <c r="J130" s="219"/>
      <c r="K130" s="219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132</v>
      </c>
      <c r="AU130" s="227" t="s">
        <v>77</v>
      </c>
      <c r="AV130" s="11" t="s">
        <v>75</v>
      </c>
      <c r="AW130" s="11" t="s">
        <v>30</v>
      </c>
      <c r="AX130" s="11" t="s">
        <v>67</v>
      </c>
      <c r="AY130" s="227" t="s">
        <v>117</v>
      </c>
    </row>
    <row r="131" s="12" customFormat="1">
      <c r="B131" s="228"/>
      <c r="C131" s="229"/>
      <c r="D131" s="215" t="s">
        <v>132</v>
      </c>
      <c r="E131" s="230" t="s">
        <v>1</v>
      </c>
      <c r="F131" s="231" t="s">
        <v>441</v>
      </c>
      <c r="G131" s="229"/>
      <c r="H131" s="232">
        <v>5235.54</v>
      </c>
      <c r="I131" s="233"/>
      <c r="J131" s="229"/>
      <c r="K131" s="229"/>
      <c r="L131" s="234"/>
      <c r="M131" s="239"/>
      <c r="N131" s="240"/>
      <c r="O131" s="240"/>
      <c r="P131" s="240"/>
      <c r="Q131" s="240"/>
      <c r="R131" s="240"/>
      <c r="S131" s="240"/>
      <c r="T131" s="241"/>
      <c r="AT131" s="238" t="s">
        <v>132</v>
      </c>
      <c r="AU131" s="238" t="s">
        <v>77</v>
      </c>
      <c r="AV131" s="12" t="s">
        <v>77</v>
      </c>
      <c r="AW131" s="12" t="s">
        <v>30</v>
      </c>
      <c r="AX131" s="12" t="s">
        <v>75</v>
      </c>
      <c r="AY131" s="238" t="s">
        <v>117</v>
      </c>
    </row>
    <row r="132" s="1" customFormat="1" ht="6.96" customHeight="1">
      <c r="B132" s="55"/>
      <c r="C132" s="56"/>
      <c r="D132" s="56"/>
      <c r="E132" s="56"/>
      <c r="F132" s="56"/>
      <c r="G132" s="56"/>
      <c r="H132" s="56"/>
      <c r="I132" s="153"/>
      <c r="J132" s="56"/>
      <c r="K132" s="56"/>
      <c r="L132" s="41"/>
    </row>
  </sheetData>
  <sheetProtection sheet="1" autoFilter="0" formatColumns="0" formatRows="0" objects="1" scenarios="1" spinCount="100000" saltValue="Ewt0bnlIJ52b7ceY5LVeJEJKUMYEqk52Apa78Y857+NaGxaQ/BE22GymJ4YdhLqvzUSUc762YWxBNPScMTAREg==" hashValue="CtxREwDNr0uQHj1M7ep1lc3waZEXmronnSvVe50jJJzR2b5hOS9iNJ8zhA5UeVdISjhDmEeE2OIXGw6CBG5T4g==" algorithmName="SHA-512" password="CC35"/>
  <autoFilter ref="C80:K13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  <c r="AZ2" s="242" t="s">
        <v>442</v>
      </c>
      <c r="BA2" s="242" t="s">
        <v>443</v>
      </c>
      <c r="BB2" s="242" t="s">
        <v>1</v>
      </c>
      <c r="BC2" s="242" t="s">
        <v>444</v>
      </c>
      <c r="BD2" s="242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2" t="s">
        <v>445</v>
      </c>
      <c r="BA3" s="242" t="s">
        <v>446</v>
      </c>
      <c r="BB3" s="242" t="s">
        <v>1</v>
      </c>
      <c r="BC3" s="242" t="s">
        <v>447</v>
      </c>
      <c r="BD3" s="242" t="s">
        <v>77</v>
      </c>
    </row>
    <row r="4" ht="24.96" customHeight="1">
      <c r="B4" s="18"/>
      <c r="D4" s="126" t="s">
        <v>90</v>
      </c>
      <c r="L4" s="18"/>
      <c r="M4" s="22" t="s">
        <v>10</v>
      </c>
      <c r="AT4" s="15" t="s">
        <v>4</v>
      </c>
      <c r="AZ4" s="242" t="s">
        <v>448</v>
      </c>
      <c r="BA4" s="242" t="s">
        <v>448</v>
      </c>
      <c r="BB4" s="242" t="s">
        <v>1</v>
      </c>
      <c r="BC4" s="242" t="s">
        <v>449</v>
      </c>
      <c r="BD4" s="242" t="s">
        <v>77</v>
      </c>
    </row>
    <row r="5" ht="6.96" customHeight="1">
      <c r="B5" s="18"/>
      <c r="L5" s="18"/>
      <c r="AZ5" s="242" t="s">
        <v>450</v>
      </c>
      <c r="BA5" s="242" t="s">
        <v>451</v>
      </c>
      <c r="BB5" s="242" t="s">
        <v>1</v>
      </c>
      <c r="BC5" s="242" t="s">
        <v>452</v>
      </c>
      <c r="BD5" s="242" t="s">
        <v>77</v>
      </c>
    </row>
    <row r="6" ht="12" customHeight="1">
      <c r="B6" s="18"/>
      <c r="D6" s="127" t="s">
        <v>16</v>
      </c>
      <c r="L6" s="18"/>
      <c r="AZ6" s="242" t="s">
        <v>453</v>
      </c>
      <c r="BA6" s="242" t="s">
        <v>454</v>
      </c>
      <c r="BB6" s="242" t="s">
        <v>1</v>
      </c>
      <c r="BC6" s="242" t="s">
        <v>455</v>
      </c>
      <c r="BD6" s="242" t="s">
        <v>77</v>
      </c>
    </row>
    <row r="7" ht="16.5" customHeight="1">
      <c r="B7" s="18"/>
      <c r="E7" s="128" t="str">
        <f>'Rekapitulace stavby'!K6</f>
        <v>Moutnický p., ř. km 6,265 - 7,833, Moutnice, Těšany, oprava koryta a bet. objektu</v>
      </c>
      <c r="F7" s="127"/>
      <c r="G7" s="127"/>
      <c r="H7" s="127"/>
      <c r="L7" s="18"/>
      <c r="AZ7" s="242" t="s">
        <v>456</v>
      </c>
      <c r="BA7" s="242" t="s">
        <v>457</v>
      </c>
      <c r="BB7" s="242" t="s">
        <v>1</v>
      </c>
      <c r="BC7" s="242" t="s">
        <v>458</v>
      </c>
      <c r="BD7" s="242" t="s">
        <v>77</v>
      </c>
    </row>
    <row r="8" s="1" customFormat="1" ht="12" customHeight="1">
      <c r="B8" s="41"/>
      <c r="D8" s="127" t="s">
        <v>91</v>
      </c>
      <c r="I8" s="129"/>
      <c r="L8" s="41"/>
      <c r="AZ8" s="242" t="s">
        <v>459</v>
      </c>
      <c r="BA8" s="242" t="s">
        <v>460</v>
      </c>
      <c r="BB8" s="242" t="s">
        <v>1</v>
      </c>
      <c r="BC8" s="242" t="s">
        <v>461</v>
      </c>
      <c r="BD8" s="242" t="s">
        <v>77</v>
      </c>
    </row>
    <row r="9" s="1" customFormat="1" ht="36.96" customHeight="1">
      <c r="B9" s="41"/>
      <c r="E9" s="130" t="s">
        <v>462</v>
      </c>
      <c r="F9" s="1"/>
      <c r="G9" s="1"/>
      <c r="H9" s="1"/>
      <c r="I9" s="129"/>
      <c r="L9" s="41"/>
      <c r="AZ9" s="242" t="s">
        <v>463</v>
      </c>
      <c r="BA9" s="242" t="s">
        <v>464</v>
      </c>
      <c r="BB9" s="242" t="s">
        <v>1</v>
      </c>
      <c r="BC9" s="242" t="s">
        <v>465</v>
      </c>
      <c r="BD9" s="242" t="s">
        <v>77</v>
      </c>
    </row>
    <row r="10" s="1" customFormat="1">
      <c r="B10" s="41"/>
      <c r="I10" s="129"/>
      <c r="L10" s="41"/>
      <c r="AZ10" s="242" t="s">
        <v>466</v>
      </c>
      <c r="BA10" s="242" t="s">
        <v>1</v>
      </c>
      <c r="BB10" s="242" t="s">
        <v>1</v>
      </c>
      <c r="BC10" s="242" t="s">
        <v>467</v>
      </c>
      <c r="BD10" s="242" t="s">
        <v>77</v>
      </c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  <c r="AZ11" s="242" t="s">
        <v>468</v>
      </c>
      <c r="BA11" s="242" t="s">
        <v>469</v>
      </c>
      <c r="BB11" s="242" t="s">
        <v>1</v>
      </c>
      <c r="BC11" s="242" t="s">
        <v>470</v>
      </c>
      <c r="BD11" s="242" t="s">
        <v>77</v>
      </c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27. 2. 2018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ROUND((SUM(BE86:BE253)),  2)</f>
        <v>0</v>
      </c>
      <c r="I33" s="142">
        <v>0.20999999999999999</v>
      </c>
      <c r="J33" s="141">
        <f>ROUND(((SUM(BE86:BE253))*I33),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ROUND((SUM(BF86:BF253)),  2)</f>
        <v>0</v>
      </c>
      <c r="I34" s="142">
        <v>0.14999999999999999</v>
      </c>
      <c r="J34" s="141">
        <f>ROUND(((SUM(BF86:BF253))*I34),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ROUND((SUM(BG86:BG253)),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ROUND((SUM(BH86:BH253)),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ROUND((SUM(BI86:BI253)),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Moutnický p., ř. km 6,265 - 7,833, Moutnice, Těšany, oprava koryta a bet. objektu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SO02 - Oprava opevnění a koryta toku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27. 2. 2018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94</v>
      </c>
      <c r="D57" s="159"/>
      <c r="E57" s="159"/>
      <c r="F57" s="159"/>
      <c r="G57" s="159"/>
      <c r="H57" s="159"/>
      <c r="I57" s="160"/>
      <c r="J57" s="161" t="s">
        <v>95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96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97</v>
      </c>
    </row>
    <row r="60" s="7" customFormat="1" ht="24.96" customHeight="1">
      <c r="B60" s="163"/>
      <c r="C60" s="164"/>
      <c r="D60" s="165" t="s">
        <v>274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275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471</v>
      </c>
      <c r="E62" s="173"/>
      <c r="F62" s="173"/>
      <c r="G62" s="173"/>
      <c r="H62" s="173"/>
      <c r="I62" s="174"/>
      <c r="J62" s="175">
        <f>J175</f>
        <v>0</v>
      </c>
      <c r="K62" s="171"/>
      <c r="L62" s="176"/>
    </row>
    <row r="63" s="8" customFormat="1" ht="19.92" customHeight="1">
      <c r="B63" s="170"/>
      <c r="C63" s="171"/>
      <c r="D63" s="172" t="s">
        <v>472</v>
      </c>
      <c r="E63" s="173"/>
      <c r="F63" s="173"/>
      <c r="G63" s="173"/>
      <c r="H63" s="173"/>
      <c r="I63" s="174"/>
      <c r="J63" s="175">
        <f>J194</f>
        <v>0</v>
      </c>
      <c r="K63" s="171"/>
      <c r="L63" s="176"/>
    </row>
    <row r="64" s="8" customFormat="1" ht="19.92" customHeight="1">
      <c r="B64" s="170"/>
      <c r="C64" s="171"/>
      <c r="D64" s="172" t="s">
        <v>473</v>
      </c>
      <c r="E64" s="173"/>
      <c r="F64" s="173"/>
      <c r="G64" s="173"/>
      <c r="H64" s="173"/>
      <c r="I64" s="174"/>
      <c r="J64" s="175">
        <f>J211</f>
        <v>0</v>
      </c>
      <c r="K64" s="171"/>
      <c r="L64" s="176"/>
    </row>
    <row r="65" s="8" customFormat="1" ht="19.92" customHeight="1">
      <c r="B65" s="170"/>
      <c r="C65" s="171"/>
      <c r="D65" s="172" t="s">
        <v>276</v>
      </c>
      <c r="E65" s="173"/>
      <c r="F65" s="173"/>
      <c r="G65" s="173"/>
      <c r="H65" s="173"/>
      <c r="I65" s="174"/>
      <c r="J65" s="175">
        <f>J227</f>
        <v>0</v>
      </c>
      <c r="K65" s="171"/>
      <c r="L65" s="176"/>
    </row>
    <row r="66" s="8" customFormat="1" ht="19.92" customHeight="1">
      <c r="B66" s="170"/>
      <c r="C66" s="171"/>
      <c r="D66" s="172" t="s">
        <v>474</v>
      </c>
      <c r="E66" s="173"/>
      <c r="F66" s="173"/>
      <c r="G66" s="173"/>
      <c r="H66" s="173"/>
      <c r="I66" s="174"/>
      <c r="J66" s="175">
        <f>J251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102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Moutnický p., ř. km 6,265 - 7,833, Moutnice, Těšany, oprava koryta a bet. objektu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91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SO02 - Oprava opevnění a koryta toku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20</v>
      </c>
      <c r="D80" s="37"/>
      <c r="E80" s="37"/>
      <c r="F80" s="25" t="str">
        <f>F12</f>
        <v xml:space="preserve"> </v>
      </c>
      <c r="G80" s="37"/>
      <c r="H80" s="37"/>
      <c r="I80" s="131" t="s">
        <v>22</v>
      </c>
      <c r="J80" s="65" t="str">
        <f>IF(J12="","",J12)</f>
        <v>27. 2. 2018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24</v>
      </c>
      <c r="D82" s="37"/>
      <c r="E82" s="37"/>
      <c r="F82" s="25" t="str">
        <f>E15</f>
        <v xml:space="preserve"> </v>
      </c>
      <c r="G82" s="37"/>
      <c r="H82" s="37"/>
      <c r="I82" s="131" t="s">
        <v>29</v>
      </c>
      <c r="J82" s="34" t="str">
        <f>E21</f>
        <v xml:space="preserve"> </v>
      </c>
      <c r="K82" s="37"/>
      <c r="L82" s="41"/>
    </row>
    <row r="83" s="1" customFormat="1" ht="13.65" customHeight="1">
      <c r="B83" s="36"/>
      <c r="C83" s="30" t="s">
        <v>27</v>
      </c>
      <c r="D83" s="37"/>
      <c r="E83" s="37"/>
      <c r="F83" s="25" t="str">
        <f>IF(E18="","",E18)</f>
        <v>Vyplň údaj</v>
      </c>
      <c r="G83" s="37"/>
      <c r="H83" s="37"/>
      <c r="I83" s="131" t="s">
        <v>31</v>
      </c>
      <c r="J83" s="34" t="str">
        <f>E24</f>
        <v xml:space="preserve"> 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103</v>
      </c>
      <c r="D85" s="179" t="s">
        <v>52</v>
      </c>
      <c r="E85" s="179" t="s">
        <v>48</v>
      </c>
      <c r="F85" s="179" t="s">
        <v>49</v>
      </c>
      <c r="G85" s="179" t="s">
        <v>104</v>
      </c>
      <c r="H85" s="179" t="s">
        <v>105</v>
      </c>
      <c r="I85" s="180" t="s">
        <v>106</v>
      </c>
      <c r="J85" s="179" t="s">
        <v>95</v>
      </c>
      <c r="K85" s="181" t="s">
        <v>107</v>
      </c>
      <c r="L85" s="182"/>
      <c r="M85" s="86" t="s">
        <v>1</v>
      </c>
      <c r="N85" s="87" t="s">
        <v>37</v>
      </c>
      <c r="O85" s="87" t="s">
        <v>108</v>
      </c>
      <c r="P85" s="87" t="s">
        <v>109</v>
      </c>
      <c r="Q85" s="87" t="s">
        <v>110</v>
      </c>
      <c r="R85" s="87" t="s">
        <v>111</v>
      </c>
      <c r="S85" s="87" t="s">
        <v>112</v>
      </c>
      <c r="T85" s="88" t="s">
        <v>113</v>
      </c>
    </row>
    <row r="86" s="1" customFormat="1" ht="22.8" customHeight="1">
      <c r="B86" s="36"/>
      <c r="C86" s="93" t="s">
        <v>114</v>
      </c>
      <c r="D86" s="37"/>
      <c r="E86" s="37"/>
      <c r="F86" s="37"/>
      <c r="G86" s="37"/>
      <c r="H86" s="37"/>
      <c r="I86" s="129"/>
      <c r="J86" s="183">
        <f>BK86</f>
        <v>0</v>
      </c>
      <c r="K86" s="37"/>
      <c r="L86" s="41"/>
      <c r="M86" s="89"/>
      <c r="N86" s="90"/>
      <c r="O86" s="90"/>
      <c r="P86" s="184">
        <f>P87</f>
        <v>0</v>
      </c>
      <c r="Q86" s="90"/>
      <c r="R86" s="184">
        <f>R87</f>
        <v>3195.0453000000002</v>
      </c>
      <c r="S86" s="90"/>
      <c r="T86" s="185">
        <f>T87</f>
        <v>37.872</v>
      </c>
      <c r="AT86" s="15" t="s">
        <v>66</v>
      </c>
      <c r="AU86" s="15" t="s">
        <v>97</v>
      </c>
      <c r="BK86" s="186">
        <f>BK87</f>
        <v>0</v>
      </c>
    </row>
    <row r="87" s="10" customFormat="1" ht="25.92" customHeight="1">
      <c r="B87" s="187"/>
      <c r="C87" s="188"/>
      <c r="D87" s="189" t="s">
        <v>66</v>
      </c>
      <c r="E87" s="190" t="s">
        <v>277</v>
      </c>
      <c r="F87" s="190" t="s">
        <v>278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P88+P175+P194+P211+P227+P251</f>
        <v>0</v>
      </c>
      <c r="Q87" s="195"/>
      <c r="R87" s="196">
        <f>R88+R175+R194+R211+R227+R251</f>
        <v>3195.0453000000002</v>
      </c>
      <c r="S87" s="195"/>
      <c r="T87" s="197">
        <f>T88+T175+T194+T211+T227+T251</f>
        <v>37.872</v>
      </c>
      <c r="AR87" s="198" t="s">
        <v>75</v>
      </c>
      <c r="AT87" s="199" t="s">
        <v>66</v>
      </c>
      <c r="AU87" s="199" t="s">
        <v>67</v>
      </c>
      <c r="AY87" s="198" t="s">
        <v>117</v>
      </c>
      <c r="BK87" s="200">
        <f>BK88+BK175+BK194+BK211+BK227+BK251</f>
        <v>0</v>
      </c>
    </row>
    <row r="88" s="10" customFormat="1" ht="22.8" customHeight="1">
      <c r="B88" s="187"/>
      <c r="C88" s="188"/>
      <c r="D88" s="189" t="s">
        <v>66</v>
      </c>
      <c r="E88" s="201" t="s">
        <v>75</v>
      </c>
      <c r="F88" s="201" t="s">
        <v>283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SUM(P89:P174)</f>
        <v>0</v>
      </c>
      <c r="Q88" s="195"/>
      <c r="R88" s="196">
        <f>SUM(R89:R174)</f>
        <v>0.8236</v>
      </c>
      <c r="S88" s="195"/>
      <c r="T88" s="197">
        <f>SUM(T89:T174)</f>
        <v>37.872</v>
      </c>
      <c r="AR88" s="198" t="s">
        <v>75</v>
      </c>
      <c r="AT88" s="199" t="s">
        <v>66</v>
      </c>
      <c r="AU88" s="199" t="s">
        <v>75</v>
      </c>
      <c r="AY88" s="198" t="s">
        <v>117</v>
      </c>
      <c r="BK88" s="200">
        <f>SUM(BK89:BK174)</f>
        <v>0</v>
      </c>
    </row>
    <row r="89" s="1" customFormat="1" ht="16.5" customHeight="1">
      <c r="B89" s="36"/>
      <c r="C89" s="203" t="s">
        <v>75</v>
      </c>
      <c r="D89" s="203" t="s">
        <v>120</v>
      </c>
      <c r="E89" s="204" t="s">
        <v>475</v>
      </c>
      <c r="F89" s="205" t="s">
        <v>476</v>
      </c>
      <c r="G89" s="206" t="s">
        <v>350</v>
      </c>
      <c r="H89" s="207">
        <v>4.5</v>
      </c>
      <c r="I89" s="208"/>
      <c r="J89" s="209">
        <f>ROUND(I89*H89,2)</f>
        <v>0</v>
      </c>
      <c r="K89" s="205" t="s">
        <v>163</v>
      </c>
      <c r="L89" s="41"/>
      <c r="M89" s="210" t="s">
        <v>1</v>
      </c>
      <c r="N89" s="211" t="s">
        <v>38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1.3</v>
      </c>
      <c r="T89" s="213">
        <f>S89*H89</f>
        <v>5.8500000000000005</v>
      </c>
      <c r="AR89" s="15" t="s">
        <v>124</v>
      </c>
      <c r="AT89" s="15" t="s">
        <v>120</v>
      </c>
      <c r="AU89" s="15" t="s">
        <v>77</v>
      </c>
      <c r="AY89" s="15" t="s">
        <v>117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124</v>
      </c>
      <c r="BM89" s="15" t="s">
        <v>477</v>
      </c>
    </row>
    <row r="90" s="1" customFormat="1">
      <c r="B90" s="36"/>
      <c r="C90" s="37"/>
      <c r="D90" s="215" t="s">
        <v>126</v>
      </c>
      <c r="E90" s="37"/>
      <c r="F90" s="216" t="s">
        <v>478</v>
      </c>
      <c r="G90" s="37"/>
      <c r="H90" s="37"/>
      <c r="I90" s="129"/>
      <c r="J90" s="37"/>
      <c r="K90" s="37"/>
      <c r="L90" s="41"/>
      <c r="M90" s="217"/>
      <c r="N90" s="77"/>
      <c r="O90" s="77"/>
      <c r="P90" s="77"/>
      <c r="Q90" s="77"/>
      <c r="R90" s="77"/>
      <c r="S90" s="77"/>
      <c r="T90" s="78"/>
      <c r="AT90" s="15" t="s">
        <v>126</v>
      </c>
      <c r="AU90" s="15" t="s">
        <v>77</v>
      </c>
    </row>
    <row r="91" s="12" customFormat="1">
      <c r="B91" s="228"/>
      <c r="C91" s="229"/>
      <c r="D91" s="215" t="s">
        <v>132</v>
      </c>
      <c r="E91" s="230" t="s">
        <v>1</v>
      </c>
      <c r="F91" s="231" t="s">
        <v>479</v>
      </c>
      <c r="G91" s="229"/>
      <c r="H91" s="232">
        <v>4.5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132</v>
      </c>
      <c r="AU91" s="238" t="s">
        <v>77</v>
      </c>
      <c r="AV91" s="12" t="s">
        <v>77</v>
      </c>
      <c r="AW91" s="12" t="s">
        <v>30</v>
      </c>
      <c r="AX91" s="12" t="s">
        <v>75</v>
      </c>
      <c r="AY91" s="238" t="s">
        <v>117</v>
      </c>
    </row>
    <row r="92" s="1" customFormat="1" ht="16.5" customHeight="1">
      <c r="B92" s="36"/>
      <c r="C92" s="203" t="s">
        <v>77</v>
      </c>
      <c r="D92" s="203" t="s">
        <v>120</v>
      </c>
      <c r="E92" s="204" t="s">
        <v>480</v>
      </c>
      <c r="F92" s="205" t="s">
        <v>481</v>
      </c>
      <c r="G92" s="206" t="s">
        <v>235</v>
      </c>
      <c r="H92" s="207">
        <v>90</v>
      </c>
      <c r="I92" s="208"/>
      <c r="J92" s="209">
        <f>ROUND(I92*H92,2)</f>
        <v>0</v>
      </c>
      <c r="K92" s="205" t="s">
        <v>163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0.00080000000000000004</v>
      </c>
      <c r="T92" s="213">
        <f>S92*H92</f>
        <v>0.072000000000000008</v>
      </c>
      <c r="AR92" s="15" t="s">
        <v>124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124</v>
      </c>
      <c r="BM92" s="15" t="s">
        <v>482</v>
      </c>
    </row>
    <row r="93" s="1" customFormat="1">
      <c r="B93" s="36"/>
      <c r="C93" s="37"/>
      <c r="D93" s="215" t="s">
        <v>126</v>
      </c>
      <c r="E93" s="37"/>
      <c r="F93" s="216" t="s">
        <v>483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126</v>
      </c>
      <c r="AU93" s="15" t="s">
        <v>77</v>
      </c>
    </row>
    <row r="94" s="12" customFormat="1">
      <c r="B94" s="228"/>
      <c r="C94" s="229"/>
      <c r="D94" s="215" t="s">
        <v>132</v>
      </c>
      <c r="E94" s="230" t="s">
        <v>1</v>
      </c>
      <c r="F94" s="231" t="s">
        <v>445</v>
      </c>
      <c r="G94" s="229"/>
      <c r="H94" s="232">
        <v>90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132</v>
      </c>
      <c r="AU94" s="238" t="s">
        <v>77</v>
      </c>
      <c r="AV94" s="12" t="s">
        <v>77</v>
      </c>
      <c r="AW94" s="12" t="s">
        <v>30</v>
      </c>
      <c r="AX94" s="12" t="s">
        <v>75</v>
      </c>
      <c r="AY94" s="238" t="s">
        <v>117</v>
      </c>
    </row>
    <row r="95" s="1" customFormat="1" ht="16.5" customHeight="1">
      <c r="B95" s="36"/>
      <c r="C95" s="203" t="s">
        <v>134</v>
      </c>
      <c r="D95" s="203" t="s">
        <v>120</v>
      </c>
      <c r="E95" s="204" t="s">
        <v>484</v>
      </c>
      <c r="F95" s="205" t="s">
        <v>485</v>
      </c>
      <c r="G95" s="206" t="s">
        <v>350</v>
      </c>
      <c r="H95" s="207">
        <v>18.370000000000001</v>
      </c>
      <c r="I95" s="208"/>
      <c r="J95" s="209">
        <f>ROUND(I95*H95,2)</f>
        <v>0</v>
      </c>
      <c r="K95" s="205" t="s">
        <v>163</v>
      </c>
      <c r="L95" s="41"/>
      <c r="M95" s="210" t="s">
        <v>1</v>
      </c>
      <c r="N95" s="211" t="s">
        <v>38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124</v>
      </c>
      <c r="AT95" s="15" t="s">
        <v>120</v>
      </c>
      <c r="AU95" s="15" t="s">
        <v>77</v>
      </c>
      <c r="AY95" s="15" t="s">
        <v>117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124</v>
      </c>
      <c r="BM95" s="15" t="s">
        <v>486</v>
      </c>
    </row>
    <row r="96" s="1" customFormat="1">
      <c r="B96" s="36"/>
      <c r="C96" s="37"/>
      <c r="D96" s="215" t="s">
        <v>126</v>
      </c>
      <c r="E96" s="37"/>
      <c r="F96" s="216" t="s">
        <v>487</v>
      </c>
      <c r="G96" s="37"/>
      <c r="H96" s="37"/>
      <c r="I96" s="129"/>
      <c r="J96" s="37"/>
      <c r="K96" s="37"/>
      <c r="L96" s="41"/>
      <c r="M96" s="217"/>
      <c r="N96" s="77"/>
      <c r="O96" s="77"/>
      <c r="P96" s="77"/>
      <c r="Q96" s="77"/>
      <c r="R96" s="77"/>
      <c r="S96" s="77"/>
      <c r="T96" s="78"/>
      <c r="AT96" s="15" t="s">
        <v>126</v>
      </c>
      <c r="AU96" s="15" t="s">
        <v>77</v>
      </c>
    </row>
    <row r="97" s="11" customFormat="1">
      <c r="B97" s="218"/>
      <c r="C97" s="219"/>
      <c r="D97" s="215" t="s">
        <v>132</v>
      </c>
      <c r="E97" s="220" t="s">
        <v>1</v>
      </c>
      <c r="F97" s="221" t="s">
        <v>488</v>
      </c>
      <c r="G97" s="219"/>
      <c r="H97" s="220" t="s">
        <v>1</v>
      </c>
      <c r="I97" s="222"/>
      <c r="J97" s="219"/>
      <c r="K97" s="219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132</v>
      </c>
      <c r="AU97" s="227" t="s">
        <v>77</v>
      </c>
      <c r="AV97" s="11" t="s">
        <v>75</v>
      </c>
      <c r="AW97" s="11" t="s">
        <v>30</v>
      </c>
      <c r="AX97" s="11" t="s">
        <v>67</v>
      </c>
      <c r="AY97" s="227" t="s">
        <v>117</v>
      </c>
    </row>
    <row r="98" s="11" customFormat="1">
      <c r="B98" s="218"/>
      <c r="C98" s="219"/>
      <c r="D98" s="215" t="s">
        <v>132</v>
      </c>
      <c r="E98" s="220" t="s">
        <v>1</v>
      </c>
      <c r="F98" s="221" t="s">
        <v>489</v>
      </c>
      <c r="G98" s="219"/>
      <c r="H98" s="220" t="s">
        <v>1</v>
      </c>
      <c r="I98" s="222"/>
      <c r="J98" s="219"/>
      <c r="K98" s="219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132</v>
      </c>
      <c r="AU98" s="227" t="s">
        <v>77</v>
      </c>
      <c r="AV98" s="11" t="s">
        <v>75</v>
      </c>
      <c r="AW98" s="11" t="s">
        <v>30</v>
      </c>
      <c r="AX98" s="11" t="s">
        <v>67</v>
      </c>
      <c r="AY98" s="227" t="s">
        <v>117</v>
      </c>
    </row>
    <row r="99" s="11" customFormat="1">
      <c r="B99" s="218"/>
      <c r="C99" s="219"/>
      <c r="D99" s="215" t="s">
        <v>132</v>
      </c>
      <c r="E99" s="220" t="s">
        <v>1</v>
      </c>
      <c r="F99" s="221" t="s">
        <v>490</v>
      </c>
      <c r="G99" s="219"/>
      <c r="H99" s="220" t="s">
        <v>1</v>
      </c>
      <c r="I99" s="222"/>
      <c r="J99" s="219"/>
      <c r="K99" s="219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132</v>
      </c>
      <c r="AU99" s="227" t="s">
        <v>77</v>
      </c>
      <c r="AV99" s="11" t="s">
        <v>75</v>
      </c>
      <c r="AW99" s="11" t="s">
        <v>30</v>
      </c>
      <c r="AX99" s="11" t="s">
        <v>67</v>
      </c>
      <c r="AY99" s="227" t="s">
        <v>117</v>
      </c>
    </row>
    <row r="100" s="12" customFormat="1">
      <c r="B100" s="228"/>
      <c r="C100" s="229"/>
      <c r="D100" s="215" t="s">
        <v>132</v>
      </c>
      <c r="E100" s="230" t="s">
        <v>1</v>
      </c>
      <c r="F100" s="231" t="s">
        <v>491</v>
      </c>
      <c r="G100" s="229"/>
      <c r="H100" s="232">
        <v>6.0099999999999998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132</v>
      </c>
      <c r="AU100" s="238" t="s">
        <v>77</v>
      </c>
      <c r="AV100" s="12" t="s">
        <v>77</v>
      </c>
      <c r="AW100" s="12" t="s">
        <v>30</v>
      </c>
      <c r="AX100" s="12" t="s">
        <v>67</v>
      </c>
      <c r="AY100" s="238" t="s">
        <v>117</v>
      </c>
    </row>
    <row r="101" s="11" customFormat="1">
      <c r="B101" s="218"/>
      <c r="C101" s="219"/>
      <c r="D101" s="215" t="s">
        <v>132</v>
      </c>
      <c r="E101" s="220" t="s">
        <v>1</v>
      </c>
      <c r="F101" s="221" t="s">
        <v>492</v>
      </c>
      <c r="G101" s="219"/>
      <c r="H101" s="220" t="s">
        <v>1</v>
      </c>
      <c r="I101" s="222"/>
      <c r="J101" s="219"/>
      <c r="K101" s="219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132</v>
      </c>
      <c r="AU101" s="227" t="s">
        <v>77</v>
      </c>
      <c r="AV101" s="11" t="s">
        <v>75</v>
      </c>
      <c r="AW101" s="11" t="s">
        <v>30</v>
      </c>
      <c r="AX101" s="11" t="s">
        <v>67</v>
      </c>
      <c r="AY101" s="227" t="s">
        <v>117</v>
      </c>
    </row>
    <row r="102" s="12" customFormat="1">
      <c r="B102" s="228"/>
      <c r="C102" s="229"/>
      <c r="D102" s="215" t="s">
        <v>132</v>
      </c>
      <c r="E102" s="230" t="s">
        <v>1</v>
      </c>
      <c r="F102" s="231" t="s">
        <v>493</v>
      </c>
      <c r="G102" s="229"/>
      <c r="H102" s="232">
        <v>12.359999999999999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132</v>
      </c>
      <c r="AU102" s="238" t="s">
        <v>77</v>
      </c>
      <c r="AV102" s="12" t="s">
        <v>77</v>
      </c>
      <c r="AW102" s="12" t="s">
        <v>30</v>
      </c>
      <c r="AX102" s="12" t="s">
        <v>67</v>
      </c>
      <c r="AY102" s="238" t="s">
        <v>117</v>
      </c>
    </row>
    <row r="103" s="13" customFormat="1">
      <c r="B103" s="243"/>
      <c r="C103" s="244"/>
      <c r="D103" s="215" t="s">
        <v>132</v>
      </c>
      <c r="E103" s="245" t="s">
        <v>459</v>
      </c>
      <c r="F103" s="246" t="s">
        <v>300</v>
      </c>
      <c r="G103" s="244"/>
      <c r="H103" s="247">
        <v>18.370000000000001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132</v>
      </c>
      <c r="AU103" s="253" t="s">
        <v>77</v>
      </c>
      <c r="AV103" s="13" t="s">
        <v>124</v>
      </c>
      <c r="AW103" s="13" t="s">
        <v>30</v>
      </c>
      <c r="AX103" s="13" t="s">
        <v>75</v>
      </c>
      <c r="AY103" s="253" t="s">
        <v>117</v>
      </c>
    </row>
    <row r="104" s="1" customFormat="1" ht="16.5" customHeight="1">
      <c r="B104" s="36"/>
      <c r="C104" s="203" t="s">
        <v>124</v>
      </c>
      <c r="D104" s="203" t="s">
        <v>120</v>
      </c>
      <c r="E104" s="204" t="s">
        <v>494</v>
      </c>
      <c r="F104" s="205" t="s">
        <v>495</v>
      </c>
      <c r="G104" s="206" t="s">
        <v>350</v>
      </c>
      <c r="H104" s="207">
        <v>2261.4000000000001</v>
      </c>
      <c r="I104" s="208"/>
      <c r="J104" s="209">
        <f>ROUND(I104*H104,2)</f>
        <v>0</v>
      </c>
      <c r="K104" s="205" t="s">
        <v>163</v>
      </c>
      <c r="L104" s="41"/>
      <c r="M104" s="210" t="s">
        <v>1</v>
      </c>
      <c r="N104" s="211" t="s">
        <v>38</v>
      </c>
      <c r="O104" s="7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5" t="s">
        <v>124</v>
      </c>
      <c r="AT104" s="15" t="s">
        <v>120</v>
      </c>
      <c r="AU104" s="15" t="s">
        <v>77</v>
      </c>
      <c r="AY104" s="15" t="s">
        <v>117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75</v>
      </c>
      <c r="BK104" s="214">
        <f>ROUND(I104*H104,2)</f>
        <v>0</v>
      </c>
      <c r="BL104" s="15" t="s">
        <v>124</v>
      </c>
      <c r="BM104" s="15" t="s">
        <v>496</v>
      </c>
    </row>
    <row r="105" s="1" customFormat="1">
      <c r="B105" s="36"/>
      <c r="C105" s="37"/>
      <c r="D105" s="215" t="s">
        <v>126</v>
      </c>
      <c r="E105" s="37"/>
      <c r="F105" s="216" t="s">
        <v>497</v>
      </c>
      <c r="G105" s="37"/>
      <c r="H105" s="37"/>
      <c r="I105" s="129"/>
      <c r="J105" s="37"/>
      <c r="K105" s="37"/>
      <c r="L105" s="41"/>
      <c r="M105" s="217"/>
      <c r="N105" s="77"/>
      <c r="O105" s="77"/>
      <c r="P105" s="77"/>
      <c r="Q105" s="77"/>
      <c r="R105" s="77"/>
      <c r="S105" s="77"/>
      <c r="T105" s="78"/>
      <c r="AT105" s="15" t="s">
        <v>126</v>
      </c>
      <c r="AU105" s="15" t="s">
        <v>77</v>
      </c>
    </row>
    <row r="106" s="11" customFormat="1">
      <c r="B106" s="218"/>
      <c r="C106" s="219"/>
      <c r="D106" s="215" t="s">
        <v>132</v>
      </c>
      <c r="E106" s="220" t="s">
        <v>1</v>
      </c>
      <c r="F106" s="221" t="s">
        <v>498</v>
      </c>
      <c r="G106" s="219"/>
      <c r="H106" s="220" t="s">
        <v>1</v>
      </c>
      <c r="I106" s="222"/>
      <c r="J106" s="219"/>
      <c r="K106" s="219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132</v>
      </c>
      <c r="AU106" s="227" t="s">
        <v>77</v>
      </c>
      <c r="AV106" s="11" t="s">
        <v>75</v>
      </c>
      <c r="AW106" s="11" t="s">
        <v>30</v>
      </c>
      <c r="AX106" s="11" t="s">
        <v>67</v>
      </c>
      <c r="AY106" s="227" t="s">
        <v>117</v>
      </c>
    </row>
    <row r="107" s="11" customFormat="1">
      <c r="B107" s="218"/>
      <c r="C107" s="219"/>
      <c r="D107" s="215" t="s">
        <v>132</v>
      </c>
      <c r="E107" s="220" t="s">
        <v>1</v>
      </c>
      <c r="F107" s="221" t="s">
        <v>499</v>
      </c>
      <c r="G107" s="219"/>
      <c r="H107" s="220" t="s">
        <v>1</v>
      </c>
      <c r="I107" s="222"/>
      <c r="J107" s="219"/>
      <c r="K107" s="219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132</v>
      </c>
      <c r="AU107" s="227" t="s">
        <v>77</v>
      </c>
      <c r="AV107" s="11" t="s">
        <v>75</v>
      </c>
      <c r="AW107" s="11" t="s">
        <v>30</v>
      </c>
      <c r="AX107" s="11" t="s">
        <v>67</v>
      </c>
      <c r="AY107" s="227" t="s">
        <v>117</v>
      </c>
    </row>
    <row r="108" s="12" customFormat="1">
      <c r="B108" s="228"/>
      <c r="C108" s="229"/>
      <c r="D108" s="215" t="s">
        <v>132</v>
      </c>
      <c r="E108" s="230" t="s">
        <v>463</v>
      </c>
      <c r="F108" s="231" t="s">
        <v>465</v>
      </c>
      <c r="G108" s="229"/>
      <c r="H108" s="232">
        <v>2261.4000000000001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132</v>
      </c>
      <c r="AU108" s="238" t="s">
        <v>77</v>
      </c>
      <c r="AV108" s="12" t="s">
        <v>77</v>
      </c>
      <c r="AW108" s="12" t="s">
        <v>30</v>
      </c>
      <c r="AX108" s="12" t="s">
        <v>75</v>
      </c>
      <c r="AY108" s="238" t="s">
        <v>117</v>
      </c>
    </row>
    <row r="109" s="1" customFormat="1" ht="16.5" customHeight="1">
      <c r="B109" s="36"/>
      <c r="C109" s="203" t="s">
        <v>116</v>
      </c>
      <c r="D109" s="203" t="s">
        <v>120</v>
      </c>
      <c r="E109" s="204" t="s">
        <v>500</v>
      </c>
      <c r="F109" s="205" t="s">
        <v>501</v>
      </c>
      <c r="G109" s="206" t="s">
        <v>350</v>
      </c>
      <c r="H109" s="207">
        <v>2279.77</v>
      </c>
      <c r="I109" s="208"/>
      <c r="J109" s="209">
        <f>ROUND(I109*H109,2)</f>
        <v>0</v>
      </c>
      <c r="K109" s="205" t="s">
        <v>163</v>
      </c>
      <c r="L109" s="41"/>
      <c r="M109" s="210" t="s">
        <v>1</v>
      </c>
      <c r="N109" s="211" t="s">
        <v>38</v>
      </c>
      <c r="O109" s="7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5" t="s">
        <v>124</v>
      </c>
      <c r="AT109" s="15" t="s">
        <v>120</v>
      </c>
      <c r="AU109" s="15" t="s">
        <v>77</v>
      </c>
      <c r="AY109" s="15" t="s">
        <v>117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75</v>
      </c>
      <c r="BK109" s="214">
        <f>ROUND(I109*H109,2)</f>
        <v>0</v>
      </c>
      <c r="BL109" s="15" t="s">
        <v>124</v>
      </c>
      <c r="BM109" s="15" t="s">
        <v>502</v>
      </c>
    </row>
    <row r="110" s="1" customFormat="1">
      <c r="B110" s="36"/>
      <c r="C110" s="37"/>
      <c r="D110" s="215" t="s">
        <v>126</v>
      </c>
      <c r="E110" s="37"/>
      <c r="F110" s="216" t="s">
        <v>503</v>
      </c>
      <c r="G110" s="37"/>
      <c r="H110" s="37"/>
      <c r="I110" s="129"/>
      <c r="J110" s="37"/>
      <c r="K110" s="37"/>
      <c r="L110" s="41"/>
      <c r="M110" s="217"/>
      <c r="N110" s="77"/>
      <c r="O110" s="77"/>
      <c r="P110" s="77"/>
      <c r="Q110" s="77"/>
      <c r="R110" s="77"/>
      <c r="S110" s="77"/>
      <c r="T110" s="78"/>
      <c r="AT110" s="15" t="s">
        <v>126</v>
      </c>
      <c r="AU110" s="15" t="s">
        <v>77</v>
      </c>
    </row>
    <row r="111" s="12" customFormat="1">
      <c r="B111" s="228"/>
      <c r="C111" s="229"/>
      <c r="D111" s="215" t="s">
        <v>132</v>
      </c>
      <c r="E111" s="230" t="s">
        <v>1</v>
      </c>
      <c r="F111" s="231" t="s">
        <v>463</v>
      </c>
      <c r="G111" s="229"/>
      <c r="H111" s="232">
        <v>2261.4000000000001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132</v>
      </c>
      <c r="AU111" s="238" t="s">
        <v>77</v>
      </c>
      <c r="AV111" s="12" t="s">
        <v>77</v>
      </c>
      <c r="AW111" s="12" t="s">
        <v>30</v>
      </c>
      <c r="AX111" s="12" t="s">
        <v>67</v>
      </c>
      <c r="AY111" s="238" t="s">
        <v>117</v>
      </c>
    </row>
    <row r="112" s="12" customFormat="1">
      <c r="B112" s="228"/>
      <c r="C112" s="229"/>
      <c r="D112" s="215" t="s">
        <v>132</v>
      </c>
      <c r="E112" s="230" t="s">
        <v>1</v>
      </c>
      <c r="F112" s="231" t="s">
        <v>459</v>
      </c>
      <c r="G112" s="229"/>
      <c r="H112" s="232">
        <v>18.370000000000001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132</v>
      </c>
      <c r="AU112" s="238" t="s">
        <v>77</v>
      </c>
      <c r="AV112" s="12" t="s">
        <v>77</v>
      </c>
      <c r="AW112" s="12" t="s">
        <v>30</v>
      </c>
      <c r="AX112" s="12" t="s">
        <v>67</v>
      </c>
      <c r="AY112" s="238" t="s">
        <v>117</v>
      </c>
    </row>
    <row r="113" s="13" customFormat="1">
      <c r="B113" s="243"/>
      <c r="C113" s="244"/>
      <c r="D113" s="215" t="s">
        <v>132</v>
      </c>
      <c r="E113" s="245" t="s">
        <v>1</v>
      </c>
      <c r="F113" s="246" t="s">
        <v>300</v>
      </c>
      <c r="G113" s="244"/>
      <c r="H113" s="247">
        <v>2279.77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132</v>
      </c>
      <c r="AU113" s="253" t="s">
        <v>77</v>
      </c>
      <c r="AV113" s="13" t="s">
        <v>124</v>
      </c>
      <c r="AW113" s="13" t="s">
        <v>30</v>
      </c>
      <c r="AX113" s="13" t="s">
        <v>75</v>
      </c>
      <c r="AY113" s="253" t="s">
        <v>117</v>
      </c>
    </row>
    <row r="114" s="1" customFormat="1" ht="16.5" customHeight="1">
      <c r="B114" s="36"/>
      <c r="C114" s="203" t="s">
        <v>159</v>
      </c>
      <c r="D114" s="203" t="s">
        <v>120</v>
      </c>
      <c r="E114" s="204" t="s">
        <v>348</v>
      </c>
      <c r="F114" s="205" t="s">
        <v>349</v>
      </c>
      <c r="G114" s="206" t="s">
        <v>350</v>
      </c>
      <c r="H114" s="207">
        <v>1596.77</v>
      </c>
      <c r="I114" s="208"/>
      <c r="J114" s="209">
        <f>ROUND(I114*H114,2)</f>
        <v>0</v>
      </c>
      <c r="K114" s="205" t="s">
        <v>163</v>
      </c>
      <c r="L114" s="41"/>
      <c r="M114" s="210" t="s">
        <v>1</v>
      </c>
      <c r="N114" s="211" t="s">
        <v>38</v>
      </c>
      <c r="O114" s="7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5" t="s">
        <v>124</v>
      </c>
      <c r="AT114" s="15" t="s">
        <v>120</v>
      </c>
      <c r="AU114" s="15" t="s">
        <v>77</v>
      </c>
      <c r="AY114" s="15" t="s">
        <v>117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75</v>
      </c>
      <c r="BK114" s="214">
        <f>ROUND(I114*H114,2)</f>
        <v>0</v>
      </c>
      <c r="BL114" s="15" t="s">
        <v>124</v>
      </c>
      <c r="BM114" s="15" t="s">
        <v>504</v>
      </c>
    </row>
    <row r="115" s="1" customFormat="1">
      <c r="B115" s="36"/>
      <c r="C115" s="37"/>
      <c r="D115" s="215" t="s">
        <v>126</v>
      </c>
      <c r="E115" s="37"/>
      <c r="F115" s="216" t="s">
        <v>352</v>
      </c>
      <c r="G115" s="37"/>
      <c r="H115" s="37"/>
      <c r="I115" s="129"/>
      <c r="J115" s="37"/>
      <c r="K115" s="37"/>
      <c r="L115" s="41"/>
      <c r="M115" s="217"/>
      <c r="N115" s="77"/>
      <c r="O115" s="77"/>
      <c r="P115" s="77"/>
      <c r="Q115" s="77"/>
      <c r="R115" s="77"/>
      <c r="S115" s="77"/>
      <c r="T115" s="78"/>
      <c r="AT115" s="15" t="s">
        <v>126</v>
      </c>
      <c r="AU115" s="15" t="s">
        <v>77</v>
      </c>
    </row>
    <row r="116" s="12" customFormat="1">
      <c r="B116" s="228"/>
      <c r="C116" s="229"/>
      <c r="D116" s="215" t="s">
        <v>132</v>
      </c>
      <c r="E116" s="230" t="s">
        <v>468</v>
      </c>
      <c r="F116" s="231" t="s">
        <v>505</v>
      </c>
      <c r="G116" s="229"/>
      <c r="H116" s="232">
        <v>1596.77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132</v>
      </c>
      <c r="AU116" s="238" t="s">
        <v>77</v>
      </c>
      <c r="AV116" s="12" t="s">
        <v>77</v>
      </c>
      <c r="AW116" s="12" t="s">
        <v>30</v>
      </c>
      <c r="AX116" s="12" t="s">
        <v>75</v>
      </c>
      <c r="AY116" s="238" t="s">
        <v>117</v>
      </c>
    </row>
    <row r="117" s="1" customFormat="1" ht="16.5" customHeight="1">
      <c r="B117" s="36"/>
      <c r="C117" s="203" t="s">
        <v>168</v>
      </c>
      <c r="D117" s="203" t="s">
        <v>120</v>
      </c>
      <c r="E117" s="204" t="s">
        <v>358</v>
      </c>
      <c r="F117" s="205" t="s">
        <v>359</v>
      </c>
      <c r="G117" s="206" t="s">
        <v>350</v>
      </c>
      <c r="H117" s="207">
        <v>14370.93</v>
      </c>
      <c r="I117" s="208"/>
      <c r="J117" s="209">
        <f>ROUND(I117*H117,2)</f>
        <v>0</v>
      </c>
      <c r="K117" s="205" t="s">
        <v>163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124</v>
      </c>
      <c r="AT117" s="15" t="s">
        <v>120</v>
      </c>
      <c r="AU117" s="15" t="s">
        <v>77</v>
      </c>
      <c r="AY117" s="15" t="s">
        <v>117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124</v>
      </c>
      <c r="BM117" s="15" t="s">
        <v>506</v>
      </c>
    </row>
    <row r="118" s="1" customFormat="1">
      <c r="B118" s="36"/>
      <c r="C118" s="37"/>
      <c r="D118" s="215" t="s">
        <v>126</v>
      </c>
      <c r="E118" s="37"/>
      <c r="F118" s="216" t="s">
        <v>361</v>
      </c>
      <c r="G118" s="37"/>
      <c r="H118" s="37"/>
      <c r="I118" s="129"/>
      <c r="J118" s="37"/>
      <c r="K118" s="37"/>
      <c r="L118" s="41"/>
      <c r="M118" s="217"/>
      <c r="N118" s="77"/>
      <c r="O118" s="77"/>
      <c r="P118" s="77"/>
      <c r="Q118" s="77"/>
      <c r="R118" s="77"/>
      <c r="S118" s="77"/>
      <c r="T118" s="78"/>
      <c r="AT118" s="15" t="s">
        <v>126</v>
      </c>
      <c r="AU118" s="15" t="s">
        <v>77</v>
      </c>
    </row>
    <row r="119" s="12" customFormat="1">
      <c r="B119" s="228"/>
      <c r="C119" s="229"/>
      <c r="D119" s="215" t="s">
        <v>132</v>
      </c>
      <c r="E119" s="230" t="s">
        <v>1</v>
      </c>
      <c r="F119" s="231" t="s">
        <v>507</v>
      </c>
      <c r="G119" s="229"/>
      <c r="H119" s="232">
        <v>14370.93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132</v>
      </c>
      <c r="AU119" s="238" t="s">
        <v>77</v>
      </c>
      <c r="AV119" s="12" t="s">
        <v>77</v>
      </c>
      <c r="AW119" s="12" t="s">
        <v>30</v>
      </c>
      <c r="AX119" s="12" t="s">
        <v>75</v>
      </c>
      <c r="AY119" s="238" t="s">
        <v>117</v>
      </c>
    </row>
    <row r="120" s="1" customFormat="1" ht="16.5" customHeight="1">
      <c r="B120" s="36"/>
      <c r="C120" s="203" t="s">
        <v>175</v>
      </c>
      <c r="D120" s="203" t="s">
        <v>120</v>
      </c>
      <c r="E120" s="204" t="s">
        <v>431</v>
      </c>
      <c r="F120" s="205" t="s">
        <v>432</v>
      </c>
      <c r="G120" s="206" t="s">
        <v>350</v>
      </c>
      <c r="H120" s="207">
        <v>1596.77</v>
      </c>
      <c r="I120" s="208"/>
      <c r="J120" s="209">
        <f>ROUND(I120*H120,2)</f>
        <v>0</v>
      </c>
      <c r="K120" s="205" t="s">
        <v>163</v>
      </c>
      <c r="L120" s="41"/>
      <c r="M120" s="210" t="s">
        <v>1</v>
      </c>
      <c r="N120" s="211" t="s">
        <v>38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124</v>
      </c>
      <c r="AT120" s="15" t="s">
        <v>120</v>
      </c>
      <c r="AU120" s="15" t="s">
        <v>77</v>
      </c>
      <c r="AY120" s="15" t="s">
        <v>117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124</v>
      </c>
      <c r="BM120" s="15" t="s">
        <v>508</v>
      </c>
    </row>
    <row r="121" s="1" customFormat="1">
      <c r="B121" s="36"/>
      <c r="C121" s="37"/>
      <c r="D121" s="215" t="s">
        <v>126</v>
      </c>
      <c r="E121" s="37"/>
      <c r="F121" s="216" t="s">
        <v>432</v>
      </c>
      <c r="G121" s="37"/>
      <c r="H121" s="37"/>
      <c r="I121" s="129"/>
      <c r="J121" s="37"/>
      <c r="K121" s="37"/>
      <c r="L121" s="41"/>
      <c r="M121" s="217"/>
      <c r="N121" s="77"/>
      <c r="O121" s="77"/>
      <c r="P121" s="77"/>
      <c r="Q121" s="77"/>
      <c r="R121" s="77"/>
      <c r="S121" s="77"/>
      <c r="T121" s="78"/>
      <c r="AT121" s="15" t="s">
        <v>126</v>
      </c>
      <c r="AU121" s="15" t="s">
        <v>77</v>
      </c>
    </row>
    <row r="122" s="12" customFormat="1">
      <c r="B122" s="228"/>
      <c r="C122" s="229"/>
      <c r="D122" s="215" t="s">
        <v>132</v>
      </c>
      <c r="E122" s="230" t="s">
        <v>1</v>
      </c>
      <c r="F122" s="231" t="s">
        <v>468</v>
      </c>
      <c r="G122" s="229"/>
      <c r="H122" s="232">
        <v>1596.77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132</v>
      </c>
      <c r="AU122" s="238" t="s">
        <v>77</v>
      </c>
      <c r="AV122" s="12" t="s">
        <v>77</v>
      </c>
      <c r="AW122" s="12" t="s">
        <v>30</v>
      </c>
      <c r="AX122" s="12" t="s">
        <v>75</v>
      </c>
      <c r="AY122" s="238" t="s">
        <v>117</v>
      </c>
    </row>
    <row r="123" s="1" customFormat="1" ht="16.5" customHeight="1">
      <c r="B123" s="36"/>
      <c r="C123" s="203" t="s">
        <v>181</v>
      </c>
      <c r="D123" s="203" t="s">
        <v>120</v>
      </c>
      <c r="E123" s="204" t="s">
        <v>509</v>
      </c>
      <c r="F123" s="205" t="s">
        <v>434</v>
      </c>
      <c r="G123" s="206" t="s">
        <v>384</v>
      </c>
      <c r="H123" s="207">
        <v>2714.509</v>
      </c>
      <c r="I123" s="208"/>
      <c r="J123" s="209">
        <f>ROUND(I123*H123,2)</f>
        <v>0</v>
      </c>
      <c r="K123" s="205" t="s">
        <v>163</v>
      </c>
      <c r="L123" s="41"/>
      <c r="M123" s="210" t="s">
        <v>1</v>
      </c>
      <c r="N123" s="211" t="s">
        <v>38</v>
      </c>
      <c r="O123" s="7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5" t="s">
        <v>124</v>
      </c>
      <c r="AT123" s="15" t="s">
        <v>120</v>
      </c>
      <c r="AU123" s="15" t="s">
        <v>77</v>
      </c>
      <c r="AY123" s="15" t="s">
        <v>117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75</v>
      </c>
      <c r="BK123" s="214">
        <f>ROUND(I123*H123,2)</f>
        <v>0</v>
      </c>
      <c r="BL123" s="15" t="s">
        <v>124</v>
      </c>
      <c r="BM123" s="15" t="s">
        <v>510</v>
      </c>
    </row>
    <row r="124" s="1" customFormat="1">
      <c r="B124" s="36"/>
      <c r="C124" s="37"/>
      <c r="D124" s="215" t="s">
        <v>126</v>
      </c>
      <c r="E124" s="37"/>
      <c r="F124" s="216" t="s">
        <v>436</v>
      </c>
      <c r="G124" s="37"/>
      <c r="H124" s="37"/>
      <c r="I124" s="129"/>
      <c r="J124" s="37"/>
      <c r="K124" s="37"/>
      <c r="L124" s="41"/>
      <c r="M124" s="217"/>
      <c r="N124" s="77"/>
      <c r="O124" s="77"/>
      <c r="P124" s="77"/>
      <c r="Q124" s="77"/>
      <c r="R124" s="77"/>
      <c r="S124" s="77"/>
      <c r="T124" s="78"/>
      <c r="AT124" s="15" t="s">
        <v>126</v>
      </c>
      <c r="AU124" s="15" t="s">
        <v>77</v>
      </c>
    </row>
    <row r="125" s="12" customFormat="1">
      <c r="B125" s="228"/>
      <c r="C125" s="229"/>
      <c r="D125" s="215" t="s">
        <v>132</v>
      </c>
      <c r="E125" s="230" t="s">
        <v>1</v>
      </c>
      <c r="F125" s="231" t="s">
        <v>511</v>
      </c>
      <c r="G125" s="229"/>
      <c r="H125" s="232">
        <v>2714.509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132</v>
      </c>
      <c r="AU125" s="238" t="s">
        <v>77</v>
      </c>
      <c r="AV125" s="12" t="s">
        <v>77</v>
      </c>
      <c r="AW125" s="12" t="s">
        <v>30</v>
      </c>
      <c r="AX125" s="12" t="s">
        <v>75</v>
      </c>
      <c r="AY125" s="238" t="s">
        <v>117</v>
      </c>
    </row>
    <row r="126" s="1" customFormat="1" ht="16.5" customHeight="1">
      <c r="B126" s="36"/>
      <c r="C126" s="203" t="s">
        <v>185</v>
      </c>
      <c r="D126" s="203" t="s">
        <v>120</v>
      </c>
      <c r="E126" s="204" t="s">
        <v>512</v>
      </c>
      <c r="F126" s="205" t="s">
        <v>513</v>
      </c>
      <c r="G126" s="206" t="s">
        <v>350</v>
      </c>
      <c r="H126" s="207">
        <v>683</v>
      </c>
      <c r="I126" s="208"/>
      <c r="J126" s="209">
        <f>ROUND(I126*H126,2)</f>
        <v>0</v>
      </c>
      <c r="K126" s="205" t="s">
        <v>163</v>
      </c>
      <c r="L126" s="41"/>
      <c r="M126" s="210" t="s">
        <v>1</v>
      </c>
      <c r="N126" s="211" t="s">
        <v>38</v>
      </c>
      <c r="O126" s="7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5" t="s">
        <v>124</v>
      </c>
      <c r="AT126" s="15" t="s">
        <v>120</v>
      </c>
      <c r="AU126" s="15" t="s">
        <v>77</v>
      </c>
      <c r="AY126" s="15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75</v>
      </c>
      <c r="BK126" s="214">
        <f>ROUND(I126*H126,2)</f>
        <v>0</v>
      </c>
      <c r="BL126" s="15" t="s">
        <v>124</v>
      </c>
      <c r="BM126" s="15" t="s">
        <v>514</v>
      </c>
    </row>
    <row r="127" s="1" customFormat="1">
      <c r="B127" s="36"/>
      <c r="C127" s="37"/>
      <c r="D127" s="215" t="s">
        <v>126</v>
      </c>
      <c r="E127" s="37"/>
      <c r="F127" s="216" t="s">
        <v>515</v>
      </c>
      <c r="G127" s="37"/>
      <c r="H127" s="37"/>
      <c r="I127" s="129"/>
      <c r="J127" s="37"/>
      <c r="K127" s="37"/>
      <c r="L127" s="41"/>
      <c r="M127" s="217"/>
      <c r="N127" s="77"/>
      <c r="O127" s="77"/>
      <c r="P127" s="77"/>
      <c r="Q127" s="77"/>
      <c r="R127" s="77"/>
      <c r="S127" s="77"/>
      <c r="T127" s="78"/>
      <c r="AT127" s="15" t="s">
        <v>126</v>
      </c>
      <c r="AU127" s="15" t="s">
        <v>77</v>
      </c>
    </row>
    <row r="128" s="11" customFormat="1">
      <c r="B128" s="218"/>
      <c r="C128" s="219"/>
      <c r="D128" s="215" t="s">
        <v>132</v>
      </c>
      <c r="E128" s="220" t="s">
        <v>1</v>
      </c>
      <c r="F128" s="221" t="s">
        <v>488</v>
      </c>
      <c r="G128" s="219"/>
      <c r="H128" s="220" t="s">
        <v>1</v>
      </c>
      <c r="I128" s="222"/>
      <c r="J128" s="219"/>
      <c r="K128" s="219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132</v>
      </c>
      <c r="AU128" s="227" t="s">
        <v>77</v>
      </c>
      <c r="AV128" s="11" t="s">
        <v>75</v>
      </c>
      <c r="AW128" s="11" t="s">
        <v>30</v>
      </c>
      <c r="AX128" s="11" t="s">
        <v>67</v>
      </c>
      <c r="AY128" s="227" t="s">
        <v>117</v>
      </c>
    </row>
    <row r="129" s="11" customFormat="1">
      <c r="B129" s="218"/>
      <c r="C129" s="219"/>
      <c r="D129" s="215" t="s">
        <v>132</v>
      </c>
      <c r="E129" s="220" t="s">
        <v>1</v>
      </c>
      <c r="F129" s="221" t="s">
        <v>516</v>
      </c>
      <c r="G129" s="219"/>
      <c r="H129" s="220" t="s">
        <v>1</v>
      </c>
      <c r="I129" s="222"/>
      <c r="J129" s="219"/>
      <c r="K129" s="219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132</v>
      </c>
      <c r="AU129" s="227" t="s">
        <v>77</v>
      </c>
      <c r="AV129" s="11" t="s">
        <v>75</v>
      </c>
      <c r="AW129" s="11" t="s">
        <v>30</v>
      </c>
      <c r="AX129" s="11" t="s">
        <v>67</v>
      </c>
      <c r="AY129" s="227" t="s">
        <v>117</v>
      </c>
    </row>
    <row r="130" s="12" customFormat="1">
      <c r="B130" s="228"/>
      <c r="C130" s="229"/>
      <c r="D130" s="215" t="s">
        <v>132</v>
      </c>
      <c r="E130" s="230" t="s">
        <v>1</v>
      </c>
      <c r="F130" s="231" t="s">
        <v>517</v>
      </c>
      <c r="G130" s="229"/>
      <c r="H130" s="232">
        <v>535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132</v>
      </c>
      <c r="AU130" s="238" t="s">
        <v>77</v>
      </c>
      <c r="AV130" s="12" t="s">
        <v>77</v>
      </c>
      <c r="AW130" s="12" t="s">
        <v>30</v>
      </c>
      <c r="AX130" s="12" t="s">
        <v>67</v>
      </c>
      <c r="AY130" s="238" t="s">
        <v>117</v>
      </c>
    </row>
    <row r="131" s="11" customFormat="1">
      <c r="B131" s="218"/>
      <c r="C131" s="219"/>
      <c r="D131" s="215" t="s">
        <v>132</v>
      </c>
      <c r="E131" s="220" t="s">
        <v>1</v>
      </c>
      <c r="F131" s="221" t="s">
        <v>518</v>
      </c>
      <c r="G131" s="219"/>
      <c r="H131" s="220" t="s">
        <v>1</v>
      </c>
      <c r="I131" s="222"/>
      <c r="J131" s="219"/>
      <c r="K131" s="219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132</v>
      </c>
      <c r="AU131" s="227" t="s">
        <v>77</v>
      </c>
      <c r="AV131" s="11" t="s">
        <v>75</v>
      </c>
      <c r="AW131" s="11" t="s">
        <v>30</v>
      </c>
      <c r="AX131" s="11" t="s">
        <v>67</v>
      </c>
      <c r="AY131" s="227" t="s">
        <v>117</v>
      </c>
    </row>
    <row r="132" s="12" customFormat="1">
      <c r="B132" s="228"/>
      <c r="C132" s="229"/>
      <c r="D132" s="215" t="s">
        <v>132</v>
      </c>
      <c r="E132" s="230" t="s">
        <v>1</v>
      </c>
      <c r="F132" s="231" t="s">
        <v>519</v>
      </c>
      <c r="G132" s="229"/>
      <c r="H132" s="232">
        <v>148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132</v>
      </c>
      <c r="AU132" s="238" t="s">
        <v>77</v>
      </c>
      <c r="AV132" s="12" t="s">
        <v>77</v>
      </c>
      <c r="AW132" s="12" t="s">
        <v>30</v>
      </c>
      <c r="AX132" s="12" t="s">
        <v>67</v>
      </c>
      <c r="AY132" s="238" t="s">
        <v>117</v>
      </c>
    </row>
    <row r="133" s="13" customFormat="1">
      <c r="B133" s="243"/>
      <c r="C133" s="244"/>
      <c r="D133" s="215" t="s">
        <v>132</v>
      </c>
      <c r="E133" s="245" t="s">
        <v>466</v>
      </c>
      <c r="F133" s="246" t="s">
        <v>300</v>
      </c>
      <c r="G133" s="244"/>
      <c r="H133" s="247">
        <v>683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132</v>
      </c>
      <c r="AU133" s="253" t="s">
        <v>77</v>
      </c>
      <c r="AV133" s="13" t="s">
        <v>124</v>
      </c>
      <c r="AW133" s="13" t="s">
        <v>30</v>
      </c>
      <c r="AX133" s="13" t="s">
        <v>75</v>
      </c>
      <c r="AY133" s="253" t="s">
        <v>117</v>
      </c>
    </row>
    <row r="134" s="1" customFormat="1" ht="16.5" customHeight="1">
      <c r="B134" s="36"/>
      <c r="C134" s="203" t="s">
        <v>189</v>
      </c>
      <c r="D134" s="203" t="s">
        <v>120</v>
      </c>
      <c r="E134" s="204" t="s">
        <v>520</v>
      </c>
      <c r="F134" s="205" t="s">
        <v>521</v>
      </c>
      <c r="G134" s="206" t="s">
        <v>303</v>
      </c>
      <c r="H134" s="207">
        <v>6</v>
      </c>
      <c r="I134" s="208"/>
      <c r="J134" s="209">
        <f>ROUND(I134*H134,2)</f>
        <v>0</v>
      </c>
      <c r="K134" s="205" t="s">
        <v>522</v>
      </c>
      <c r="L134" s="41"/>
      <c r="M134" s="210" t="s">
        <v>1</v>
      </c>
      <c r="N134" s="211" t="s">
        <v>38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5" t="s">
        <v>124</v>
      </c>
      <c r="AT134" s="15" t="s">
        <v>120</v>
      </c>
      <c r="AU134" s="15" t="s">
        <v>77</v>
      </c>
      <c r="AY134" s="15" t="s">
        <v>117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75</v>
      </c>
      <c r="BK134" s="214">
        <f>ROUND(I134*H134,2)</f>
        <v>0</v>
      </c>
      <c r="BL134" s="15" t="s">
        <v>124</v>
      </c>
      <c r="BM134" s="15" t="s">
        <v>523</v>
      </c>
    </row>
    <row r="135" s="1" customFormat="1">
      <c r="B135" s="36"/>
      <c r="C135" s="37"/>
      <c r="D135" s="215" t="s">
        <v>126</v>
      </c>
      <c r="E135" s="37"/>
      <c r="F135" s="216" t="s">
        <v>524</v>
      </c>
      <c r="G135" s="37"/>
      <c r="H135" s="37"/>
      <c r="I135" s="129"/>
      <c r="J135" s="37"/>
      <c r="K135" s="37"/>
      <c r="L135" s="41"/>
      <c r="M135" s="217"/>
      <c r="N135" s="77"/>
      <c r="O135" s="77"/>
      <c r="P135" s="77"/>
      <c r="Q135" s="77"/>
      <c r="R135" s="77"/>
      <c r="S135" s="77"/>
      <c r="T135" s="78"/>
      <c r="AT135" s="15" t="s">
        <v>126</v>
      </c>
      <c r="AU135" s="15" t="s">
        <v>77</v>
      </c>
    </row>
    <row r="136" s="11" customFormat="1">
      <c r="B136" s="218"/>
      <c r="C136" s="219"/>
      <c r="D136" s="215" t="s">
        <v>132</v>
      </c>
      <c r="E136" s="220" t="s">
        <v>1</v>
      </c>
      <c r="F136" s="221" t="s">
        <v>525</v>
      </c>
      <c r="G136" s="219"/>
      <c r="H136" s="220" t="s">
        <v>1</v>
      </c>
      <c r="I136" s="222"/>
      <c r="J136" s="219"/>
      <c r="K136" s="219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132</v>
      </c>
      <c r="AU136" s="227" t="s">
        <v>77</v>
      </c>
      <c r="AV136" s="11" t="s">
        <v>75</v>
      </c>
      <c r="AW136" s="11" t="s">
        <v>30</v>
      </c>
      <c r="AX136" s="11" t="s">
        <v>67</v>
      </c>
      <c r="AY136" s="227" t="s">
        <v>117</v>
      </c>
    </row>
    <row r="137" s="12" customFormat="1">
      <c r="B137" s="228"/>
      <c r="C137" s="229"/>
      <c r="D137" s="215" t="s">
        <v>132</v>
      </c>
      <c r="E137" s="230" t="s">
        <v>1</v>
      </c>
      <c r="F137" s="231" t="s">
        <v>159</v>
      </c>
      <c r="G137" s="229"/>
      <c r="H137" s="232">
        <v>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132</v>
      </c>
      <c r="AU137" s="238" t="s">
        <v>77</v>
      </c>
      <c r="AV137" s="12" t="s">
        <v>77</v>
      </c>
      <c r="AW137" s="12" t="s">
        <v>30</v>
      </c>
      <c r="AX137" s="12" t="s">
        <v>75</v>
      </c>
      <c r="AY137" s="238" t="s">
        <v>117</v>
      </c>
    </row>
    <row r="138" s="1" customFormat="1" ht="16.5" customHeight="1">
      <c r="B138" s="36"/>
      <c r="C138" s="257" t="s">
        <v>193</v>
      </c>
      <c r="D138" s="257" t="s">
        <v>526</v>
      </c>
      <c r="E138" s="258" t="s">
        <v>527</v>
      </c>
      <c r="F138" s="259" t="s">
        <v>528</v>
      </c>
      <c r="G138" s="260" t="s">
        <v>303</v>
      </c>
      <c r="H138" s="261">
        <v>6</v>
      </c>
      <c r="I138" s="262"/>
      <c r="J138" s="263">
        <f>ROUND(I138*H138,2)</f>
        <v>0</v>
      </c>
      <c r="K138" s="259" t="s">
        <v>163</v>
      </c>
      <c r="L138" s="264"/>
      <c r="M138" s="265" t="s">
        <v>1</v>
      </c>
      <c r="N138" s="266" t="s">
        <v>38</v>
      </c>
      <c r="O138" s="77"/>
      <c r="P138" s="212">
        <f>O138*H138</f>
        <v>0</v>
      </c>
      <c r="Q138" s="212">
        <v>0.063</v>
      </c>
      <c r="R138" s="212">
        <f>Q138*H138</f>
        <v>0.378</v>
      </c>
      <c r="S138" s="212">
        <v>0</v>
      </c>
      <c r="T138" s="213">
        <f>S138*H138</f>
        <v>0</v>
      </c>
      <c r="AR138" s="15" t="s">
        <v>175</v>
      </c>
      <c r="AT138" s="15" t="s">
        <v>526</v>
      </c>
      <c r="AU138" s="15" t="s">
        <v>77</v>
      </c>
      <c r="AY138" s="15" t="s">
        <v>117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75</v>
      </c>
      <c r="BK138" s="214">
        <f>ROUND(I138*H138,2)</f>
        <v>0</v>
      </c>
      <c r="BL138" s="15" t="s">
        <v>124</v>
      </c>
      <c r="BM138" s="15" t="s">
        <v>529</v>
      </c>
    </row>
    <row r="139" s="1" customFormat="1">
      <c r="B139" s="36"/>
      <c r="C139" s="37"/>
      <c r="D139" s="215" t="s">
        <v>126</v>
      </c>
      <c r="E139" s="37"/>
      <c r="F139" s="216" t="s">
        <v>528</v>
      </c>
      <c r="G139" s="37"/>
      <c r="H139" s="37"/>
      <c r="I139" s="129"/>
      <c r="J139" s="37"/>
      <c r="K139" s="37"/>
      <c r="L139" s="41"/>
      <c r="M139" s="217"/>
      <c r="N139" s="77"/>
      <c r="O139" s="77"/>
      <c r="P139" s="77"/>
      <c r="Q139" s="77"/>
      <c r="R139" s="77"/>
      <c r="S139" s="77"/>
      <c r="T139" s="78"/>
      <c r="AT139" s="15" t="s">
        <v>126</v>
      </c>
      <c r="AU139" s="15" t="s">
        <v>77</v>
      </c>
    </row>
    <row r="140" s="1" customFormat="1" ht="16.5" customHeight="1">
      <c r="B140" s="36"/>
      <c r="C140" s="203" t="s">
        <v>198</v>
      </c>
      <c r="D140" s="203" t="s">
        <v>120</v>
      </c>
      <c r="E140" s="204" t="s">
        <v>530</v>
      </c>
      <c r="F140" s="205" t="s">
        <v>531</v>
      </c>
      <c r="G140" s="206" t="s">
        <v>303</v>
      </c>
      <c r="H140" s="207">
        <v>6</v>
      </c>
      <c r="I140" s="208"/>
      <c r="J140" s="209">
        <f>ROUND(I140*H140,2)</f>
        <v>0</v>
      </c>
      <c r="K140" s="205" t="s">
        <v>522</v>
      </c>
      <c r="L140" s="41"/>
      <c r="M140" s="210" t="s">
        <v>1</v>
      </c>
      <c r="N140" s="211" t="s">
        <v>38</v>
      </c>
      <c r="O140" s="77"/>
      <c r="P140" s="212">
        <f>O140*H140</f>
        <v>0</v>
      </c>
      <c r="Q140" s="212">
        <v>0.0025999999999999999</v>
      </c>
      <c r="R140" s="212">
        <f>Q140*H140</f>
        <v>0.015599999999999999</v>
      </c>
      <c r="S140" s="212">
        <v>0</v>
      </c>
      <c r="T140" s="213">
        <f>S140*H140</f>
        <v>0</v>
      </c>
      <c r="AR140" s="15" t="s">
        <v>124</v>
      </c>
      <c r="AT140" s="15" t="s">
        <v>120</v>
      </c>
      <c r="AU140" s="15" t="s">
        <v>77</v>
      </c>
      <c r="AY140" s="15" t="s">
        <v>117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75</v>
      </c>
      <c r="BK140" s="214">
        <f>ROUND(I140*H140,2)</f>
        <v>0</v>
      </c>
      <c r="BL140" s="15" t="s">
        <v>124</v>
      </c>
      <c r="BM140" s="15" t="s">
        <v>532</v>
      </c>
    </row>
    <row r="141" s="1" customFormat="1">
      <c r="B141" s="36"/>
      <c r="C141" s="37"/>
      <c r="D141" s="215" t="s">
        <v>126</v>
      </c>
      <c r="E141" s="37"/>
      <c r="F141" s="216" t="s">
        <v>533</v>
      </c>
      <c r="G141" s="37"/>
      <c r="H141" s="37"/>
      <c r="I141" s="129"/>
      <c r="J141" s="37"/>
      <c r="K141" s="37"/>
      <c r="L141" s="41"/>
      <c r="M141" s="217"/>
      <c r="N141" s="77"/>
      <c r="O141" s="77"/>
      <c r="P141" s="77"/>
      <c r="Q141" s="77"/>
      <c r="R141" s="77"/>
      <c r="S141" s="77"/>
      <c r="T141" s="78"/>
      <c r="AT141" s="15" t="s">
        <v>126</v>
      </c>
      <c r="AU141" s="15" t="s">
        <v>77</v>
      </c>
    </row>
    <row r="142" s="11" customFormat="1">
      <c r="B142" s="218"/>
      <c r="C142" s="219"/>
      <c r="D142" s="215" t="s">
        <v>132</v>
      </c>
      <c r="E142" s="220" t="s">
        <v>1</v>
      </c>
      <c r="F142" s="221" t="s">
        <v>534</v>
      </c>
      <c r="G142" s="219"/>
      <c r="H142" s="220" t="s">
        <v>1</v>
      </c>
      <c r="I142" s="222"/>
      <c r="J142" s="219"/>
      <c r="K142" s="219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132</v>
      </c>
      <c r="AU142" s="227" t="s">
        <v>77</v>
      </c>
      <c r="AV142" s="11" t="s">
        <v>75</v>
      </c>
      <c r="AW142" s="11" t="s">
        <v>30</v>
      </c>
      <c r="AX142" s="11" t="s">
        <v>67</v>
      </c>
      <c r="AY142" s="227" t="s">
        <v>117</v>
      </c>
    </row>
    <row r="143" s="12" customFormat="1">
      <c r="B143" s="228"/>
      <c r="C143" s="229"/>
      <c r="D143" s="215" t="s">
        <v>132</v>
      </c>
      <c r="E143" s="230" t="s">
        <v>1</v>
      </c>
      <c r="F143" s="231" t="s">
        <v>159</v>
      </c>
      <c r="G143" s="229"/>
      <c r="H143" s="232">
        <v>6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132</v>
      </c>
      <c r="AU143" s="238" t="s">
        <v>77</v>
      </c>
      <c r="AV143" s="12" t="s">
        <v>77</v>
      </c>
      <c r="AW143" s="12" t="s">
        <v>30</v>
      </c>
      <c r="AX143" s="12" t="s">
        <v>75</v>
      </c>
      <c r="AY143" s="238" t="s">
        <v>117</v>
      </c>
    </row>
    <row r="144" s="1" customFormat="1" ht="16.5" customHeight="1">
      <c r="B144" s="36"/>
      <c r="C144" s="203" t="s">
        <v>208</v>
      </c>
      <c r="D144" s="203" t="s">
        <v>120</v>
      </c>
      <c r="E144" s="204" t="s">
        <v>535</v>
      </c>
      <c r="F144" s="205" t="s">
        <v>536</v>
      </c>
      <c r="G144" s="206" t="s">
        <v>303</v>
      </c>
      <c r="H144" s="207">
        <v>6</v>
      </c>
      <c r="I144" s="208"/>
      <c r="J144" s="209">
        <f>ROUND(I144*H144,2)</f>
        <v>0</v>
      </c>
      <c r="K144" s="205" t="s">
        <v>522</v>
      </c>
      <c r="L144" s="41"/>
      <c r="M144" s="210" t="s">
        <v>1</v>
      </c>
      <c r="N144" s="211" t="s">
        <v>38</v>
      </c>
      <c r="O144" s="77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5" t="s">
        <v>124</v>
      </c>
      <c r="AT144" s="15" t="s">
        <v>120</v>
      </c>
      <c r="AU144" s="15" t="s">
        <v>77</v>
      </c>
      <c r="AY144" s="15" t="s">
        <v>117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5" t="s">
        <v>75</v>
      </c>
      <c r="BK144" s="214">
        <f>ROUND(I144*H144,2)</f>
        <v>0</v>
      </c>
      <c r="BL144" s="15" t="s">
        <v>124</v>
      </c>
      <c r="BM144" s="15" t="s">
        <v>537</v>
      </c>
    </row>
    <row r="145" s="1" customFormat="1">
      <c r="B145" s="36"/>
      <c r="C145" s="37"/>
      <c r="D145" s="215" t="s">
        <v>126</v>
      </c>
      <c r="E145" s="37"/>
      <c r="F145" s="216" t="s">
        <v>538</v>
      </c>
      <c r="G145" s="37"/>
      <c r="H145" s="37"/>
      <c r="I145" s="129"/>
      <c r="J145" s="37"/>
      <c r="K145" s="37"/>
      <c r="L145" s="41"/>
      <c r="M145" s="217"/>
      <c r="N145" s="77"/>
      <c r="O145" s="77"/>
      <c r="P145" s="77"/>
      <c r="Q145" s="77"/>
      <c r="R145" s="77"/>
      <c r="S145" s="77"/>
      <c r="T145" s="78"/>
      <c r="AT145" s="15" t="s">
        <v>126</v>
      </c>
      <c r="AU145" s="15" t="s">
        <v>77</v>
      </c>
    </row>
    <row r="146" s="11" customFormat="1">
      <c r="B146" s="218"/>
      <c r="C146" s="219"/>
      <c r="D146" s="215" t="s">
        <v>132</v>
      </c>
      <c r="E146" s="220" t="s">
        <v>1</v>
      </c>
      <c r="F146" s="221" t="s">
        <v>534</v>
      </c>
      <c r="G146" s="219"/>
      <c r="H146" s="220" t="s">
        <v>1</v>
      </c>
      <c r="I146" s="222"/>
      <c r="J146" s="219"/>
      <c r="K146" s="219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132</v>
      </c>
      <c r="AU146" s="227" t="s">
        <v>77</v>
      </c>
      <c r="AV146" s="11" t="s">
        <v>75</v>
      </c>
      <c r="AW146" s="11" t="s">
        <v>30</v>
      </c>
      <c r="AX146" s="11" t="s">
        <v>67</v>
      </c>
      <c r="AY146" s="227" t="s">
        <v>117</v>
      </c>
    </row>
    <row r="147" s="12" customFormat="1">
      <c r="B147" s="228"/>
      <c r="C147" s="229"/>
      <c r="D147" s="215" t="s">
        <v>132</v>
      </c>
      <c r="E147" s="230" t="s">
        <v>1</v>
      </c>
      <c r="F147" s="231" t="s">
        <v>159</v>
      </c>
      <c r="G147" s="229"/>
      <c r="H147" s="232">
        <v>6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132</v>
      </c>
      <c r="AU147" s="238" t="s">
        <v>77</v>
      </c>
      <c r="AV147" s="12" t="s">
        <v>77</v>
      </c>
      <c r="AW147" s="12" t="s">
        <v>30</v>
      </c>
      <c r="AX147" s="12" t="s">
        <v>75</v>
      </c>
      <c r="AY147" s="238" t="s">
        <v>117</v>
      </c>
    </row>
    <row r="148" s="1" customFormat="1" ht="16.5" customHeight="1">
      <c r="B148" s="36"/>
      <c r="C148" s="203" t="s">
        <v>8</v>
      </c>
      <c r="D148" s="203" t="s">
        <v>120</v>
      </c>
      <c r="E148" s="204" t="s">
        <v>128</v>
      </c>
      <c r="F148" s="205" t="s">
        <v>539</v>
      </c>
      <c r="G148" s="206" t="s">
        <v>540</v>
      </c>
      <c r="H148" s="207">
        <v>43</v>
      </c>
      <c r="I148" s="208"/>
      <c r="J148" s="209">
        <f>ROUND(I148*H148,2)</f>
        <v>0</v>
      </c>
      <c r="K148" s="205" t="s">
        <v>1</v>
      </c>
      <c r="L148" s="41"/>
      <c r="M148" s="210" t="s">
        <v>1</v>
      </c>
      <c r="N148" s="211" t="s">
        <v>38</v>
      </c>
      <c r="O148" s="7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5" t="s">
        <v>124</v>
      </c>
      <c r="AT148" s="15" t="s">
        <v>120</v>
      </c>
      <c r="AU148" s="15" t="s">
        <v>77</v>
      </c>
      <c r="AY148" s="15" t="s">
        <v>117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75</v>
      </c>
      <c r="BK148" s="214">
        <f>ROUND(I148*H148,2)</f>
        <v>0</v>
      </c>
      <c r="BL148" s="15" t="s">
        <v>124</v>
      </c>
      <c r="BM148" s="15" t="s">
        <v>541</v>
      </c>
    </row>
    <row r="149" s="1" customFormat="1">
      <c r="B149" s="36"/>
      <c r="C149" s="37"/>
      <c r="D149" s="215" t="s">
        <v>126</v>
      </c>
      <c r="E149" s="37"/>
      <c r="F149" s="216" t="s">
        <v>539</v>
      </c>
      <c r="G149" s="37"/>
      <c r="H149" s="37"/>
      <c r="I149" s="129"/>
      <c r="J149" s="37"/>
      <c r="K149" s="37"/>
      <c r="L149" s="41"/>
      <c r="M149" s="217"/>
      <c r="N149" s="77"/>
      <c r="O149" s="77"/>
      <c r="P149" s="77"/>
      <c r="Q149" s="77"/>
      <c r="R149" s="77"/>
      <c r="S149" s="77"/>
      <c r="T149" s="78"/>
      <c r="AT149" s="15" t="s">
        <v>126</v>
      </c>
      <c r="AU149" s="15" t="s">
        <v>77</v>
      </c>
    </row>
    <row r="150" s="12" customFormat="1">
      <c r="B150" s="228"/>
      <c r="C150" s="229"/>
      <c r="D150" s="215" t="s">
        <v>132</v>
      </c>
      <c r="E150" s="230" t="s">
        <v>1</v>
      </c>
      <c r="F150" s="231" t="s">
        <v>542</v>
      </c>
      <c r="G150" s="229"/>
      <c r="H150" s="232">
        <v>35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132</v>
      </c>
      <c r="AU150" s="238" t="s">
        <v>77</v>
      </c>
      <c r="AV150" s="12" t="s">
        <v>77</v>
      </c>
      <c r="AW150" s="12" t="s">
        <v>30</v>
      </c>
      <c r="AX150" s="12" t="s">
        <v>67</v>
      </c>
      <c r="AY150" s="238" t="s">
        <v>117</v>
      </c>
    </row>
    <row r="151" s="12" customFormat="1">
      <c r="B151" s="228"/>
      <c r="C151" s="229"/>
      <c r="D151" s="215" t="s">
        <v>132</v>
      </c>
      <c r="E151" s="230" t="s">
        <v>1</v>
      </c>
      <c r="F151" s="231" t="s">
        <v>175</v>
      </c>
      <c r="G151" s="229"/>
      <c r="H151" s="232">
        <v>8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132</v>
      </c>
      <c r="AU151" s="238" t="s">
        <v>77</v>
      </c>
      <c r="AV151" s="12" t="s">
        <v>77</v>
      </c>
      <c r="AW151" s="12" t="s">
        <v>30</v>
      </c>
      <c r="AX151" s="12" t="s">
        <v>67</v>
      </c>
      <c r="AY151" s="238" t="s">
        <v>117</v>
      </c>
    </row>
    <row r="152" s="13" customFormat="1">
      <c r="B152" s="243"/>
      <c r="C152" s="244"/>
      <c r="D152" s="215" t="s">
        <v>132</v>
      </c>
      <c r="E152" s="245" t="s">
        <v>1</v>
      </c>
      <c r="F152" s="246" t="s">
        <v>300</v>
      </c>
      <c r="G152" s="244"/>
      <c r="H152" s="247">
        <v>43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132</v>
      </c>
      <c r="AU152" s="253" t="s">
        <v>77</v>
      </c>
      <c r="AV152" s="13" t="s">
        <v>124</v>
      </c>
      <c r="AW152" s="13" t="s">
        <v>30</v>
      </c>
      <c r="AX152" s="13" t="s">
        <v>75</v>
      </c>
      <c r="AY152" s="253" t="s">
        <v>117</v>
      </c>
    </row>
    <row r="153" s="1" customFormat="1" ht="16.5" customHeight="1">
      <c r="B153" s="36"/>
      <c r="C153" s="203" t="s">
        <v>222</v>
      </c>
      <c r="D153" s="203" t="s">
        <v>120</v>
      </c>
      <c r="E153" s="204" t="s">
        <v>135</v>
      </c>
      <c r="F153" s="205" t="s">
        <v>543</v>
      </c>
      <c r="G153" s="206" t="s">
        <v>540</v>
      </c>
      <c r="H153" s="207">
        <v>43</v>
      </c>
      <c r="I153" s="208"/>
      <c r="J153" s="209">
        <f>ROUND(I153*H153,2)</f>
        <v>0</v>
      </c>
      <c r="K153" s="205" t="s">
        <v>1</v>
      </c>
      <c r="L153" s="41"/>
      <c r="M153" s="210" t="s">
        <v>1</v>
      </c>
      <c r="N153" s="211" t="s">
        <v>38</v>
      </c>
      <c r="O153" s="77"/>
      <c r="P153" s="212">
        <f>O153*H153</f>
        <v>0</v>
      </c>
      <c r="Q153" s="212">
        <v>0.01</v>
      </c>
      <c r="R153" s="212">
        <f>Q153*H153</f>
        <v>0.42999999999999999</v>
      </c>
      <c r="S153" s="212">
        <v>0</v>
      </c>
      <c r="T153" s="213">
        <f>S153*H153</f>
        <v>0</v>
      </c>
      <c r="AR153" s="15" t="s">
        <v>124</v>
      </c>
      <c r="AT153" s="15" t="s">
        <v>120</v>
      </c>
      <c r="AU153" s="15" t="s">
        <v>77</v>
      </c>
      <c r="AY153" s="15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124</v>
      </c>
      <c r="BM153" s="15" t="s">
        <v>544</v>
      </c>
    </row>
    <row r="154" s="1" customFormat="1">
      <c r="B154" s="36"/>
      <c r="C154" s="37"/>
      <c r="D154" s="215" t="s">
        <v>126</v>
      </c>
      <c r="E154" s="37"/>
      <c r="F154" s="216" t="s">
        <v>543</v>
      </c>
      <c r="G154" s="37"/>
      <c r="H154" s="37"/>
      <c r="I154" s="129"/>
      <c r="J154" s="37"/>
      <c r="K154" s="37"/>
      <c r="L154" s="41"/>
      <c r="M154" s="217"/>
      <c r="N154" s="77"/>
      <c r="O154" s="77"/>
      <c r="P154" s="77"/>
      <c r="Q154" s="77"/>
      <c r="R154" s="77"/>
      <c r="S154" s="77"/>
      <c r="T154" s="78"/>
      <c r="AT154" s="15" t="s">
        <v>126</v>
      </c>
      <c r="AU154" s="15" t="s">
        <v>77</v>
      </c>
    </row>
    <row r="155" s="12" customFormat="1">
      <c r="B155" s="228"/>
      <c r="C155" s="229"/>
      <c r="D155" s="215" t="s">
        <v>132</v>
      </c>
      <c r="E155" s="230" t="s">
        <v>1</v>
      </c>
      <c r="F155" s="231" t="s">
        <v>542</v>
      </c>
      <c r="G155" s="229"/>
      <c r="H155" s="232">
        <v>35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132</v>
      </c>
      <c r="AU155" s="238" t="s">
        <v>77</v>
      </c>
      <c r="AV155" s="12" t="s">
        <v>77</v>
      </c>
      <c r="AW155" s="12" t="s">
        <v>30</v>
      </c>
      <c r="AX155" s="12" t="s">
        <v>67</v>
      </c>
      <c r="AY155" s="238" t="s">
        <v>117</v>
      </c>
    </row>
    <row r="156" s="12" customFormat="1">
      <c r="B156" s="228"/>
      <c r="C156" s="229"/>
      <c r="D156" s="215" t="s">
        <v>132</v>
      </c>
      <c r="E156" s="230" t="s">
        <v>1</v>
      </c>
      <c r="F156" s="231" t="s">
        <v>175</v>
      </c>
      <c r="G156" s="229"/>
      <c r="H156" s="232">
        <v>8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132</v>
      </c>
      <c r="AU156" s="238" t="s">
        <v>77</v>
      </c>
      <c r="AV156" s="12" t="s">
        <v>77</v>
      </c>
      <c r="AW156" s="12" t="s">
        <v>30</v>
      </c>
      <c r="AX156" s="12" t="s">
        <v>67</v>
      </c>
      <c r="AY156" s="238" t="s">
        <v>117</v>
      </c>
    </row>
    <row r="157" s="13" customFormat="1">
      <c r="B157" s="243"/>
      <c r="C157" s="244"/>
      <c r="D157" s="215" t="s">
        <v>132</v>
      </c>
      <c r="E157" s="245" t="s">
        <v>1</v>
      </c>
      <c r="F157" s="246" t="s">
        <v>300</v>
      </c>
      <c r="G157" s="244"/>
      <c r="H157" s="247">
        <v>43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132</v>
      </c>
      <c r="AU157" s="253" t="s">
        <v>77</v>
      </c>
      <c r="AV157" s="13" t="s">
        <v>124</v>
      </c>
      <c r="AW157" s="13" t="s">
        <v>30</v>
      </c>
      <c r="AX157" s="13" t="s">
        <v>75</v>
      </c>
      <c r="AY157" s="253" t="s">
        <v>117</v>
      </c>
    </row>
    <row r="158" s="1" customFormat="1" ht="16.5" customHeight="1">
      <c r="B158" s="36"/>
      <c r="C158" s="203" t="s">
        <v>228</v>
      </c>
      <c r="D158" s="203" t="s">
        <v>120</v>
      </c>
      <c r="E158" s="204" t="s">
        <v>190</v>
      </c>
      <c r="F158" s="205" t="s">
        <v>545</v>
      </c>
      <c r="G158" s="206" t="s">
        <v>201</v>
      </c>
      <c r="H158" s="207">
        <v>3</v>
      </c>
      <c r="I158" s="208"/>
      <c r="J158" s="209">
        <f>ROUND(I158*H158,2)</f>
        <v>0</v>
      </c>
      <c r="K158" s="205" t="s">
        <v>1</v>
      </c>
      <c r="L158" s="41"/>
      <c r="M158" s="210" t="s">
        <v>1</v>
      </c>
      <c r="N158" s="211" t="s">
        <v>38</v>
      </c>
      <c r="O158" s="77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5" t="s">
        <v>124</v>
      </c>
      <c r="AT158" s="15" t="s">
        <v>120</v>
      </c>
      <c r="AU158" s="15" t="s">
        <v>77</v>
      </c>
      <c r="AY158" s="15" t="s">
        <v>117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75</v>
      </c>
      <c r="BK158" s="214">
        <f>ROUND(I158*H158,2)</f>
        <v>0</v>
      </c>
      <c r="BL158" s="15" t="s">
        <v>124</v>
      </c>
      <c r="BM158" s="15" t="s">
        <v>546</v>
      </c>
    </row>
    <row r="159" s="1" customFormat="1">
      <c r="B159" s="36"/>
      <c r="C159" s="37"/>
      <c r="D159" s="215" t="s">
        <v>126</v>
      </c>
      <c r="E159" s="37"/>
      <c r="F159" s="216" t="s">
        <v>547</v>
      </c>
      <c r="G159" s="37"/>
      <c r="H159" s="37"/>
      <c r="I159" s="129"/>
      <c r="J159" s="37"/>
      <c r="K159" s="37"/>
      <c r="L159" s="41"/>
      <c r="M159" s="217"/>
      <c r="N159" s="77"/>
      <c r="O159" s="77"/>
      <c r="P159" s="77"/>
      <c r="Q159" s="77"/>
      <c r="R159" s="77"/>
      <c r="S159" s="77"/>
      <c r="T159" s="78"/>
      <c r="AT159" s="15" t="s">
        <v>126</v>
      </c>
      <c r="AU159" s="15" t="s">
        <v>77</v>
      </c>
    </row>
    <row r="160" s="11" customFormat="1">
      <c r="B160" s="218"/>
      <c r="C160" s="219"/>
      <c r="D160" s="215" t="s">
        <v>132</v>
      </c>
      <c r="E160" s="220" t="s">
        <v>1</v>
      </c>
      <c r="F160" s="221" t="s">
        <v>548</v>
      </c>
      <c r="G160" s="219"/>
      <c r="H160" s="220" t="s">
        <v>1</v>
      </c>
      <c r="I160" s="222"/>
      <c r="J160" s="219"/>
      <c r="K160" s="219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132</v>
      </c>
      <c r="AU160" s="227" t="s">
        <v>77</v>
      </c>
      <c r="AV160" s="11" t="s">
        <v>75</v>
      </c>
      <c r="AW160" s="11" t="s">
        <v>30</v>
      </c>
      <c r="AX160" s="11" t="s">
        <v>67</v>
      </c>
      <c r="AY160" s="227" t="s">
        <v>117</v>
      </c>
    </row>
    <row r="161" s="11" customFormat="1">
      <c r="B161" s="218"/>
      <c r="C161" s="219"/>
      <c r="D161" s="215" t="s">
        <v>132</v>
      </c>
      <c r="E161" s="220" t="s">
        <v>1</v>
      </c>
      <c r="F161" s="221" t="s">
        <v>549</v>
      </c>
      <c r="G161" s="219"/>
      <c r="H161" s="220" t="s">
        <v>1</v>
      </c>
      <c r="I161" s="222"/>
      <c r="J161" s="219"/>
      <c r="K161" s="219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132</v>
      </c>
      <c r="AU161" s="227" t="s">
        <v>77</v>
      </c>
      <c r="AV161" s="11" t="s">
        <v>75</v>
      </c>
      <c r="AW161" s="11" t="s">
        <v>30</v>
      </c>
      <c r="AX161" s="11" t="s">
        <v>67</v>
      </c>
      <c r="AY161" s="227" t="s">
        <v>117</v>
      </c>
    </row>
    <row r="162" s="12" customFormat="1">
      <c r="B162" s="228"/>
      <c r="C162" s="229"/>
      <c r="D162" s="215" t="s">
        <v>132</v>
      </c>
      <c r="E162" s="230" t="s">
        <v>1</v>
      </c>
      <c r="F162" s="231" t="s">
        <v>134</v>
      </c>
      <c r="G162" s="229"/>
      <c r="H162" s="232">
        <v>3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132</v>
      </c>
      <c r="AU162" s="238" t="s">
        <v>77</v>
      </c>
      <c r="AV162" s="12" t="s">
        <v>77</v>
      </c>
      <c r="AW162" s="12" t="s">
        <v>30</v>
      </c>
      <c r="AX162" s="12" t="s">
        <v>75</v>
      </c>
      <c r="AY162" s="238" t="s">
        <v>117</v>
      </c>
    </row>
    <row r="163" s="1" customFormat="1" ht="16.5" customHeight="1">
      <c r="B163" s="36"/>
      <c r="C163" s="203" t="s">
        <v>232</v>
      </c>
      <c r="D163" s="203" t="s">
        <v>120</v>
      </c>
      <c r="E163" s="204" t="s">
        <v>550</v>
      </c>
      <c r="F163" s="205" t="s">
        <v>551</v>
      </c>
      <c r="G163" s="206" t="s">
        <v>201</v>
      </c>
      <c r="H163" s="207">
        <v>5</v>
      </c>
      <c r="I163" s="208"/>
      <c r="J163" s="209">
        <f>ROUND(I163*H163,2)</f>
        <v>0</v>
      </c>
      <c r="K163" s="205" t="s">
        <v>1</v>
      </c>
      <c r="L163" s="41"/>
      <c r="M163" s="210" t="s">
        <v>1</v>
      </c>
      <c r="N163" s="211" t="s">
        <v>38</v>
      </c>
      <c r="O163" s="77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5" t="s">
        <v>124</v>
      </c>
      <c r="AT163" s="15" t="s">
        <v>120</v>
      </c>
      <c r="AU163" s="15" t="s">
        <v>77</v>
      </c>
      <c r="AY163" s="15" t="s">
        <v>117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75</v>
      </c>
      <c r="BK163" s="214">
        <f>ROUND(I163*H163,2)</f>
        <v>0</v>
      </c>
      <c r="BL163" s="15" t="s">
        <v>124</v>
      </c>
      <c r="BM163" s="15" t="s">
        <v>552</v>
      </c>
    </row>
    <row r="164" s="1" customFormat="1">
      <c r="B164" s="36"/>
      <c r="C164" s="37"/>
      <c r="D164" s="215" t="s">
        <v>126</v>
      </c>
      <c r="E164" s="37"/>
      <c r="F164" s="216" t="s">
        <v>551</v>
      </c>
      <c r="G164" s="37"/>
      <c r="H164" s="37"/>
      <c r="I164" s="129"/>
      <c r="J164" s="37"/>
      <c r="K164" s="37"/>
      <c r="L164" s="41"/>
      <c r="M164" s="217"/>
      <c r="N164" s="77"/>
      <c r="O164" s="77"/>
      <c r="P164" s="77"/>
      <c r="Q164" s="77"/>
      <c r="R164" s="77"/>
      <c r="S164" s="77"/>
      <c r="T164" s="78"/>
      <c r="AT164" s="15" t="s">
        <v>126</v>
      </c>
      <c r="AU164" s="15" t="s">
        <v>77</v>
      </c>
    </row>
    <row r="165" s="11" customFormat="1">
      <c r="B165" s="218"/>
      <c r="C165" s="219"/>
      <c r="D165" s="215" t="s">
        <v>132</v>
      </c>
      <c r="E165" s="220" t="s">
        <v>1</v>
      </c>
      <c r="F165" s="221" t="s">
        <v>553</v>
      </c>
      <c r="G165" s="219"/>
      <c r="H165" s="220" t="s">
        <v>1</v>
      </c>
      <c r="I165" s="222"/>
      <c r="J165" s="219"/>
      <c r="K165" s="219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132</v>
      </c>
      <c r="AU165" s="227" t="s">
        <v>77</v>
      </c>
      <c r="AV165" s="11" t="s">
        <v>75</v>
      </c>
      <c r="AW165" s="11" t="s">
        <v>30</v>
      </c>
      <c r="AX165" s="11" t="s">
        <v>67</v>
      </c>
      <c r="AY165" s="227" t="s">
        <v>117</v>
      </c>
    </row>
    <row r="166" s="11" customFormat="1">
      <c r="B166" s="218"/>
      <c r="C166" s="219"/>
      <c r="D166" s="215" t="s">
        <v>132</v>
      </c>
      <c r="E166" s="220" t="s">
        <v>1</v>
      </c>
      <c r="F166" s="221" t="s">
        <v>554</v>
      </c>
      <c r="G166" s="219"/>
      <c r="H166" s="220" t="s">
        <v>1</v>
      </c>
      <c r="I166" s="222"/>
      <c r="J166" s="219"/>
      <c r="K166" s="219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132</v>
      </c>
      <c r="AU166" s="227" t="s">
        <v>77</v>
      </c>
      <c r="AV166" s="11" t="s">
        <v>75</v>
      </c>
      <c r="AW166" s="11" t="s">
        <v>30</v>
      </c>
      <c r="AX166" s="11" t="s">
        <v>67</v>
      </c>
      <c r="AY166" s="227" t="s">
        <v>117</v>
      </c>
    </row>
    <row r="167" s="11" customFormat="1">
      <c r="B167" s="218"/>
      <c r="C167" s="219"/>
      <c r="D167" s="215" t="s">
        <v>132</v>
      </c>
      <c r="E167" s="220" t="s">
        <v>1</v>
      </c>
      <c r="F167" s="221" t="s">
        <v>555</v>
      </c>
      <c r="G167" s="219"/>
      <c r="H167" s="220" t="s">
        <v>1</v>
      </c>
      <c r="I167" s="222"/>
      <c r="J167" s="219"/>
      <c r="K167" s="219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132</v>
      </c>
      <c r="AU167" s="227" t="s">
        <v>77</v>
      </c>
      <c r="AV167" s="11" t="s">
        <v>75</v>
      </c>
      <c r="AW167" s="11" t="s">
        <v>30</v>
      </c>
      <c r="AX167" s="11" t="s">
        <v>67</v>
      </c>
      <c r="AY167" s="227" t="s">
        <v>117</v>
      </c>
    </row>
    <row r="168" s="11" customFormat="1">
      <c r="B168" s="218"/>
      <c r="C168" s="219"/>
      <c r="D168" s="215" t="s">
        <v>132</v>
      </c>
      <c r="E168" s="220" t="s">
        <v>1</v>
      </c>
      <c r="F168" s="221" t="s">
        <v>556</v>
      </c>
      <c r="G168" s="219"/>
      <c r="H168" s="220" t="s">
        <v>1</v>
      </c>
      <c r="I168" s="222"/>
      <c r="J168" s="219"/>
      <c r="K168" s="219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132</v>
      </c>
      <c r="AU168" s="227" t="s">
        <v>77</v>
      </c>
      <c r="AV168" s="11" t="s">
        <v>75</v>
      </c>
      <c r="AW168" s="11" t="s">
        <v>30</v>
      </c>
      <c r="AX168" s="11" t="s">
        <v>67</v>
      </c>
      <c r="AY168" s="227" t="s">
        <v>117</v>
      </c>
    </row>
    <row r="169" s="11" customFormat="1">
      <c r="B169" s="218"/>
      <c r="C169" s="219"/>
      <c r="D169" s="215" t="s">
        <v>132</v>
      </c>
      <c r="E169" s="220" t="s">
        <v>1</v>
      </c>
      <c r="F169" s="221" t="s">
        <v>557</v>
      </c>
      <c r="G169" s="219"/>
      <c r="H169" s="220" t="s">
        <v>1</v>
      </c>
      <c r="I169" s="222"/>
      <c r="J169" s="219"/>
      <c r="K169" s="219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132</v>
      </c>
      <c r="AU169" s="227" t="s">
        <v>77</v>
      </c>
      <c r="AV169" s="11" t="s">
        <v>75</v>
      </c>
      <c r="AW169" s="11" t="s">
        <v>30</v>
      </c>
      <c r="AX169" s="11" t="s">
        <v>67</v>
      </c>
      <c r="AY169" s="227" t="s">
        <v>117</v>
      </c>
    </row>
    <row r="170" s="12" customFormat="1">
      <c r="B170" s="228"/>
      <c r="C170" s="229"/>
      <c r="D170" s="215" t="s">
        <v>132</v>
      </c>
      <c r="E170" s="230" t="s">
        <v>1</v>
      </c>
      <c r="F170" s="231" t="s">
        <v>116</v>
      </c>
      <c r="G170" s="229"/>
      <c r="H170" s="232">
        <v>5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132</v>
      </c>
      <c r="AU170" s="238" t="s">
        <v>77</v>
      </c>
      <c r="AV170" s="12" t="s">
        <v>77</v>
      </c>
      <c r="AW170" s="12" t="s">
        <v>30</v>
      </c>
      <c r="AX170" s="12" t="s">
        <v>75</v>
      </c>
      <c r="AY170" s="238" t="s">
        <v>117</v>
      </c>
    </row>
    <row r="171" s="1" customFormat="1" ht="16.5" customHeight="1">
      <c r="B171" s="36"/>
      <c r="C171" s="203" t="s">
        <v>242</v>
      </c>
      <c r="D171" s="203" t="s">
        <v>120</v>
      </c>
      <c r="E171" s="204" t="s">
        <v>558</v>
      </c>
      <c r="F171" s="205" t="s">
        <v>559</v>
      </c>
      <c r="G171" s="206" t="s">
        <v>235</v>
      </c>
      <c r="H171" s="207">
        <v>90</v>
      </c>
      <c r="I171" s="208"/>
      <c r="J171" s="209">
        <f>ROUND(I171*H171,2)</f>
        <v>0</v>
      </c>
      <c r="K171" s="205" t="s">
        <v>1</v>
      </c>
      <c r="L171" s="41"/>
      <c r="M171" s="210" t="s">
        <v>1</v>
      </c>
      <c r="N171" s="211" t="s">
        <v>38</v>
      </c>
      <c r="O171" s="77"/>
      <c r="P171" s="212">
        <f>O171*H171</f>
        <v>0</v>
      </c>
      <c r="Q171" s="212">
        <v>0</v>
      </c>
      <c r="R171" s="212">
        <f>Q171*H171</f>
        <v>0</v>
      </c>
      <c r="S171" s="212">
        <v>0.35499999999999998</v>
      </c>
      <c r="T171" s="213">
        <f>S171*H171</f>
        <v>31.949999999999999</v>
      </c>
      <c r="AR171" s="15" t="s">
        <v>124</v>
      </c>
      <c r="AT171" s="15" t="s">
        <v>120</v>
      </c>
      <c r="AU171" s="15" t="s">
        <v>77</v>
      </c>
      <c r="AY171" s="15" t="s">
        <v>117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75</v>
      </c>
      <c r="BK171" s="214">
        <f>ROUND(I171*H171,2)</f>
        <v>0</v>
      </c>
      <c r="BL171" s="15" t="s">
        <v>124</v>
      </c>
      <c r="BM171" s="15" t="s">
        <v>560</v>
      </c>
    </row>
    <row r="172" s="1" customFormat="1">
      <c r="B172" s="36"/>
      <c r="C172" s="37"/>
      <c r="D172" s="215" t="s">
        <v>126</v>
      </c>
      <c r="E172" s="37"/>
      <c r="F172" s="216" t="s">
        <v>561</v>
      </c>
      <c r="G172" s="37"/>
      <c r="H172" s="37"/>
      <c r="I172" s="129"/>
      <c r="J172" s="37"/>
      <c r="K172" s="37"/>
      <c r="L172" s="41"/>
      <c r="M172" s="217"/>
      <c r="N172" s="77"/>
      <c r="O172" s="77"/>
      <c r="P172" s="77"/>
      <c r="Q172" s="77"/>
      <c r="R172" s="77"/>
      <c r="S172" s="77"/>
      <c r="T172" s="78"/>
      <c r="AT172" s="15" t="s">
        <v>126</v>
      </c>
      <c r="AU172" s="15" t="s">
        <v>77</v>
      </c>
    </row>
    <row r="173" s="11" customFormat="1">
      <c r="B173" s="218"/>
      <c r="C173" s="219"/>
      <c r="D173" s="215" t="s">
        <v>132</v>
      </c>
      <c r="E173" s="220" t="s">
        <v>1</v>
      </c>
      <c r="F173" s="221" t="s">
        <v>562</v>
      </c>
      <c r="G173" s="219"/>
      <c r="H173" s="220" t="s">
        <v>1</v>
      </c>
      <c r="I173" s="222"/>
      <c r="J173" s="219"/>
      <c r="K173" s="219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132</v>
      </c>
      <c r="AU173" s="227" t="s">
        <v>77</v>
      </c>
      <c r="AV173" s="11" t="s">
        <v>75</v>
      </c>
      <c r="AW173" s="11" t="s">
        <v>30</v>
      </c>
      <c r="AX173" s="11" t="s">
        <v>67</v>
      </c>
      <c r="AY173" s="227" t="s">
        <v>117</v>
      </c>
    </row>
    <row r="174" s="12" customFormat="1">
      <c r="B174" s="228"/>
      <c r="C174" s="229"/>
      <c r="D174" s="215" t="s">
        <v>132</v>
      </c>
      <c r="E174" s="230" t="s">
        <v>1</v>
      </c>
      <c r="F174" s="231" t="s">
        <v>445</v>
      </c>
      <c r="G174" s="229"/>
      <c r="H174" s="232">
        <v>90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132</v>
      </c>
      <c r="AU174" s="238" t="s">
        <v>77</v>
      </c>
      <c r="AV174" s="12" t="s">
        <v>77</v>
      </c>
      <c r="AW174" s="12" t="s">
        <v>30</v>
      </c>
      <c r="AX174" s="12" t="s">
        <v>75</v>
      </c>
      <c r="AY174" s="238" t="s">
        <v>117</v>
      </c>
    </row>
    <row r="175" s="10" customFormat="1" ht="22.8" customHeight="1">
      <c r="B175" s="187"/>
      <c r="C175" s="188"/>
      <c r="D175" s="189" t="s">
        <v>66</v>
      </c>
      <c r="E175" s="201" t="s">
        <v>77</v>
      </c>
      <c r="F175" s="201" t="s">
        <v>563</v>
      </c>
      <c r="G175" s="188"/>
      <c r="H175" s="188"/>
      <c r="I175" s="191"/>
      <c r="J175" s="202">
        <f>BK175</f>
        <v>0</v>
      </c>
      <c r="K175" s="188"/>
      <c r="L175" s="193"/>
      <c r="M175" s="194"/>
      <c r="N175" s="195"/>
      <c r="O175" s="195"/>
      <c r="P175" s="196">
        <f>SUM(P176:P193)</f>
        <v>0</v>
      </c>
      <c r="Q175" s="195"/>
      <c r="R175" s="196">
        <f>SUM(R176:R193)</f>
        <v>26.549700000000001</v>
      </c>
      <c r="S175" s="195"/>
      <c r="T175" s="197">
        <f>SUM(T176:T193)</f>
        <v>0</v>
      </c>
      <c r="AR175" s="198" t="s">
        <v>75</v>
      </c>
      <c r="AT175" s="199" t="s">
        <v>66</v>
      </c>
      <c r="AU175" s="199" t="s">
        <v>75</v>
      </c>
      <c r="AY175" s="198" t="s">
        <v>117</v>
      </c>
      <c r="BK175" s="200">
        <f>SUM(BK176:BK193)</f>
        <v>0</v>
      </c>
    </row>
    <row r="176" s="1" customFormat="1" ht="16.5" customHeight="1">
      <c r="B176" s="36"/>
      <c r="C176" s="203" t="s">
        <v>246</v>
      </c>
      <c r="D176" s="203" t="s">
        <v>120</v>
      </c>
      <c r="E176" s="204" t="s">
        <v>564</v>
      </c>
      <c r="F176" s="205" t="s">
        <v>565</v>
      </c>
      <c r="G176" s="206" t="s">
        <v>235</v>
      </c>
      <c r="H176" s="207">
        <v>90</v>
      </c>
      <c r="I176" s="208"/>
      <c r="J176" s="209">
        <f>ROUND(I176*H176,2)</f>
        <v>0</v>
      </c>
      <c r="K176" s="205" t="s">
        <v>163</v>
      </c>
      <c r="L176" s="41"/>
      <c r="M176" s="210" t="s">
        <v>1</v>
      </c>
      <c r="N176" s="211" t="s">
        <v>38</v>
      </c>
      <c r="O176" s="77"/>
      <c r="P176" s="212">
        <f>O176*H176</f>
        <v>0</v>
      </c>
      <c r="Q176" s="212">
        <v>0.00010000000000000001</v>
      </c>
      <c r="R176" s="212">
        <f>Q176*H176</f>
        <v>0.0090000000000000011</v>
      </c>
      <c r="S176" s="212">
        <v>0</v>
      </c>
      <c r="T176" s="213">
        <f>S176*H176</f>
        <v>0</v>
      </c>
      <c r="AR176" s="15" t="s">
        <v>124</v>
      </c>
      <c r="AT176" s="15" t="s">
        <v>120</v>
      </c>
      <c r="AU176" s="15" t="s">
        <v>77</v>
      </c>
      <c r="AY176" s="15" t="s">
        <v>117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75</v>
      </c>
      <c r="BK176" s="214">
        <f>ROUND(I176*H176,2)</f>
        <v>0</v>
      </c>
      <c r="BL176" s="15" t="s">
        <v>124</v>
      </c>
      <c r="BM176" s="15" t="s">
        <v>566</v>
      </c>
    </row>
    <row r="177" s="1" customFormat="1">
      <c r="B177" s="36"/>
      <c r="C177" s="37"/>
      <c r="D177" s="215" t="s">
        <v>126</v>
      </c>
      <c r="E177" s="37"/>
      <c r="F177" s="216" t="s">
        <v>567</v>
      </c>
      <c r="G177" s="37"/>
      <c r="H177" s="37"/>
      <c r="I177" s="129"/>
      <c r="J177" s="37"/>
      <c r="K177" s="37"/>
      <c r="L177" s="41"/>
      <c r="M177" s="217"/>
      <c r="N177" s="77"/>
      <c r="O177" s="77"/>
      <c r="P177" s="77"/>
      <c r="Q177" s="77"/>
      <c r="R177" s="77"/>
      <c r="S177" s="77"/>
      <c r="T177" s="78"/>
      <c r="AT177" s="15" t="s">
        <v>126</v>
      </c>
      <c r="AU177" s="15" t="s">
        <v>77</v>
      </c>
    </row>
    <row r="178" s="11" customFormat="1">
      <c r="B178" s="218"/>
      <c r="C178" s="219"/>
      <c r="D178" s="215" t="s">
        <v>132</v>
      </c>
      <c r="E178" s="220" t="s">
        <v>1</v>
      </c>
      <c r="F178" s="221" t="s">
        <v>568</v>
      </c>
      <c r="G178" s="219"/>
      <c r="H178" s="220" t="s">
        <v>1</v>
      </c>
      <c r="I178" s="222"/>
      <c r="J178" s="219"/>
      <c r="K178" s="219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132</v>
      </c>
      <c r="AU178" s="227" t="s">
        <v>77</v>
      </c>
      <c r="AV178" s="11" t="s">
        <v>75</v>
      </c>
      <c r="AW178" s="11" t="s">
        <v>30</v>
      </c>
      <c r="AX178" s="11" t="s">
        <v>67</v>
      </c>
      <c r="AY178" s="227" t="s">
        <v>117</v>
      </c>
    </row>
    <row r="179" s="12" customFormat="1">
      <c r="B179" s="228"/>
      <c r="C179" s="229"/>
      <c r="D179" s="215" t="s">
        <v>132</v>
      </c>
      <c r="E179" s="230" t="s">
        <v>1</v>
      </c>
      <c r="F179" s="231" t="s">
        <v>445</v>
      </c>
      <c r="G179" s="229"/>
      <c r="H179" s="232">
        <v>90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132</v>
      </c>
      <c r="AU179" s="238" t="s">
        <v>77</v>
      </c>
      <c r="AV179" s="12" t="s">
        <v>77</v>
      </c>
      <c r="AW179" s="12" t="s">
        <v>30</v>
      </c>
      <c r="AX179" s="12" t="s">
        <v>75</v>
      </c>
      <c r="AY179" s="238" t="s">
        <v>117</v>
      </c>
    </row>
    <row r="180" s="1" customFormat="1" ht="16.5" customHeight="1">
      <c r="B180" s="36"/>
      <c r="C180" s="257" t="s">
        <v>7</v>
      </c>
      <c r="D180" s="257" t="s">
        <v>526</v>
      </c>
      <c r="E180" s="258" t="s">
        <v>569</v>
      </c>
      <c r="F180" s="259" t="s">
        <v>570</v>
      </c>
      <c r="G180" s="260" t="s">
        <v>235</v>
      </c>
      <c r="H180" s="261">
        <v>103.5</v>
      </c>
      <c r="I180" s="262"/>
      <c r="J180" s="263">
        <f>ROUND(I180*H180,2)</f>
        <v>0</v>
      </c>
      <c r="K180" s="259" t="s">
        <v>163</v>
      </c>
      <c r="L180" s="264"/>
      <c r="M180" s="265" t="s">
        <v>1</v>
      </c>
      <c r="N180" s="266" t="s">
        <v>38</v>
      </c>
      <c r="O180" s="77"/>
      <c r="P180" s="212">
        <f>O180*H180</f>
        <v>0</v>
      </c>
      <c r="Q180" s="212">
        <v>0.00020000000000000001</v>
      </c>
      <c r="R180" s="212">
        <f>Q180*H180</f>
        <v>0.0207</v>
      </c>
      <c r="S180" s="212">
        <v>0</v>
      </c>
      <c r="T180" s="213">
        <f>S180*H180</f>
        <v>0</v>
      </c>
      <c r="AR180" s="15" t="s">
        <v>175</v>
      </c>
      <c r="AT180" s="15" t="s">
        <v>526</v>
      </c>
      <c r="AU180" s="15" t="s">
        <v>77</v>
      </c>
      <c r="AY180" s="15" t="s">
        <v>117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75</v>
      </c>
      <c r="BK180" s="214">
        <f>ROUND(I180*H180,2)</f>
        <v>0</v>
      </c>
      <c r="BL180" s="15" t="s">
        <v>124</v>
      </c>
      <c r="BM180" s="15" t="s">
        <v>571</v>
      </c>
    </row>
    <row r="181" s="1" customFormat="1">
      <c r="B181" s="36"/>
      <c r="C181" s="37"/>
      <c r="D181" s="215" t="s">
        <v>126</v>
      </c>
      <c r="E181" s="37"/>
      <c r="F181" s="216" t="s">
        <v>572</v>
      </c>
      <c r="G181" s="37"/>
      <c r="H181" s="37"/>
      <c r="I181" s="129"/>
      <c r="J181" s="37"/>
      <c r="K181" s="37"/>
      <c r="L181" s="41"/>
      <c r="M181" s="217"/>
      <c r="N181" s="77"/>
      <c r="O181" s="77"/>
      <c r="P181" s="77"/>
      <c r="Q181" s="77"/>
      <c r="R181" s="77"/>
      <c r="S181" s="77"/>
      <c r="T181" s="78"/>
      <c r="AT181" s="15" t="s">
        <v>126</v>
      </c>
      <c r="AU181" s="15" t="s">
        <v>77</v>
      </c>
    </row>
    <row r="182" s="11" customFormat="1">
      <c r="B182" s="218"/>
      <c r="C182" s="219"/>
      <c r="D182" s="215" t="s">
        <v>132</v>
      </c>
      <c r="E182" s="220" t="s">
        <v>1</v>
      </c>
      <c r="F182" s="221" t="s">
        <v>568</v>
      </c>
      <c r="G182" s="219"/>
      <c r="H182" s="220" t="s">
        <v>1</v>
      </c>
      <c r="I182" s="222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132</v>
      </c>
      <c r="AU182" s="227" t="s">
        <v>77</v>
      </c>
      <c r="AV182" s="11" t="s">
        <v>75</v>
      </c>
      <c r="AW182" s="11" t="s">
        <v>30</v>
      </c>
      <c r="AX182" s="11" t="s">
        <v>67</v>
      </c>
      <c r="AY182" s="227" t="s">
        <v>117</v>
      </c>
    </row>
    <row r="183" s="12" customFormat="1">
      <c r="B183" s="228"/>
      <c r="C183" s="229"/>
      <c r="D183" s="215" t="s">
        <v>132</v>
      </c>
      <c r="E183" s="230" t="s">
        <v>1</v>
      </c>
      <c r="F183" s="231" t="s">
        <v>445</v>
      </c>
      <c r="G183" s="229"/>
      <c r="H183" s="232">
        <v>90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132</v>
      </c>
      <c r="AU183" s="238" t="s">
        <v>77</v>
      </c>
      <c r="AV183" s="12" t="s">
        <v>77</v>
      </c>
      <c r="AW183" s="12" t="s">
        <v>30</v>
      </c>
      <c r="AX183" s="12" t="s">
        <v>75</v>
      </c>
      <c r="AY183" s="238" t="s">
        <v>117</v>
      </c>
    </row>
    <row r="184" s="12" customFormat="1">
      <c r="B184" s="228"/>
      <c r="C184" s="229"/>
      <c r="D184" s="215" t="s">
        <v>132</v>
      </c>
      <c r="E184" s="229"/>
      <c r="F184" s="231" t="s">
        <v>573</v>
      </c>
      <c r="G184" s="229"/>
      <c r="H184" s="232">
        <v>103.5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132</v>
      </c>
      <c r="AU184" s="238" t="s">
        <v>77</v>
      </c>
      <c r="AV184" s="12" t="s">
        <v>77</v>
      </c>
      <c r="AW184" s="12" t="s">
        <v>4</v>
      </c>
      <c r="AX184" s="12" t="s">
        <v>75</v>
      </c>
      <c r="AY184" s="238" t="s">
        <v>117</v>
      </c>
    </row>
    <row r="185" s="1" customFormat="1" ht="16.5" customHeight="1">
      <c r="B185" s="36"/>
      <c r="C185" s="203" t="s">
        <v>381</v>
      </c>
      <c r="D185" s="203" t="s">
        <v>120</v>
      </c>
      <c r="E185" s="204" t="s">
        <v>574</v>
      </c>
      <c r="F185" s="205" t="s">
        <v>575</v>
      </c>
      <c r="G185" s="206" t="s">
        <v>235</v>
      </c>
      <c r="H185" s="207">
        <v>90</v>
      </c>
      <c r="I185" s="208"/>
      <c r="J185" s="209">
        <f>ROUND(I185*H185,2)</f>
        <v>0</v>
      </c>
      <c r="K185" s="205" t="s">
        <v>163</v>
      </c>
      <c r="L185" s="41"/>
      <c r="M185" s="210" t="s">
        <v>1</v>
      </c>
      <c r="N185" s="211" t="s">
        <v>38</v>
      </c>
      <c r="O185" s="77"/>
      <c r="P185" s="212">
        <f>O185*H185</f>
        <v>0</v>
      </c>
      <c r="Q185" s="212">
        <v>0.108</v>
      </c>
      <c r="R185" s="212">
        <f>Q185*H185</f>
        <v>9.7200000000000006</v>
      </c>
      <c r="S185" s="212">
        <v>0</v>
      </c>
      <c r="T185" s="213">
        <f>S185*H185</f>
        <v>0</v>
      </c>
      <c r="AR185" s="15" t="s">
        <v>124</v>
      </c>
      <c r="AT185" s="15" t="s">
        <v>120</v>
      </c>
      <c r="AU185" s="15" t="s">
        <v>77</v>
      </c>
      <c r="AY185" s="15" t="s">
        <v>117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5" t="s">
        <v>75</v>
      </c>
      <c r="BK185" s="214">
        <f>ROUND(I185*H185,2)</f>
        <v>0</v>
      </c>
      <c r="BL185" s="15" t="s">
        <v>124</v>
      </c>
      <c r="BM185" s="15" t="s">
        <v>576</v>
      </c>
    </row>
    <row r="186" s="1" customFormat="1">
      <c r="B186" s="36"/>
      <c r="C186" s="37"/>
      <c r="D186" s="215" t="s">
        <v>126</v>
      </c>
      <c r="E186" s="37"/>
      <c r="F186" s="216" t="s">
        <v>577</v>
      </c>
      <c r="G186" s="37"/>
      <c r="H186" s="37"/>
      <c r="I186" s="129"/>
      <c r="J186" s="37"/>
      <c r="K186" s="37"/>
      <c r="L186" s="41"/>
      <c r="M186" s="217"/>
      <c r="N186" s="77"/>
      <c r="O186" s="77"/>
      <c r="P186" s="77"/>
      <c r="Q186" s="77"/>
      <c r="R186" s="77"/>
      <c r="S186" s="77"/>
      <c r="T186" s="78"/>
      <c r="AT186" s="15" t="s">
        <v>126</v>
      </c>
      <c r="AU186" s="15" t="s">
        <v>77</v>
      </c>
    </row>
    <row r="187" s="11" customFormat="1">
      <c r="B187" s="218"/>
      <c r="C187" s="219"/>
      <c r="D187" s="215" t="s">
        <v>132</v>
      </c>
      <c r="E187" s="220" t="s">
        <v>1</v>
      </c>
      <c r="F187" s="221" t="s">
        <v>568</v>
      </c>
      <c r="G187" s="219"/>
      <c r="H187" s="220" t="s">
        <v>1</v>
      </c>
      <c r="I187" s="222"/>
      <c r="J187" s="219"/>
      <c r="K187" s="219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132</v>
      </c>
      <c r="AU187" s="227" t="s">
        <v>77</v>
      </c>
      <c r="AV187" s="11" t="s">
        <v>75</v>
      </c>
      <c r="AW187" s="11" t="s">
        <v>30</v>
      </c>
      <c r="AX187" s="11" t="s">
        <v>67</v>
      </c>
      <c r="AY187" s="227" t="s">
        <v>117</v>
      </c>
    </row>
    <row r="188" s="12" customFormat="1">
      <c r="B188" s="228"/>
      <c r="C188" s="229"/>
      <c r="D188" s="215" t="s">
        <v>132</v>
      </c>
      <c r="E188" s="230" t="s">
        <v>445</v>
      </c>
      <c r="F188" s="231" t="s">
        <v>578</v>
      </c>
      <c r="G188" s="229"/>
      <c r="H188" s="232">
        <v>90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132</v>
      </c>
      <c r="AU188" s="238" t="s">
        <v>77</v>
      </c>
      <c r="AV188" s="12" t="s">
        <v>77</v>
      </c>
      <c r="AW188" s="12" t="s">
        <v>30</v>
      </c>
      <c r="AX188" s="12" t="s">
        <v>75</v>
      </c>
      <c r="AY188" s="238" t="s">
        <v>117</v>
      </c>
    </row>
    <row r="189" s="1" customFormat="1" ht="16.5" customHeight="1">
      <c r="B189" s="36"/>
      <c r="C189" s="257" t="s">
        <v>579</v>
      </c>
      <c r="D189" s="257" t="s">
        <v>526</v>
      </c>
      <c r="E189" s="258" t="s">
        <v>580</v>
      </c>
      <c r="F189" s="259" t="s">
        <v>581</v>
      </c>
      <c r="G189" s="260" t="s">
        <v>303</v>
      </c>
      <c r="H189" s="261">
        <v>15</v>
      </c>
      <c r="I189" s="262"/>
      <c r="J189" s="263">
        <f>ROUND(I189*H189,2)</f>
        <v>0</v>
      </c>
      <c r="K189" s="259" t="s">
        <v>522</v>
      </c>
      <c r="L189" s="264"/>
      <c r="M189" s="265" t="s">
        <v>1</v>
      </c>
      <c r="N189" s="266" t="s">
        <v>38</v>
      </c>
      <c r="O189" s="77"/>
      <c r="P189" s="212">
        <f>O189*H189</f>
        <v>0</v>
      </c>
      <c r="Q189" s="212">
        <v>1.1200000000000001</v>
      </c>
      <c r="R189" s="212">
        <f>Q189*H189</f>
        <v>16.800000000000001</v>
      </c>
      <c r="S189" s="212">
        <v>0</v>
      </c>
      <c r="T189" s="213">
        <f>S189*H189</f>
        <v>0</v>
      </c>
      <c r="AR189" s="15" t="s">
        <v>175</v>
      </c>
      <c r="AT189" s="15" t="s">
        <v>526</v>
      </c>
      <c r="AU189" s="15" t="s">
        <v>77</v>
      </c>
      <c r="AY189" s="15" t="s">
        <v>117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75</v>
      </c>
      <c r="BK189" s="214">
        <f>ROUND(I189*H189,2)</f>
        <v>0</v>
      </c>
      <c r="BL189" s="15" t="s">
        <v>124</v>
      </c>
      <c r="BM189" s="15" t="s">
        <v>582</v>
      </c>
    </row>
    <row r="190" s="1" customFormat="1">
      <c r="B190" s="36"/>
      <c r="C190" s="37"/>
      <c r="D190" s="215" t="s">
        <v>126</v>
      </c>
      <c r="E190" s="37"/>
      <c r="F190" s="216" t="s">
        <v>583</v>
      </c>
      <c r="G190" s="37"/>
      <c r="H190" s="37"/>
      <c r="I190" s="129"/>
      <c r="J190" s="37"/>
      <c r="K190" s="37"/>
      <c r="L190" s="41"/>
      <c r="M190" s="217"/>
      <c r="N190" s="77"/>
      <c r="O190" s="77"/>
      <c r="P190" s="77"/>
      <c r="Q190" s="77"/>
      <c r="R190" s="77"/>
      <c r="S190" s="77"/>
      <c r="T190" s="78"/>
      <c r="AT190" s="15" t="s">
        <v>126</v>
      </c>
      <c r="AU190" s="15" t="s">
        <v>77</v>
      </c>
    </row>
    <row r="191" s="11" customFormat="1">
      <c r="B191" s="218"/>
      <c r="C191" s="219"/>
      <c r="D191" s="215" t="s">
        <v>132</v>
      </c>
      <c r="E191" s="220" t="s">
        <v>1</v>
      </c>
      <c r="F191" s="221" t="s">
        <v>568</v>
      </c>
      <c r="G191" s="219"/>
      <c r="H191" s="220" t="s">
        <v>1</v>
      </c>
      <c r="I191" s="222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132</v>
      </c>
      <c r="AU191" s="227" t="s">
        <v>77</v>
      </c>
      <c r="AV191" s="11" t="s">
        <v>75</v>
      </c>
      <c r="AW191" s="11" t="s">
        <v>30</v>
      </c>
      <c r="AX191" s="11" t="s">
        <v>67</v>
      </c>
      <c r="AY191" s="227" t="s">
        <v>117</v>
      </c>
    </row>
    <row r="192" s="11" customFormat="1">
      <c r="B192" s="218"/>
      <c r="C192" s="219"/>
      <c r="D192" s="215" t="s">
        <v>132</v>
      </c>
      <c r="E192" s="220" t="s">
        <v>1</v>
      </c>
      <c r="F192" s="221" t="s">
        <v>584</v>
      </c>
      <c r="G192" s="219"/>
      <c r="H192" s="220" t="s">
        <v>1</v>
      </c>
      <c r="I192" s="222"/>
      <c r="J192" s="219"/>
      <c r="K192" s="219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132</v>
      </c>
      <c r="AU192" s="227" t="s">
        <v>77</v>
      </c>
      <c r="AV192" s="11" t="s">
        <v>75</v>
      </c>
      <c r="AW192" s="11" t="s">
        <v>30</v>
      </c>
      <c r="AX192" s="11" t="s">
        <v>67</v>
      </c>
      <c r="AY192" s="227" t="s">
        <v>117</v>
      </c>
    </row>
    <row r="193" s="12" customFormat="1">
      <c r="B193" s="228"/>
      <c r="C193" s="229"/>
      <c r="D193" s="215" t="s">
        <v>132</v>
      </c>
      <c r="E193" s="230" t="s">
        <v>1</v>
      </c>
      <c r="F193" s="231" t="s">
        <v>585</v>
      </c>
      <c r="G193" s="229"/>
      <c r="H193" s="232">
        <v>15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132</v>
      </c>
      <c r="AU193" s="238" t="s">
        <v>77</v>
      </c>
      <c r="AV193" s="12" t="s">
        <v>77</v>
      </c>
      <c r="AW193" s="12" t="s">
        <v>30</v>
      </c>
      <c r="AX193" s="12" t="s">
        <v>75</v>
      </c>
      <c r="AY193" s="238" t="s">
        <v>117</v>
      </c>
    </row>
    <row r="194" s="10" customFormat="1" ht="22.8" customHeight="1">
      <c r="B194" s="187"/>
      <c r="C194" s="188"/>
      <c r="D194" s="189" t="s">
        <v>66</v>
      </c>
      <c r="E194" s="201" t="s">
        <v>124</v>
      </c>
      <c r="F194" s="201" t="s">
        <v>586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SUM(P195:P210)</f>
        <v>0</v>
      </c>
      <c r="Q194" s="195"/>
      <c r="R194" s="196">
        <f>SUM(R195:R210)</f>
        <v>3167.05656</v>
      </c>
      <c r="S194" s="195"/>
      <c r="T194" s="197">
        <f>SUM(T195:T210)</f>
        <v>0</v>
      </c>
      <c r="AR194" s="198" t="s">
        <v>75</v>
      </c>
      <c r="AT194" s="199" t="s">
        <v>66</v>
      </c>
      <c r="AU194" s="199" t="s">
        <v>75</v>
      </c>
      <c r="AY194" s="198" t="s">
        <v>117</v>
      </c>
      <c r="BK194" s="200">
        <f>SUM(BK195:BK210)</f>
        <v>0</v>
      </c>
    </row>
    <row r="195" s="1" customFormat="1" ht="16.5" customHeight="1">
      <c r="B195" s="36"/>
      <c r="C195" s="203" t="s">
        <v>587</v>
      </c>
      <c r="D195" s="203" t="s">
        <v>120</v>
      </c>
      <c r="E195" s="204" t="s">
        <v>588</v>
      </c>
      <c r="F195" s="205" t="s">
        <v>589</v>
      </c>
      <c r="G195" s="206" t="s">
        <v>235</v>
      </c>
      <c r="H195" s="207">
        <v>268</v>
      </c>
      <c r="I195" s="208"/>
      <c r="J195" s="209">
        <f>ROUND(I195*H195,2)</f>
        <v>0</v>
      </c>
      <c r="K195" s="205" t="s">
        <v>163</v>
      </c>
      <c r="L195" s="41"/>
      <c r="M195" s="210" t="s">
        <v>1</v>
      </c>
      <c r="N195" s="211" t="s">
        <v>38</v>
      </c>
      <c r="O195" s="77"/>
      <c r="P195" s="212">
        <f>O195*H195</f>
        <v>0</v>
      </c>
      <c r="Q195" s="212">
        <v>0.39517000000000002</v>
      </c>
      <c r="R195" s="212">
        <f>Q195*H195</f>
        <v>105.90556000000001</v>
      </c>
      <c r="S195" s="212">
        <v>0</v>
      </c>
      <c r="T195" s="213">
        <f>S195*H195</f>
        <v>0</v>
      </c>
      <c r="AR195" s="15" t="s">
        <v>124</v>
      </c>
      <c r="AT195" s="15" t="s">
        <v>120</v>
      </c>
      <c r="AU195" s="15" t="s">
        <v>77</v>
      </c>
      <c r="AY195" s="15" t="s">
        <v>117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75</v>
      </c>
      <c r="BK195" s="214">
        <f>ROUND(I195*H195,2)</f>
        <v>0</v>
      </c>
      <c r="BL195" s="15" t="s">
        <v>124</v>
      </c>
      <c r="BM195" s="15" t="s">
        <v>590</v>
      </c>
    </row>
    <row r="196" s="1" customFormat="1">
      <c r="B196" s="36"/>
      <c r="C196" s="37"/>
      <c r="D196" s="215" t="s">
        <v>126</v>
      </c>
      <c r="E196" s="37"/>
      <c r="F196" s="216" t="s">
        <v>591</v>
      </c>
      <c r="G196" s="37"/>
      <c r="H196" s="37"/>
      <c r="I196" s="129"/>
      <c r="J196" s="37"/>
      <c r="K196" s="37"/>
      <c r="L196" s="41"/>
      <c r="M196" s="217"/>
      <c r="N196" s="77"/>
      <c r="O196" s="77"/>
      <c r="P196" s="77"/>
      <c r="Q196" s="77"/>
      <c r="R196" s="77"/>
      <c r="S196" s="77"/>
      <c r="T196" s="78"/>
      <c r="AT196" s="15" t="s">
        <v>126</v>
      </c>
      <c r="AU196" s="15" t="s">
        <v>77</v>
      </c>
    </row>
    <row r="197" s="11" customFormat="1">
      <c r="B197" s="218"/>
      <c r="C197" s="219"/>
      <c r="D197" s="215" t="s">
        <v>132</v>
      </c>
      <c r="E197" s="220" t="s">
        <v>1</v>
      </c>
      <c r="F197" s="221" t="s">
        <v>592</v>
      </c>
      <c r="G197" s="219"/>
      <c r="H197" s="220" t="s">
        <v>1</v>
      </c>
      <c r="I197" s="222"/>
      <c r="J197" s="219"/>
      <c r="K197" s="219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132</v>
      </c>
      <c r="AU197" s="227" t="s">
        <v>77</v>
      </c>
      <c r="AV197" s="11" t="s">
        <v>75</v>
      </c>
      <c r="AW197" s="11" t="s">
        <v>30</v>
      </c>
      <c r="AX197" s="11" t="s">
        <v>67</v>
      </c>
      <c r="AY197" s="227" t="s">
        <v>117</v>
      </c>
    </row>
    <row r="198" s="12" customFormat="1">
      <c r="B198" s="228"/>
      <c r="C198" s="229"/>
      <c r="D198" s="215" t="s">
        <v>132</v>
      </c>
      <c r="E198" s="230" t="s">
        <v>442</v>
      </c>
      <c r="F198" s="231" t="s">
        <v>444</v>
      </c>
      <c r="G198" s="229"/>
      <c r="H198" s="232">
        <v>268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132</v>
      </c>
      <c r="AU198" s="238" t="s">
        <v>77</v>
      </c>
      <c r="AV198" s="12" t="s">
        <v>77</v>
      </c>
      <c r="AW198" s="12" t="s">
        <v>30</v>
      </c>
      <c r="AX198" s="12" t="s">
        <v>75</v>
      </c>
      <c r="AY198" s="238" t="s">
        <v>117</v>
      </c>
    </row>
    <row r="199" s="1" customFormat="1" ht="16.5" customHeight="1">
      <c r="B199" s="36"/>
      <c r="C199" s="203" t="s">
        <v>593</v>
      </c>
      <c r="D199" s="203" t="s">
        <v>120</v>
      </c>
      <c r="E199" s="204" t="s">
        <v>594</v>
      </c>
      <c r="F199" s="205" t="s">
        <v>595</v>
      </c>
      <c r="G199" s="206" t="s">
        <v>350</v>
      </c>
      <c r="H199" s="207">
        <v>1407.3</v>
      </c>
      <c r="I199" s="208"/>
      <c r="J199" s="209">
        <f>ROUND(I199*H199,2)</f>
        <v>0</v>
      </c>
      <c r="K199" s="205" t="s">
        <v>163</v>
      </c>
      <c r="L199" s="41"/>
      <c r="M199" s="210" t="s">
        <v>1</v>
      </c>
      <c r="N199" s="211" t="s">
        <v>38</v>
      </c>
      <c r="O199" s="77"/>
      <c r="P199" s="212">
        <f>O199*H199</f>
        <v>0</v>
      </c>
      <c r="Q199" s="212">
        <v>1.9967999999999999</v>
      </c>
      <c r="R199" s="212">
        <f>Q199*H199</f>
        <v>2810.0966399999998</v>
      </c>
      <c r="S199" s="212">
        <v>0</v>
      </c>
      <c r="T199" s="213">
        <f>S199*H199</f>
        <v>0</v>
      </c>
      <c r="AR199" s="15" t="s">
        <v>124</v>
      </c>
      <c r="AT199" s="15" t="s">
        <v>120</v>
      </c>
      <c r="AU199" s="15" t="s">
        <v>77</v>
      </c>
      <c r="AY199" s="15" t="s">
        <v>117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75</v>
      </c>
      <c r="BK199" s="214">
        <f>ROUND(I199*H199,2)</f>
        <v>0</v>
      </c>
      <c r="BL199" s="15" t="s">
        <v>124</v>
      </c>
      <c r="BM199" s="15" t="s">
        <v>596</v>
      </c>
    </row>
    <row r="200" s="1" customFormat="1">
      <c r="B200" s="36"/>
      <c r="C200" s="37"/>
      <c r="D200" s="215" t="s">
        <v>126</v>
      </c>
      <c r="E200" s="37"/>
      <c r="F200" s="216" t="s">
        <v>597</v>
      </c>
      <c r="G200" s="37"/>
      <c r="H200" s="37"/>
      <c r="I200" s="129"/>
      <c r="J200" s="37"/>
      <c r="K200" s="37"/>
      <c r="L200" s="41"/>
      <c r="M200" s="217"/>
      <c r="N200" s="77"/>
      <c r="O200" s="77"/>
      <c r="P200" s="77"/>
      <c r="Q200" s="77"/>
      <c r="R200" s="77"/>
      <c r="S200" s="77"/>
      <c r="T200" s="78"/>
      <c r="AT200" s="15" t="s">
        <v>126</v>
      </c>
      <c r="AU200" s="15" t="s">
        <v>77</v>
      </c>
    </row>
    <row r="201" s="11" customFormat="1">
      <c r="B201" s="218"/>
      <c r="C201" s="219"/>
      <c r="D201" s="215" t="s">
        <v>132</v>
      </c>
      <c r="E201" s="220" t="s">
        <v>1</v>
      </c>
      <c r="F201" s="221" t="s">
        <v>598</v>
      </c>
      <c r="G201" s="219"/>
      <c r="H201" s="220" t="s">
        <v>1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132</v>
      </c>
      <c r="AU201" s="227" t="s">
        <v>77</v>
      </c>
      <c r="AV201" s="11" t="s">
        <v>75</v>
      </c>
      <c r="AW201" s="11" t="s">
        <v>30</v>
      </c>
      <c r="AX201" s="11" t="s">
        <v>67</v>
      </c>
      <c r="AY201" s="227" t="s">
        <v>117</v>
      </c>
    </row>
    <row r="202" s="12" customFormat="1">
      <c r="B202" s="228"/>
      <c r="C202" s="229"/>
      <c r="D202" s="215" t="s">
        <v>132</v>
      </c>
      <c r="E202" s="230" t="s">
        <v>448</v>
      </c>
      <c r="F202" s="231" t="s">
        <v>449</v>
      </c>
      <c r="G202" s="229"/>
      <c r="H202" s="232">
        <v>1407.3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132</v>
      </c>
      <c r="AU202" s="238" t="s">
        <v>77</v>
      </c>
      <c r="AV202" s="12" t="s">
        <v>77</v>
      </c>
      <c r="AW202" s="12" t="s">
        <v>30</v>
      </c>
      <c r="AX202" s="12" t="s">
        <v>75</v>
      </c>
      <c r="AY202" s="238" t="s">
        <v>117</v>
      </c>
    </row>
    <row r="203" s="1" customFormat="1" ht="16.5" customHeight="1">
      <c r="B203" s="36"/>
      <c r="C203" s="203" t="s">
        <v>599</v>
      </c>
      <c r="D203" s="203" t="s">
        <v>120</v>
      </c>
      <c r="E203" s="204" t="s">
        <v>600</v>
      </c>
      <c r="F203" s="205" t="s">
        <v>601</v>
      </c>
      <c r="G203" s="206" t="s">
        <v>235</v>
      </c>
      <c r="H203" s="207">
        <v>3518.25</v>
      </c>
      <c r="I203" s="208"/>
      <c r="J203" s="209">
        <f>ROUND(I203*H203,2)</f>
        <v>0</v>
      </c>
      <c r="K203" s="205" t="s">
        <v>163</v>
      </c>
      <c r="L203" s="41"/>
      <c r="M203" s="210" t="s">
        <v>1</v>
      </c>
      <c r="N203" s="211" t="s">
        <v>38</v>
      </c>
      <c r="O203" s="77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15" t="s">
        <v>124</v>
      </c>
      <c r="AT203" s="15" t="s">
        <v>120</v>
      </c>
      <c r="AU203" s="15" t="s">
        <v>77</v>
      </c>
      <c r="AY203" s="15" t="s">
        <v>117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75</v>
      </c>
      <c r="BK203" s="214">
        <f>ROUND(I203*H203,2)</f>
        <v>0</v>
      </c>
      <c r="BL203" s="15" t="s">
        <v>124</v>
      </c>
      <c r="BM203" s="15" t="s">
        <v>602</v>
      </c>
    </row>
    <row r="204" s="1" customFormat="1">
      <c r="B204" s="36"/>
      <c r="C204" s="37"/>
      <c r="D204" s="215" t="s">
        <v>126</v>
      </c>
      <c r="E204" s="37"/>
      <c r="F204" s="216" t="s">
        <v>603</v>
      </c>
      <c r="G204" s="37"/>
      <c r="H204" s="37"/>
      <c r="I204" s="129"/>
      <c r="J204" s="37"/>
      <c r="K204" s="37"/>
      <c r="L204" s="41"/>
      <c r="M204" s="217"/>
      <c r="N204" s="77"/>
      <c r="O204" s="77"/>
      <c r="P204" s="77"/>
      <c r="Q204" s="77"/>
      <c r="R204" s="77"/>
      <c r="S204" s="77"/>
      <c r="T204" s="78"/>
      <c r="AT204" s="15" t="s">
        <v>126</v>
      </c>
      <c r="AU204" s="15" t="s">
        <v>77</v>
      </c>
    </row>
    <row r="205" s="12" customFormat="1">
      <c r="B205" s="228"/>
      <c r="C205" s="229"/>
      <c r="D205" s="215" t="s">
        <v>132</v>
      </c>
      <c r="E205" s="230" t="s">
        <v>1</v>
      </c>
      <c r="F205" s="231" t="s">
        <v>604</v>
      </c>
      <c r="G205" s="229"/>
      <c r="H205" s="232">
        <v>3518.25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132</v>
      </c>
      <c r="AU205" s="238" t="s">
        <v>77</v>
      </c>
      <c r="AV205" s="12" t="s">
        <v>77</v>
      </c>
      <c r="AW205" s="12" t="s">
        <v>30</v>
      </c>
      <c r="AX205" s="12" t="s">
        <v>75</v>
      </c>
      <c r="AY205" s="238" t="s">
        <v>117</v>
      </c>
    </row>
    <row r="206" s="1" customFormat="1" ht="16.5" customHeight="1">
      <c r="B206" s="36"/>
      <c r="C206" s="203" t="s">
        <v>605</v>
      </c>
      <c r="D206" s="203" t="s">
        <v>120</v>
      </c>
      <c r="E206" s="204" t="s">
        <v>606</v>
      </c>
      <c r="F206" s="205" t="s">
        <v>607</v>
      </c>
      <c r="G206" s="206" t="s">
        <v>235</v>
      </c>
      <c r="H206" s="207">
        <v>268</v>
      </c>
      <c r="I206" s="208"/>
      <c r="J206" s="209">
        <f>ROUND(I206*H206,2)</f>
        <v>0</v>
      </c>
      <c r="K206" s="205" t="s">
        <v>163</v>
      </c>
      <c r="L206" s="41"/>
      <c r="M206" s="210" t="s">
        <v>1</v>
      </c>
      <c r="N206" s="211" t="s">
        <v>38</v>
      </c>
      <c r="O206" s="77"/>
      <c r="P206" s="212">
        <f>O206*H206</f>
        <v>0</v>
      </c>
      <c r="Q206" s="212">
        <v>0.93676999999999999</v>
      </c>
      <c r="R206" s="212">
        <f>Q206*H206</f>
        <v>251.05436</v>
      </c>
      <c r="S206" s="212">
        <v>0</v>
      </c>
      <c r="T206" s="213">
        <f>S206*H206</f>
        <v>0</v>
      </c>
      <c r="AR206" s="15" t="s">
        <v>124</v>
      </c>
      <c r="AT206" s="15" t="s">
        <v>120</v>
      </c>
      <c r="AU206" s="15" t="s">
        <v>77</v>
      </c>
      <c r="AY206" s="15" t="s">
        <v>117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75</v>
      </c>
      <c r="BK206" s="214">
        <f>ROUND(I206*H206,2)</f>
        <v>0</v>
      </c>
      <c r="BL206" s="15" t="s">
        <v>124</v>
      </c>
      <c r="BM206" s="15" t="s">
        <v>608</v>
      </c>
    </row>
    <row r="207" s="1" customFormat="1">
      <c r="B207" s="36"/>
      <c r="C207" s="37"/>
      <c r="D207" s="215" t="s">
        <v>126</v>
      </c>
      <c r="E207" s="37"/>
      <c r="F207" s="216" t="s">
        <v>609</v>
      </c>
      <c r="G207" s="37"/>
      <c r="H207" s="37"/>
      <c r="I207" s="129"/>
      <c r="J207" s="37"/>
      <c r="K207" s="37"/>
      <c r="L207" s="41"/>
      <c r="M207" s="217"/>
      <c r="N207" s="77"/>
      <c r="O207" s="77"/>
      <c r="P207" s="77"/>
      <c r="Q207" s="77"/>
      <c r="R207" s="77"/>
      <c r="S207" s="77"/>
      <c r="T207" s="78"/>
      <c r="AT207" s="15" t="s">
        <v>126</v>
      </c>
      <c r="AU207" s="15" t="s">
        <v>77</v>
      </c>
    </row>
    <row r="208" s="11" customFormat="1">
      <c r="B208" s="218"/>
      <c r="C208" s="219"/>
      <c r="D208" s="215" t="s">
        <v>132</v>
      </c>
      <c r="E208" s="220" t="s">
        <v>1</v>
      </c>
      <c r="F208" s="221" t="s">
        <v>598</v>
      </c>
      <c r="G208" s="219"/>
      <c r="H208" s="220" t="s">
        <v>1</v>
      </c>
      <c r="I208" s="222"/>
      <c r="J208" s="219"/>
      <c r="K208" s="219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132</v>
      </c>
      <c r="AU208" s="227" t="s">
        <v>77</v>
      </c>
      <c r="AV208" s="11" t="s">
        <v>75</v>
      </c>
      <c r="AW208" s="11" t="s">
        <v>30</v>
      </c>
      <c r="AX208" s="11" t="s">
        <v>67</v>
      </c>
      <c r="AY208" s="227" t="s">
        <v>117</v>
      </c>
    </row>
    <row r="209" s="12" customFormat="1">
      <c r="B209" s="228"/>
      <c r="C209" s="229"/>
      <c r="D209" s="215" t="s">
        <v>132</v>
      </c>
      <c r="E209" s="230" t="s">
        <v>1</v>
      </c>
      <c r="F209" s="231" t="s">
        <v>442</v>
      </c>
      <c r="G209" s="229"/>
      <c r="H209" s="232">
        <v>268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132</v>
      </c>
      <c r="AU209" s="238" t="s">
        <v>77</v>
      </c>
      <c r="AV209" s="12" t="s">
        <v>77</v>
      </c>
      <c r="AW209" s="12" t="s">
        <v>30</v>
      </c>
      <c r="AX209" s="12" t="s">
        <v>67</v>
      </c>
      <c r="AY209" s="238" t="s">
        <v>117</v>
      </c>
    </row>
    <row r="210" s="13" customFormat="1">
      <c r="B210" s="243"/>
      <c r="C210" s="244"/>
      <c r="D210" s="215" t="s">
        <v>132</v>
      </c>
      <c r="E210" s="245" t="s">
        <v>1</v>
      </c>
      <c r="F210" s="246" t="s">
        <v>300</v>
      </c>
      <c r="G210" s="244"/>
      <c r="H210" s="247">
        <v>268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132</v>
      </c>
      <c r="AU210" s="253" t="s">
        <v>77</v>
      </c>
      <c r="AV210" s="13" t="s">
        <v>124</v>
      </c>
      <c r="AW210" s="13" t="s">
        <v>30</v>
      </c>
      <c r="AX210" s="13" t="s">
        <v>75</v>
      </c>
      <c r="AY210" s="253" t="s">
        <v>117</v>
      </c>
    </row>
    <row r="211" s="10" customFormat="1" ht="22.8" customHeight="1">
      <c r="B211" s="187"/>
      <c r="C211" s="188"/>
      <c r="D211" s="189" t="s">
        <v>66</v>
      </c>
      <c r="E211" s="201" t="s">
        <v>159</v>
      </c>
      <c r="F211" s="201" t="s">
        <v>610</v>
      </c>
      <c r="G211" s="188"/>
      <c r="H211" s="188"/>
      <c r="I211" s="191"/>
      <c r="J211" s="202">
        <f>BK211</f>
        <v>0</v>
      </c>
      <c r="K211" s="188"/>
      <c r="L211" s="193"/>
      <c r="M211" s="194"/>
      <c r="N211" s="195"/>
      <c r="O211" s="195"/>
      <c r="P211" s="196">
        <f>SUM(P212:P226)</f>
        <v>0</v>
      </c>
      <c r="Q211" s="195"/>
      <c r="R211" s="196">
        <f>SUM(R212:R226)</f>
        <v>0.61543999999999999</v>
      </c>
      <c r="S211" s="195"/>
      <c r="T211" s="197">
        <f>SUM(T212:T226)</f>
        <v>0</v>
      </c>
      <c r="AR211" s="198" t="s">
        <v>75</v>
      </c>
      <c r="AT211" s="199" t="s">
        <v>66</v>
      </c>
      <c r="AU211" s="199" t="s">
        <v>75</v>
      </c>
      <c r="AY211" s="198" t="s">
        <v>117</v>
      </c>
      <c r="BK211" s="200">
        <f>SUM(BK212:BK226)</f>
        <v>0</v>
      </c>
    </row>
    <row r="212" s="1" customFormat="1" ht="16.5" customHeight="1">
      <c r="B212" s="36"/>
      <c r="C212" s="203" t="s">
        <v>611</v>
      </c>
      <c r="D212" s="203" t="s">
        <v>120</v>
      </c>
      <c r="E212" s="204" t="s">
        <v>612</v>
      </c>
      <c r="F212" s="205" t="s">
        <v>613</v>
      </c>
      <c r="G212" s="206" t="s">
        <v>235</v>
      </c>
      <c r="H212" s="207">
        <v>14</v>
      </c>
      <c r="I212" s="208"/>
      <c r="J212" s="209">
        <f>ROUND(I212*H212,2)</f>
        <v>0</v>
      </c>
      <c r="K212" s="205" t="s">
        <v>163</v>
      </c>
      <c r="L212" s="41"/>
      <c r="M212" s="210" t="s">
        <v>1</v>
      </c>
      <c r="N212" s="211" t="s">
        <v>38</v>
      </c>
      <c r="O212" s="77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AR212" s="15" t="s">
        <v>124</v>
      </c>
      <c r="AT212" s="15" t="s">
        <v>120</v>
      </c>
      <c r="AU212" s="15" t="s">
        <v>77</v>
      </c>
      <c r="AY212" s="15" t="s">
        <v>117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5" t="s">
        <v>75</v>
      </c>
      <c r="BK212" s="214">
        <f>ROUND(I212*H212,2)</f>
        <v>0</v>
      </c>
      <c r="BL212" s="15" t="s">
        <v>124</v>
      </c>
      <c r="BM212" s="15" t="s">
        <v>614</v>
      </c>
    </row>
    <row r="213" s="1" customFormat="1">
      <c r="B213" s="36"/>
      <c r="C213" s="37"/>
      <c r="D213" s="215" t="s">
        <v>126</v>
      </c>
      <c r="E213" s="37"/>
      <c r="F213" s="216" t="s">
        <v>615</v>
      </c>
      <c r="G213" s="37"/>
      <c r="H213" s="37"/>
      <c r="I213" s="129"/>
      <c r="J213" s="37"/>
      <c r="K213" s="37"/>
      <c r="L213" s="41"/>
      <c r="M213" s="217"/>
      <c r="N213" s="77"/>
      <c r="O213" s="77"/>
      <c r="P213" s="77"/>
      <c r="Q213" s="77"/>
      <c r="R213" s="77"/>
      <c r="S213" s="77"/>
      <c r="T213" s="78"/>
      <c r="AT213" s="15" t="s">
        <v>126</v>
      </c>
      <c r="AU213" s="15" t="s">
        <v>77</v>
      </c>
    </row>
    <row r="214" s="11" customFormat="1">
      <c r="B214" s="218"/>
      <c r="C214" s="219"/>
      <c r="D214" s="215" t="s">
        <v>132</v>
      </c>
      <c r="E214" s="220" t="s">
        <v>1</v>
      </c>
      <c r="F214" s="221" t="s">
        <v>616</v>
      </c>
      <c r="G214" s="219"/>
      <c r="H214" s="220" t="s">
        <v>1</v>
      </c>
      <c r="I214" s="222"/>
      <c r="J214" s="219"/>
      <c r="K214" s="219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132</v>
      </c>
      <c r="AU214" s="227" t="s">
        <v>77</v>
      </c>
      <c r="AV214" s="11" t="s">
        <v>75</v>
      </c>
      <c r="AW214" s="11" t="s">
        <v>30</v>
      </c>
      <c r="AX214" s="11" t="s">
        <v>67</v>
      </c>
      <c r="AY214" s="227" t="s">
        <v>117</v>
      </c>
    </row>
    <row r="215" s="12" customFormat="1">
      <c r="B215" s="228"/>
      <c r="C215" s="229"/>
      <c r="D215" s="215" t="s">
        <v>132</v>
      </c>
      <c r="E215" s="230" t="s">
        <v>1</v>
      </c>
      <c r="F215" s="231" t="s">
        <v>617</v>
      </c>
      <c r="G215" s="229"/>
      <c r="H215" s="232">
        <v>14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132</v>
      </c>
      <c r="AU215" s="238" t="s">
        <v>77</v>
      </c>
      <c r="AV215" s="12" t="s">
        <v>77</v>
      </c>
      <c r="AW215" s="12" t="s">
        <v>30</v>
      </c>
      <c r="AX215" s="12" t="s">
        <v>75</v>
      </c>
      <c r="AY215" s="238" t="s">
        <v>117</v>
      </c>
    </row>
    <row r="216" s="1" customFormat="1" ht="16.5" customHeight="1">
      <c r="B216" s="36"/>
      <c r="C216" s="203" t="s">
        <v>618</v>
      </c>
      <c r="D216" s="203" t="s">
        <v>120</v>
      </c>
      <c r="E216" s="204" t="s">
        <v>619</v>
      </c>
      <c r="F216" s="205" t="s">
        <v>620</v>
      </c>
      <c r="G216" s="206" t="s">
        <v>235</v>
      </c>
      <c r="H216" s="207">
        <v>14</v>
      </c>
      <c r="I216" s="208"/>
      <c r="J216" s="209">
        <f>ROUND(I216*H216,2)</f>
        <v>0</v>
      </c>
      <c r="K216" s="205" t="s">
        <v>163</v>
      </c>
      <c r="L216" s="41"/>
      <c r="M216" s="210" t="s">
        <v>1</v>
      </c>
      <c r="N216" s="211" t="s">
        <v>38</v>
      </c>
      <c r="O216" s="77"/>
      <c r="P216" s="212">
        <f>O216*H216</f>
        <v>0</v>
      </c>
      <c r="Q216" s="212">
        <v>0.043959999999999999</v>
      </c>
      <c r="R216" s="212">
        <f>Q216*H216</f>
        <v>0.61543999999999999</v>
      </c>
      <c r="S216" s="212">
        <v>0</v>
      </c>
      <c r="T216" s="213">
        <f>S216*H216</f>
        <v>0</v>
      </c>
      <c r="AR216" s="15" t="s">
        <v>124</v>
      </c>
      <c r="AT216" s="15" t="s">
        <v>120</v>
      </c>
      <c r="AU216" s="15" t="s">
        <v>77</v>
      </c>
      <c r="AY216" s="15" t="s">
        <v>117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5" t="s">
        <v>75</v>
      </c>
      <c r="BK216" s="214">
        <f>ROUND(I216*H216,2)</f>
        <v>0</v>
      </c>
      <c r="BL216" s="15" t="s">
        <v>124</v>
      </c>
      <c r="BM216" s="15" t="s">
        <v>621</v>
      </c>
    </row>
    <row r="217" s="1" customFormat="1">
      <c r="B217" s="36"/>
      <c r="C217" s="37"/>
      <c r="D217" s="215" t="s">
        <v>126</v>
      </c>
      <c r="E217" s="37"/>
      <c r="F217" s="216" t="s">
        <v>622</v>
      </c>
      <c r="G217" s="37"/>
      <c r="H217" s="37"/>
      <c r="I217" s="129"/>
      <c r="J217" s="37"/>
      <c r="K217" s="37"/>
      <c r="L217" s="41"/>
      <c r="M217" s="217"/>
      <c r="N217" s="77"/>
      <c r="O217" s="77"/>
      <c r="P217" s="77"/>
      <c r="Q217" s="77"/>
      <c r="R217" s="77"/>
      <c r="S217" s="77"/>
      <c r="T217" s="78"/>
      <c r="AT217" s="15" t="s">
        <v>126</v>
      </c>
      <c r="AU217" s="15" t="s">
        <v>77</v>
      </c>
    </row>
    <row r="218" s="11" customFormat="1">
      <c r="B218" s="218"/>
      <c r="C218" s="219"/>
      <c r="D218" s="215" t="s">
        <v>132</v>
      </c>
      <c r="E218" s="220" t="s">
        <v>1</v>
      </c>
      <c r="F218" s="221" t="s">
        <v>623</v>
      </c>
      <c r="G218" s="219"/>
      <c r="H218" s="220" t="s">
        <v>1</v>
      </c>
      <c r="I218" s="222"/>
      <c r="J218" s="219"/>
      <c r="K218" s="219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132</v>
      </c>
      <c r="AU218" s="227" t="s">
        <v>77</v>
      </c>
      <c r="AV218" s="11" t="s">
        <v>75</v>
      </c>
      <c r="AW218" s="11" t="s">
        <v>30</v>
      </c>
      <c r="AX218" s="11" t="s">
        <v>67</v>
      </c>
      <c r="AY218" s="227" t="s">
        <v>117</v>
      </c>
    </row>
    <row r="219" s="12" customFormat="1">
      <c r="B219" s="228"/>
      <c r="C219" s="229"/>
      <c r="D219" s="215" t="s">
        <v>132</v>
      </c>
      <c r="E219" s="230" t="s">
        <v>1</v>
      </c>
      <c r="F219" s="231" t="s">
        <v>617</v>
      </c>
      <c r="G219" s="229"/>
      <c r="H219" s="232">
        <v>14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132</v>
      </c>
      <c r="AU219" s="238" t="s">
        <v>77</v>
      </c>
      <c r="AV219" s="12" t="s">
        <v>77</v>
      </c>
      <c r="AW219" s="12" t="s">
        <v>30</v>
      </c>
      <c r="AX219" s="12" t="s">
        <v>67</v>
      </c>
      <c r="AY219" s="238" t="s">
        <v>117</v>
      </c>
    </row>
    <row r="220" s="13" customFormat="1">
      <c r="B220" s="243"/>
      <c r="C220" s="244"/>
      <c r="D220" s="215" t="s">
        <v>132</v>
      </c>
      <c r="E220" s="245" t="s">
        <v>1</v>
      </c>
      <c r="F220" s="246" t="s">
        <v>300</v>
      </c>
      <c r="G220" s="244"/>
      <c r="H220" s="247">
        <v>14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132</v>
      </c>
      <c r="AU220" s="253" t="s">
        <v>77</v>
      </c>
      <c r="AV220" s="13" t="s">
        <v>124</v>
      </c>
      <c r="AW220" s="13" t="s">
        <v>30</v>
      </c>
      <c r="AX220" s="13" t="s">
        <v>75</v>
      </c>
      <c r="AY220" s="253" t="s">
        <v>117</v>
      </c>
    </row>
    <row r="221" s="1" customFormat="1" ht="16.5" customHeight="1">
      <c r="B221" s="36"/>
      <c r="C221" s="203" t="s">
        <v>217</v>
      </c>
      <c r="D221" s="203" t="s">
        <v>120</v>
      </c>
      <c r="E221" s="204" t="s">
        <v>209</v>
      </c>
      <c r="F221" s="205" t="s">
        <v>624</v>
      </c>
      <c r="G221" s="206" t="s">
        <v>201</v>
      </c>
      <c r="H221" s="207">
        <v>10</v>
      </c>
      <c r="I221" s="208"/>
      <c r="J221" s="209">
        <f>ROUND(I221*H221,2)</f>
        <v>0</v>
      </c>
      <c r="K221" s="205" t="s">
        <v>1</v>
      </c>
      <c r="L221" s="41"/>
      <c r="M221" s="210" t="s">
        <v>1</v>
      </c>
      <c r="N221" s="211" t="s">
        <v>38</v>
      </c>
      <c r="O221" s="77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15" t="s">
        <v>124</v>
      </c>
      <c r="AT221" s="15" t="s">
        <v>120</v>
      </c>
      <c r="AU221" s="15" t="s">
        <v>77</v>
      </c>
      <c r="AY221" s="15" t="s">
        <v>117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5" t="s">
        <v>75</v>
      </c>
      <c r="BK221" s="214">
        <f>ROUND(I221*H221,2)</f>
        <v>0</v>
      </c>
      <c r="BL221" s="15" t="s">
        <v>124</v>
      </c>
      <c r="BM221" s="15" t="s">
        <v>625</v>
      </c>
    </row>
    <row r="222" s="1" customFormat="1">
      <c r="B222" s="36"/>
      <c r="C222" s="37"/>
      <c r="D222" s="215" t="s">
        <v>126</v>
      </c>
      <c r="E222" s="37"/>
      <c r="F222" s="216" t="s">
        <v>624</v>
      </c>
      <c r="G222" s="37"/>
      <c r="H222" s="37"/>
      <c r="I222" s="129"/>
      <c r="J222" s="37"/>
      <c r="K222" s="37"/>
      <c r="L222" s="41"/>
      <c r="M222" s="217"/>
      <c r="N222" s="77"/>
      <c r="O222" s="77"/>
      <c r="P222" s="77"/>
      <c r="Q222" s="77"/>
      <c r="R222" s="77"/>
      <c r="S222" s="77"/>
      <c r="T222" s="78"/>
      <c r="AT222" s="15" t="s">
        <v>126</v>
      </c>
      <c r="AU222" s="15" t="s">
        <v>77</v>
      </c>
    </row>
    <row r="223" s="11" customFormat="1">
      <c r="B223" s="218"/>
      <c r="C223" s="219"/>
      <c r="D223" s="215" t="s">
        <v>132</v>
      </c>
      <c r="E223" s="220" t="s">
        <v>1</v>
      </c>
      <c r="F223" s="221" t="s">
        <v>626</v>
      </c>
      <c r="G223" s="219"/>
      <c r="H223" s="220" t="s">
        <v>1</v>
      </c>
      <c r="I223" s="222"/>
      <c r="J223" s="219"/>
      <c r="K223" s="219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132</v>
      </c>
      <c r="AU223" s="227" t="s">
        <v>77</v>
      </c>
      <c r="AV223" s="11" t="s">
        <v>75</v>
      </c>
      <c r="AW223" s="11" t="s">
        <v>30</v>
      </c>
      <c r="AX223" s="11" t="s">
        <v>67</v>
      </c>
      <c r="AY223" s="227" t="s">
        <v>117</v>
      </c>
    </row>
    <row r="224" s="11" customFormat="1">
      <c r="B224" s="218"/>
      <c r="C224" s="219"/>
      <c r="D224" s="215" t="s">
        <v>132</v>
      </c>
      <c r="E224" s="220" t="s">
        <v>1</v>
      </c>
      <c r="F224" s="221" t="s">
        <v>627</v>
      </c>
      <c r="G224" s="219"/>
      <c r="H224" s="220" t="s">
        <v>1</v>
      </c>
      <c r="I224" s="222"/>
      <c r="J224" s="219"/>
      <c r="K224" s="219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132</v>
      </c>
      <c r="AU224" s="227" t="s">
        <v>77</v>
      </c>
      <c r="AV224" s="11" t="s">
        <v>75</v>
      </c>
      <c r="AW224" s="11" t="s">
        <v>30</v>
      </c>
      <c r="AX224" s="11" t="s">
        <v>67</v>
      </c>
      <c r="AY224" s="227" t="s">
        <v>117</v>
      </c>
    </row>
    <row r="225" s="11" customFormat="1">
      <c r="B225" s="218"/>
      <c r="C225" s="219"/>
      <c r="D225" s="215" t="s">
        <v>132</v>
      </c>
      <c r="E225" s="220" t="s">
        <v>1</v>
      </c>
      <c r="F225" s="221" t="s">
        <v>628</v>
      </c>
      <c r="G225" s="219"/>
      <c r="H225" s="220" t="s">
        <v>1</v>
      </c>
      <c r="I225" s="222"/>
      <c r="J225" s="219"/>
      <c r="K225" s="219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132</v>
      </c>
      <c r="AU225" s="227" t="s">
        <v>77</v>
      </c>
      <c r="AV225" s="11" t="s">
        <v>75</v>
      </c>
      <c r="AW225" s="11" t="s">
        <v>30</v>
      </c>
      <c r="AX225" s="11" t="s">
        <v>67</v>
      </c>
      <c r="AY225" s="227" t="s">
        <v>117</v>
      </c>
    </row>
    <row r="226" s="12" customFormat="1">
      <c r="B226" s="228"/>
      <c r="C226" s="229"/>
      <c r="D226" s="215" t="s">
        <v>132</v>
      </c>
      <c r="E226" s="230" t="s">
        <v>1</v>
      </c>
      <c r="F226" s="231" t="s">
        <v>185</v>
      </c>
      <c r="G226" s="229"/>
      <c r="H226" s="232">
        <v>10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132</v>
      </c>
      <c r="AU226" s="238" t="s">
        <v>77</v>
      </c>
      <c r="AV226" s="12" t="s">
        <v>77</v>
      </c>
      <c r="AW226" s="12" t="s">
        <v>30</v>
      </c>
      <c r="AX226" s="12" t="s">
        <v>75</v>
      </c>
      <c r="AY226" s="238" t="s">
        <v>117</v>
      </c>
    </row>
    <row r="227" s="10" customFormat="1" ht="22.8" customHeight="1">
      <c r="B227" s="187"/>
      <c r="C227" s="188"/>
      <c r="D227" s="189" t="s">
        <v>66</v>
      </c>
      <c r="E227" s="201" t="s">
        <v>379</v>
      </c>
      <c r="F227" s="201" t="s">
        <v>380</v>
      </c>
      <c r="G227" s="188"/>
      <c r="H227" s="188"/>
      <c r="I227" s="191"/>
      <c r="J227" s="202">
        <f>BK227</f>
        <v>0</v>
      </c>
      <c r="K227" s="188"/>
      <c r="L227" s="193"/>
      <c r="M227" s="194"/>
      <c r="N227" s="195"/>
      <c r="O227" s="195"/>
      <c r="P227" s="196">
        <f>SUM(P228:P250)</f>
        <v>0</v>
      </c>
      <c r="Q227" s="195"/>
      <c r="R227" s="196">
        <f>SUM(R228:R250)</f>
        <v>0</v>
      </c>
      <c r="S227" s="195"/>
      <c r="T227" s="197">
        <f>SUM(T228:T250)</f>
        <v>0</v>
      </c>
      <c r="AR227" s="198" t="s">
        <v>75</v>
      </c>
      <c r="AT227" s="199" t="s">
        <v>66</v>
      </c>
      <c r="AU227" s="199" t="s">
        <v>75</v>
      </c>
      <c r="AY227" s="198" t="s">
        <v>117</v>
      </c>
      <c r="BK227" s="200">
        <f>SUM(BK228:BK250)</f>
        <v>0</v>
      </c>
    </row>
    <row r="228" s="1" customFormat="1" ht="16.5" customHeight="1">
      <c r="B228" s="36"/>
      <c r="C228" s="203" t="s">
        <v>262</v>
      </c>
      <c r="D228" s="203" t="s">
        <v>120</v>
      </c>
      <c r="E228" s="204" t="s">
        <v>629</v>
      </c>
      <c r="F228" s="205" t="s">
        <v>630</v>
      </c>
      <c r="G228" s="206" t="s">
        <v>384</v>
      </c>
      <c r="H228" s="207">
        <v>101.071</v>
      </c>
      <c r="I228" s="208"/>
      <c r="J228" s="209">
        <f>ROUND(I228*H228,2)</f>
        <v>0</v>
      </c>
      <c r="K228" s="205" t="s">
        <v>163</v>
      </c>
      <c r="L228" s="41"/>
      <c r="M228" s="210" t="s">
        <v>1</v>
      </c>
      <c r="N228" s="211" t="s">
        <v>38</v>
      </c>
      <c r="O228" s="77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AR228" s="15" t="s">
        <v>124</v>
      </c>
      <c r="AT228" s="15" t="s">
        <v>120</v>
      </c>
      <c r="AU228" s="15" t="s">
        <v>77</v>
      </c>
      <c r="AY228" s="15" t="s">
        <v>117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5" t="s">
        <v>75</v>
      </c>
      <c r="BK228" s="214">
        <f>ROUND(I228*H228,2)</f>
        <v>0</v>
      </c>
      <c r="BL228" s="15" t="s">
        <v>124</v>
      </c>
      <c r="BM228" s="15" t="s">
        <v>631</v>
      </c>
    </row>
    <row r="229" s="1" customFormat="1">
      <c r="B229" s="36"/>
      <c r="C229" s="37"/>
      <c r="D229" s="215" t="s">
        <v>126</v>
      </c>
      <c r="E229" s="37"/>
      <c r="F229" s="216" t="s">
        <v>632</v>
      </c>
      <c r="G229" s="37"/>
      <c r="H229" s="37"/>
      <c r="I229" s="129"/>
      <c r="J229" s="37"/>
      <c r="K229" s="37"/>
      <c r="L229" s="41"/>
      <c r="M229" s="217"/>
      <c r="N229" s="77"/>
      <c r="O229" s="77"/>
      <c r="P229" s="77"/>
      <c r="Q229" s="77"/>
      <c r="R229" s="77"/>
      <c r="S229" s="77"/>
      <c r="T229" s="78"/>
      <c r="AT229" s="15" t="s">
        <v>126</v>
      </c>
      <c r="AU229" s="15" t="s">
        <v>77</v>
      </c>
    </row>
    <row r="230" s="11" customFormat="1">
      <c r="B230" s="218"/>
      <c r="C230" s="219"/>
      <c r="D230" s="215" t="s">
        <v>132</v>
      </c>
      <c r="E230" s="220" t="s">
        <v>1</v>
      </c>
      <c r="F230" s="221" t="s">
        <v>633</v>
      </c>
      <c r="G230" s="219"/>
      <c r="H230" s="220" t="s">
        <v>1</v>
      </c>
      <c r="I230" s="222"/>
      <c r="J230" s="219"/>
      <c r="K230" s="219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132</v>
      </c>
      <c r="AU230" s="227" t="s">
        <v>77</v>
      </c>
      <c r="AV230" s="11" t="s">
        <v>75</v>
      </c>
      <c r="AW230" s="11" t="s">
        <v>30</v>
      </c>
      <c r="AX230" s="11" t="s">
        <v>67</v>
      </c>
      <c r="AY230" s="227" t="s">
        <v>117</v>
      </c>
    </row>
    <row r="231" s="12" customFormat="1">
      <c r="B231" s="228"/>
      <c r="C231" s="229"/>
      <c r="D231" s="215" t="s">
        <v>132</v>
      </c>
      <c r="E231" s="230" t="s">
        <v>1</v>
      </c>
      <c r="F231" s="231" t="s">
        <v>453</v>
      </c>
      <c r="G231" s="229"/>
      <c r="H231" s="232">
        <v>62.438000000000002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132</v>
      </c>
      <c r="AU231" s="238" t="s">
        <v>77</v>
      </c>
      <c r="AV231" s="12" t="s">
        <v>77</v>
      </c>
      <c r="AW231" s="12" t="s">
        <v>30</v>
      </c>
      <c r="AX231" s="12" t="s">
        <v>67</v>
      </c>
      <c r="AY231" s="238" t="s">
        <v>117</v>
      </c>
    </row>
    <row r="232" s="12" customFormat="1">
      <c r="B232" s="228"/>
      <c r="C232" s="229"/>
      <c r="D232" s="215" t="s">
        <v>132</v>
      </c>
      <c r="E232" s="230" t="s">
        <v>1</v>
      </c>
      <c r="F232" s="231" t="s">
        <v>456</v>
      </c>
      <c r="G232" s="229"/>
      <c r="H232" s="232">
        <v>38.633000000000003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132</v>
      </c>
      <c r="AU232" s="238" t="s">
        <v>77</v>
      </c>
      <c r="AV232" s="12" t="s">
        <v>77</v>
      </c>
      <c r="AW232" s="12" t="s">
        <v>30</v>
      </c>
      <c r="AX232" s="12" t="s">
        <v>67</v>
      </c>
      <c r="AY232" s="238" t="s">
        <v>117</v>
      </c>
    </row>
    <row r="233" s="13" customFormat="1">
      <c r="B233" s="243"/>
      <c r="C233" s="244"/>
      <c r="D233" s="215" t="s">
        <v>132</v>
      </c>
      <c r="E233" s="245" t="s">
        <v>450</v>
      </c>
      <c r="F233" s="246" t="s">
        <v>300</v>
      </c>
      <c r="G233" s="244"/>
      <c r="H233" s="247">
        <v>101.071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132</v>
      </c>
      <c r="AU233" s="253" t="s">
        <v>77</v>
      </c>
      <c r="AV233" s="13" t="s">
        <v>124</v>
      </c>
      <c r="AW233" s="13" t="s">
        <v>30</v>
      </c>
      <c r="AX233" s="13" t="s">
        <v>75</v>
      </c>
      <c r="AY233" s="253" t="s">
        <v>117</v>
      </c>
    </row>
    <row r="234" s="1" customFormat="1" ht="16.5" customHeight="1">
      <c r="B234" s="36"/>
      <c r="C234" s="203" t="s">
        <v>634</v>
      </c>
      <c r="D234" s="203" t="s">
        <v>120</v>
      </c>
      <c r="E234" s="204" t="s">
        <v>635</v>
      </c>
      <c r="F234" s="205" t="s">
        <v>636</v>
      </c>
      <c r="G234" s="206" t="s">
        <v>384</v>
      </c>
      <c r="H234" s="207">
        <v>1819.278</v>
      </c>
      <c r="I234" s="208"/>
      <c r="J234" s="209">
        <f>ROUND(I234*H234,2)</f>
        <v>0</v>
      </c>
      <c r="K234" s="205" t="s">
        <v>163</v>
      </c>
      <c r="L234" s="41"/>
      <c r="M234" s="210" t="s">
        <v>1</v>
      </c>
      <c r="N234" s="211" t="s">
        <v>38</v>
      </c>
      <c r="O234" s="77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AR234" s="15" t="s">
        <v>124</v>
      </c>
      <c r="AT234" s="15" t="s">
        <v>120</v>
      </c>
      <c r="AU234" s="15" t="s">
        <v>77</v>
      </c>
      <c r="AY234" s="15" t="s">
        <v>117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75</v>
      </c>
      <c r="BK234" s="214">
        <f>ROUND(I234*H234,2)</f>
        <v>0</v>
      </c>
      <c r="BL234" s="15" t="s">
        <v>124</v>
      </c>
      <c r="BM234" s="15" t="s">
        <v>637</v>
      </c>
    </row>
    <row r="235" s="1" customFormat="1">
      <c r="B235" s="36"/>
      <c r="C235" s="37"/>
      <c r="D235" s="215" t="s">
        <v>126</v>
      </c>
      <c r="E235" s="37"/>
      <c r="F235" s="216" t="s">
        <v>638</v>
      </c>
      <c r="G235" s="37"/>
      <c r="H235" s="37"/>
      <c r="I235" s="129"/>
      <c r="J235" s="37"/>
      <c r="K235" s="37"/>
      <c r="L235" s="41"/>
      <c r="M235" s="217"/>
      <c r="N235" s="77"/>
      <c r="O235" s="77"/>
      <c r="P235" s="77"/>
      <c r="Q235" s="77"/>
      <c r="R235" s="77"/>
      <c r="S235" s="77"/>
      <c r="T235" s="78"/>
      <c r="AT235" s="15" t="s">
        <v>126</v>
      </c>
      <c r="AU235" s="15" t="s">
        <v>77</v>
      </c>
    </row>
    <row r="236" s="12" customFormat="1">
      <c r="B236" s="228"/>
      <c r="C236" s="229"/>
      <c r="D236" s="215" t="s">
        <v>132</v>
      </c>
      <c r="E236" s="230" t="s">
        <v>1</v>
      </c>
      <c r="F236" s="231" t="s">
        <v>639</v>
      </c>
      <c r="G236" s="229"/>
      <c r="H236" s="232">
        <v>1819.278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132</v>
      </c>
      <c r="AU236" s="238" t="s">
        <v>77</v>
      </c>
      <c r="AV236" s="12" t="s">
        <v>77</v>
      </c>
      <c r="AW236" s="12" t="s">
        <v>30</v>
      </c>
      <c r="AX236" s="12" t="s">
        <v>75</v>
      </c>
      <c r="AY236" s="238" t="s">
        <v>117</v>
      </c>
    </row>
    <row r="237" s="1" customFormat="1" ht="16.5" customHeight="1">
      <c r="B237" s="36"/>
      <c r="C237" s="203" t="s">
        <v>640</v>
      </c>
      <c r="D237" s="203" t="s">
        <v>120</v>
      </c>
      <c r="E237" s="204" t="s">
        <v>641</v>
      </c>
      <c r="F237" s="205" t="s">
        <v>642</v>
      </c>
      <c r="G237" s="206" t="s">
        <v>384</v>
      </c>
      <c r="H237" s="207">
        <v>62.438000000000002</v>
      </c>
      <c r="I237" s="208"/>
      <c r="J237" s="209">
        <f>ROUND(I237*H237,2)</f>
        <v>0</v>
      </c>
      <c r="K237" s="205" t="s">
        <v>163</v>
      </c>
      <c r="L237" s="41"/>
      <c r="M237" s="210" t="s">
        <v>1</v>
      </c>
      <c r="N237" s="211" t="s">
        <v>38</v>
      </c>
      <c r="O237" s="77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AR237" s="15" t="s">
        <v>124</v>
      </c>
      <c r="AT237" s="15" t="s">
        <v>120</v>
      </c>
      <c r="AU237" s="15" t="s">
        <v>77</v>
      </c>
      <c r="AY237" s="15" t="s">
        <v>117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75</v>
      </c>
      <c r="BK237" s="214">
        <f>ROUND(I237*H237,2)</f>
        <v>0</v>
      </c>
      <c r="BL237" s="15" t="s">
        <v>124</v>
      </c>
      <c r="BM237" s="15" t="s">
        <v>643</v>
      </c>
    </row>
    <row r="238" s="1" customFormat="1">
      <c r="B238" s="36"/>
      <c r="C238" s="37"/>
      <c r="D238" s="215" t="s">
        <v>126</v>
      </c>
      <c r="E238" s="37"/>
      <c r="F238" s="216" t="s">
        <v>644</v>
      </c>
      <c r="G238" s="37"/>
      <c r="H238" s="37"/>
      <c r="I238" s="129"/>
      <c r="J238" s="37"/>
      <c r="K238" s="37"/>
      <c r="L238" s="41"/>
      <c r="M238" s="217"/>
      <c r="N238" s="77"/>
      <c r="O238" s="77"/>
      <c r="P238" s="77"/>
      <c r="Q238" s="77"/>
      <c r="R238" s="77"/>
      <c r="S238" s="77"/>
      <c r="T238" s="78"/>
      <c r="AT238" s="15" t="s">
        <v>126</v>
      </c>
      <c r="AU238" s="15" t="s">
        <v>77</v>
      </c>
    </row>
    <row r="239" s="11" customFormat="1">
      <c r="B239" s="218"/>
      <c r="C239" s="219"/>
      <c r="D239" s="215" t="s">
        <v>132</v>
      </c>
      <c r="E239" s="220" t="s">
        <v>1</v>
      </c>
      <c r="F239" s="221" t="s">
        <v>645</v>
      </c>
      <c r="G239" s="219"/>
      <c r="H239" s="220" t="s">
        <v>1</v>
      </c>
      <c r="I239" s="222"/>
      <c r="J239" s="219"/>
      <c r="K239" s="219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132</v>
      </c>
      <c r="AU239" s="227" t="s">
        <v>77</v>
      </c>
      <c r="AV239" s="11" t="s">
        <v>75</v>
      </c>
      <c r="AW239" s="11" t="s">
        <v>30</v>
      </c>
      <c r="AX239" s="11" t="s">
        <v>67</v>
      </c>
      <c r="AY239" s="227" t="s">
        <v>117</v>
      </c>
    </row>
    <row r="240" s="12" customFormat="1">
      <c r="B240" s="228"/>
      <c r="C240" s="229"/>
      <c r="D240" s="215" t="s">
        <v>132</v>
      </c>
      <c r="E240" s="230" t="s">
        <v>1</v>
      </c>
      <c r="F240" s="231" t="s">
        <v>646</v>
      </c>
      <c r="G240" s="229"/>
      <c r="H240" s="232">
        <v>45.563000000000002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132</v>
      </c>
      <c r="AU240" s="238" t="s">
        <v>77</v>
      </c>
      <c r="AV240" s="12" t="s">
        <v>77</v>
      </c>
      <c r="AW240" s="12" t="s">
        <v>30</v>
      </c>
      <c r="AX240" s="12" t="s">
        <v>67</v>
      </c>
      <c r="AY240" s="238" t="s">
        <v>117</v>
      </c>
    </row>
    <row r="241" s="11" customFormat="1">
      <c r="B241" s="218"/>
      <c r="C241" s="219"/>
      <c r="D241" s="215" t="s">
        <v>132</v>
      </c>
      <c r="E241" s="220" t="s">
        <v>1</v>
      </c>
      <c r="F241" s="221" t="s">
        <v>647</v>
      </c>
      <c r="G241" s="219"/>
      <c r="H241" s="220" t="s">
        <v>1</v>
      </c>
      <c r="I241" s="222"/>
      <c r="J241" s="219"/>
      <c r="K241" s="219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132</v>
      </c>
      <c r="AU241" s="227" t="s">
        <v>77</v>
      </c>
      <c r="AV241" s="11" t="s">
        <v>75</v>
      </c>
      <c r="AW241" s="11" t="s">
        <v>30</v>
      </c>
      <c r="AX241" s="11" t="s">
        <v>67</v>
      </c>
      <c r="AY241" s="227" t="s">
        <v>117</v>
      </c>
    </row>
    <row r="242" s="12" customFormat="1">
      <c r="B242" s="228"/>
      <c r="C242" s="229"/>
      <c r="D242" s="215" t="s">
        <v>132</v>
      </c>
      <c r="E242" s="230" t="s">
        <v>1</v>
      </c>
      <c r="F242" s="231" t="s">
        <v>648</v>
      </c>
      <c r="G242" s="229"/>
      <c r="H242" s="232">
        <v>16.875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132</v>
      </c>
      <c r="AU242" s="238" t="s">
        <v>77</v>
      </c>
      <c r="AV242" s="12" t="s">
        <v>77</v>
      </c>
      <c r="AW242" s="12" t="s">
        <v>30</v>
      </c>
      <c r="AX242" s="12" t="s">
        <v>67</v>
      </c>
      <c r="AY242" s="238" t="s">
        <v>117</v>
      </c>
    </row>
    <row r="243" s="13" customFormat="1">
      <c r="B243" s="243"/>
      <c r="C243" s="244"/>
      <c r="D243" s="215" t="s">
        <v>132</v>
      </c>
      <c r="E243" s="245" t="s">
        <v>453</v>
      </c>
      <c r="F243" s="246" t="s">
        <v>300</v>
      </c>
      <c r="G243" s="244"/>
      <c r="H243" s="247">
        <v>62.438000000000002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132</v>
      </c>
      <c r="AU243" s="253" t="s">
        <v>77</v>
      </c>
      <c r="AV243" s="13" t="s">
        <v>124</v>
      </c>
      <c r="AW243" s="13" t="s">
        <v>30</v>
      </c>
      <c r="AX243" s="13" t="s">
        <v>75</v>
      </c>
      <c r="AY243" s="253" t="s">
        <v>117</v>
      </c>
    </row>
    <row r="244" s="1" customFormat="1" ht="16.5" customHeight="1">
      <c r="B244" s="36"/>
      <c r="C244" s="203" t="s">
        <v>649</v>
      </c>
      <c r="D244" s="203" t="s">
        <v>120</v>
      </c>
      <c r="E244" s="204" t="s">
        <v>650</v>
      </c>
      <c r="F244" s="205" t="s">
        <v>651</v>
      </c>
      <c r="G244" s="206" t="s">
        <v>384</v>
      </c>
      <c r="H244" s="207">
        <v>38.633000000000003</v>
      </c>
      <c r="I244" s="208"/>
      <c r="J244" s="209">
        <f>ROUND(I244*H244,2)</f>
        <v>0</v>
      </c>
      <c r="K244" s="205" t="s">
        <v>163</v>
      </c>
      <c r="L244" s="41"/>
      <c r="M244" s="210" t="s">
        <v>1</v>
      </c>
      <c r="N244" s="211" t="s">
        <v>38</v>
      </c>
      <c r="O244" s="77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AR244" s="15" t="s">
        <v>124</v>
      </c>
      <c r="AT244" s="15" t="s">
        <v>120</v>
      </c>
      <c r="AU244" s="15" t="s">
        <v>77</v>
      </c>
      <c r="AY244" s="15" t="s">
        <v>117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75</v>
      </c>
      <c r="BK244" s="214">
        <f>ROUND(I244*H244,2)</f>
        <v>0</v>
      </c>
      <c r="BL244" s="15" t="s">
        <v>124</v>
      </c>
      <c r="BM244" s="15" t="s">
        <v>652</v>
      </c>
    </row>
    <row r="245" s="1" customFormat="1">
      <c r="B245" s="36"/>
      <c r="C245" s="37"/>
      <c r="D245" s="215" t="s">
        <v>126</v>
      </c>
      <c r="E245" s="37"/>
      <c r="F245" s="216" t="s">
        <v>653</v>
      </c>
      <c r="G245" s="37"/>
      <c r="H245" s="37"/>
      <c r="I245" s="129"/>
      <c r="J245" s="37"/>
      <c r="K245" s="37"/>
      <c r="L245" s="41"/>
      <c r="M245" s="217"/>
      <c r="N245" s="77"/>
      <c r="O245" s="77"/>
      <c r="P245" s="77"/>
      <c r="Q245" s="77"/>
      <c r="R245" s="77"/>
      <c r="S245" s="77"/>
      <c r="T245" s="78"/>
      <c r="AT245" s="15" t="s">
        <v>126</v>
      </c>
      <c r="AU245" s="15" t="s">
        <v>77</v>
      </c>
    </row>
    <row r="246" s="11" customFormat="1">
      <c r="B246" s="218"/>
      <c r="C246" s="219"/>
      <c r="D246" s="215" t="s">
        <v>132</v>
      </c>
      <c r="E246" s="220" t="s">
        <v>1</v>
      </c>
      <c r="F246" s="221" t="s">
        <v>645</v>
      </c>
      <c r="G246" s="219"/>
      <c r="H246" s="220" t="s">
        <v>1</v>
      </c>
      <c r="I246" s="222"/>
      <c r="J246" s="219"/>
      <c r="K246" s="219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132</v>
      </c>
      <c r="AU246" s="227" t="s">
        <v>77</v>
      </c>
      <c r="AV246" s="11" t="s">
        <v>75</v>
      </c>
      <c r="AW246" s="11" t="s">
        <v>30</v>
      </c>
      <c r="AX246" s="11" t="s">
        <v>67</v>
      </c>
      <c r="AY246" s="227" t="s">
        <v>117</v>
      </c>
    </row>
    <row r="247" s="12" customFormat="1">
      <c r="B247" s="228"/>
      <c r="C247" s="229"/>
      <c r="D247" s="215" t="s">
        <v>132</v>
      </c>
      <c r="E247" s="230" t="s">
        <v>1</v>
      </c>
      <c r="F247" s="231" t="s">
        <v>654</v>
      </c>
      <c r="G247" s="229"/>
      <c r="H247" s="232">
        <v>30.983000000000001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132</v>
      </c>
      <c r="AU247" s="238" t="s">
        <v>77</v>
      </c>
      <c r="AV247" s="12" t="s">
        <v>77</v>
      </c>
      <c r="AW247" s="12" t="s">
        <v>30</v>
      </c>
      <c r="AX247" s="12" t="s">
        <v>67</v>
      </c>
      <c r="AY247" s="238" t="s">
        <v>117</v>
      </c>
    </row>
    <row r="248" s="11" customFormat="1">
      <c r="B248" s="218"/>
      <c r="C248" s="219"/>
      <c r="D248" s="215" t="s">
        <v>132</v>
      </c>
      <c r="E248" s="220" t="s">
        <v>1</v>
      </c>
      <c r="F248" s="221" t="s">
        <v>655</v>
      </c>
      <c r="G248" s="219"/>
      <c r="H248" s="220" t="s">
        <v>1</v>
      </c>
      <c r="I248" s="222"/>
      <c r="J248" s="219"/>
      <c r="K248" s="219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132</v>
      </c>
      <c r="AU248" s="227" t="s">
        <v>77</v>
      </c>
      <c r="AV248" s="11" t="s">
        <v>75</v>
      </c>
      <c r="AW248" s="11" t="s">
        <v>30</v>
      </c>
      <c r="AX248" s="11" t="s">
        <v>67</v>
      </c>
      <c r="AY248" s="227" t="s">
        <v>117</v>
      </c>
    </row>
    <row r="249" s="12" customFormat="1">
      <c r="B249" s="228"/>
      <c r="C249" s="229"/>
      <c r="D249" s="215" t="s">
        <v>132</v>
      </c>
      <c r="E249" s="230" t="s">
        <v>1</v>
      </c>
      <c r="F249" s="231" t="s">
        <v>656</v>
      </c>
      <c r="G249" s="229"/>
      <c r="H249" s="232">
        <v>7.6500000000000004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132</v>
      </c>
      <c r="AU249" s="238" t="s">
        <v>77</v>
      </c>
      <c r="AV249" s="12" t="s">
        <v>77</v>
      </c>
      <c r="AW249" s="12" t="s">
        <v>30</v>
      </c>
      <c r="AX249" s="12" t="s">
        <v>67</v>
      </c>
      <c r="AY249" s="238" t="s">
        <v>117</v>
      </c>
    </row>
    <row r="250" s="13" customFormat="1">
      <c r="B250" s="243"/>
      <c r="C250" s="244"/>
      <c r="D250" s="215" t="s">
        <v>132</v>
      </c>
      <c r="E250" s="245" t="s">
        <v>456</v>
      </c>
      <c r="F250" s="246" t="s">
        <v>300</v>
      </c>
      <c r="G250" s="244"/>
      <c r="H250" s="247">
        <v>38.633000000000003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AT250" s="253" t="s">
        <v>132</v>
      </c>
      <c r="AU250" s="253" t="s">
        <v>77</v>
      </c>
      <c r="AV250" s="13" t="s">
        <v>124</v>
      </c>
      <c r="AW250" s="13" t="s">
        <v>30</v>
      </c>
      <c r="AX250" s="13" t="s">
        <v>75</v>
      </c>
      <c r="AY250" s="253" t="s">
        <v>117</v>
      </c>
    </row>
    <row r="251" s="10" customFormat="1" ht="22.8" customHeight="1">
      <c r="B251" s="187"/>
      <c r="C251" s="188"/>
      <c r="D251" s="189" t="s">
        <v>66</v>
      </c>
      <c r="E251" s="201" t="s">
        <v>657</v>
      </c>
      <c r="F251" s="201" t="s">
        <v>658</v>
      </c>
      <c r="G251" s="188"/>
      <c r="H251" s="188"/>
      <c r="I251" s="191"/>
      <c r="J251" s="202">
        <f>BK251</f>
        <v>0</v>
      </c>
      <c r="K251" s="188"/>
      <c r="L251" s="193"/>
      <c r="M251" s="194"/>
      <c r="N251" s="195"/>
      <c r="O251" s="195"/>
      <c r="P251" s="196">
        <f>SUM(P252:P253)</f>
        <v>0</v>
      </c>
      <c r="Q251" s="195"/>
      <c r="R251" s="196">
        <f>SUM(R252:R253)</f>
        <v>0</v>
      </c>
      <c r="S251" s="195"/>
      <c r="T251" s="197">
        <f>SUM(T252:T253)</f>
        <v>0</v>
      </c>
      <c r="AR251" s="198" t="s">
        <v>75</v>
      </c>
      <c r="AT251" s="199" t="s">
        <v>66</v>
      </c>
      <c r="AU251" s="199" t="s">
        <v>75</v>
      </c>
      <c r="AY251" s="198" t="s">
        <v>117</v>
      </c>
      <c r="BK251" s="200">
        <f>SUM(BK252:BK253)</f>
        <v>0</v>
      </c>
    </row>
    <row r="252" s="1" customFormat="1" ht="16.5" customHeight="1">
      <c r="B252" s="36"/>
      <c r="C252" s="203" t="s">
        <v>542</v>
      </c>
      <c r="D252" s="203" t="s">
        <v>120</v>
      </c>
      <c r="E252" s="204" t="s">
        <v>659</v>
      </c>
      <c r="F252" s="205" t="s">
        <v>660</v>
      </c>
      <c r="G252" s="206" t="s">
        <v>384</v>
      </c>
      <c r="H252" s="207">
        <v>3195.0450000000001</v>
      </c>
      <c r="I252" s="208"/>
      <c r="J252" s="209">
        <f>ROUND(I252*H252,2)</f>
        <v>0</v>
      </c>
      <c r="K252" s="205" t="s">
        <v>163</v>
      </c>
      <c r="L252" s="41"/>
      <c r="M252" s="210" t="s">
        <v>1</v>
      </c>
      <c r="N252" s="211" t="s">
        <v>38</v>
      </c>
      <c r="O252" s="77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AR252" s="15" t="s">
        <v>124</v>
      </c>
      <c r="AT252" s="15" t="s">
        <v>120</v>
      </c>
      <c r="AU252" s="15" t="s">
        <v>77</v>
      </c>
      <c r="AY252" s="15" t="s">
        <v>117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5" t="s">
        <v>75</v>
      </c>
      <c r="BK252" s="214">
        <f>ROUND(I252*H252,2)</f>
        <v>0</v>
      </c>
      <c r="BL252" s="15" t="s">
        <v>124</v>
      </c>
      <c r="BM252" s="15" t="s">
        <v>661</v>
      </c>
    </row>
    <row r="253" s="1" customFormat="1">
      <c r="B253" s="36"/>
      <c r="C253" s="37"/>
      <c r="D253" s="215" t="s">
        <v>126</v>
      </c>
      <c r="E253" s="37"/>
      <c r="F253" s="216" t="s">
        <v>662</v>
      </c>
      <c r="G253" s="37"/>
      <c r="H253" s="37"/>
      <c r="I253" s="129"/>
      <c r="J253" s="37"/>
      <c r="K253" s="37"/>
      <c r="L253" s="41"/>
      <c r="M253" s="267"/>
      <c r="N253" s="268"/>
      <c r="O253" s="268"/>
      <c r="P253" s="268"/>
      <c r="Q253" s="268"/>
      <c r="R253" s="268"/>
      <c r="S253" s="268"/>
      <c r="T253" s="269"/>
      <c r="AT253" s="15" t="s">
        <v>126</v>
      </c>
      <c r="AU253" s="15" t="s">
        <v>77</v>
      </c>
    </row>
    <row r="254" s="1" customFormat="1" ht="6.96" customHeight="1">
      <c r="B254" s="55"/>
      <c r="C254" s="56"/>
      <c r="D254" s="56"/>
      <c r="E254" s="56"/>
      <c r="F254" s="56"/>
      <c r="G254" s="56"/>
      <c r="H254" s="56"/>
      <c r="I254" s="153"/>
      <c r="J254" s="56"/>
      <c r="K254" s="56"/>
      <c r="L254" s="41"/>
    </row>
  </sheetData>
  <sheetProtection sheet="1" autoFilter="0" formatColumns="0" formatRows="0" objects="1" scenarios="1" spinCount="100000" saltValue="IpHbm800cMWPFqSczN/MgozDiVfOwUQRFBc5db5pi0xSL/TdL92xJNxD1AXH57JX5dfMI1XkoV0xJWdTCWkEPg==" hashValue="IQxXf736PadmIG55vNkQnM5ZO4NOPim+Dkmn3qhp6L5VA0lxo4ThL8g26Z174uTEBtY4zCYGBHAct16FkCDhnw==" algorithmName="SHA-512" password="CC35"/>
  <autoFilter ref="C85:K25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89</v>
      </c>
      <c r="AZ2" s="242" t="s">
        <v>663</v>
      </c>
      <c r="BA2" s="242" t="s">
        <v>1</v>
      </c>
      <c r="BB2" s="242" t="s">
        <v>1</v>
      </c>
      <c r="BC2" s="242" t="s">
        <v>159</v>
      </c>
      <c r="BD2" s="242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2" t="s">
        <v>664</v>
      </c>
      <c r="BA3" s="242" t="s">
        <v>1</v>
      </c>
      <c r="BB3" s="242" t="s">
        <v>1</v>
      </c>
      <c r="BC3" s="242" t="s">
        <v>665</v>
      </c>
      <c r="BD3" s="242" t="s">
        <v>77</v>
      </c>
    </row>
    <row r="4" ht="24.96" customHeight="1">
      <c r="B4" s="18"/>
      <c r="D4" s="126" t="s">
        <v>90</v>
      </c>
      <c r="L4" s="18"/>
      <c r="M4" s="22" t="s">
        <v>10</v>
      </c>
      <c r="AT4" s="15" t="s">
        <v>4</v>
      </c>
      <c r="AZ4" s="242" t="s">
        <v>453</v>
      </c>
      <c r="BA4" s="242" t="s">
        <v>666</v>
      </c>
      <c r="BB4" s="242" t="s">
        <v>1</v>
      </c>
      <c r="BC4" s="242" t="s">
        <v>667</v>
      </c>
      <c r="BD4" s="242" t="s">
        <v>77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Moutnický p., ř. km 6,265 - 7,833, Moutnice, Těšany, oprava koryta a bet. objektu</v>
      </c>
      <c r="F7" s="127"/>
      <c r="G7" s="127"/>
      <c r="H7" s="127"/>
      <c r="L7" s="18"/>
    </row>
    <row r="8" s="1" customFormat="1" ht="12" customHeight="1">
      <c r="B8" s="41"/>
      <c r="D8" s="127" t="s">
        <v>91</v>
      </c>
      <c r="I8" s="129"/>
      <c r="L8" s="41"/>
    </row>
    <row r="9" s="1" customFormat="1" ht="36.96" customHeight="1">
      <c r="B9" s="41"/>
      <c r="E9" s="130" t="s">
        <v>668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27. 2. 2018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ROUND(J87,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ROUND((SUM(BE87:BE206)),  2)</f>
        <v>0</v>
      </c>
      <c r="I33" s="142">
        <v>0.20999999999999999</v>
      </c>
      <c r="J33" s="141">
        <f>ROUND(((SUM(BE87:BE206))*I33),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ROUND((SUM(BF87:BF206)),  2)</f>
        <v>0</v>
      </c>
      <c r="I34" s="142">
        <v>0.14999999999999999</v>
      </c>
      <c r="J34" s="141">
        <f>ROUND(((SUM(BF87:BF206))*I34),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ROUND((SUM(BG87:BG206)),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ROUND((SUM(BH87:BH206)),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ROUND((SUM(BI87:BI206)),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93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Moutnický p., ř. km 6,265 - 7,833, Moutnice, Těšany, oprava koryta a bet. objektu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91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SO03 - Sanace rozdělovače průtoků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27. 2. 2018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94</v>
      </c>
      <c r="D57" s="159"/>
      <c r="E57" s="159"/>
      <c r="F57" s="159"/>
      <c r="G57" s="159"/>
      <c r="H57" s="159"/>
      <c r="I57" s="160"/>
      <c r="J57" s="161" t="s">
        <v>95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96</v>
      </c>
      <c r="D59" s="37"/>
      <c r="E59" s="37"/>
      <c r="F59" s="37"/>
      <c r="G59" s="37"/>
      <c r="H59" s="37"/>
      <c r="I59" s="129"/>
      <c r="J59" s="96">
        <f>J87</f>
        <v>0</v>
      </c>
      <c r="K59" s="37"/>
      <c r="L59" s="41"/>
      <c r="AU59" s="15" t="s">
        <v>97</v>
      </c>
    </row>
    <row r="60" s="7" customFormat="1" ht="24.96" customHeight="1">
      <c r="B60" s="163"/>
      <c r="C60" s="164"/>
      <c r="D60" s="165" t="s">
        <v>274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669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670</v>
      </c>
      <c r="E62" s="173"/>
      <c r="F62" s="173"/>
      <c r="G62" s="173"/>
      <c r="H62" s="173"/>
      <c r="I62" s="174"/>
      <c r="J62" s="175">
        <f>J94</f>
        <v>0</v>
      </c>
      <c r="K62" s="171"/>
      <c r="L62" s="176"/>
    </row>
    <row r="63" s="8" customFormat="1" ht="19.92" customHeight="1">
      <c r="B63" s="170"/>
      <c r="C63" s="171"/>
      <c r="D63" s="172" t="s">
        <v>276</v>
      </c>
      <c r="E63" s="173"/>
      <c r="F63" s="173"/>
      <c r="G63" s="173"/>
      <c r="H63" s="173"/>
      <c r="I63" s="174"/>
      <c r="J63" s="175">
        <f>J125</f>
        <v>0</v>
      </c>
      <c r="K63" s="171"/>
      <c r="L63" s="176"/>
    </row>
    <row r="64" s="7" customFormat="1" ht="24.96" customHeight="1">
      <c r="B64" s="163"/>
      <c r="C64" s="164"/>
      <c r="D64" s="165" t="s">
        <v>671</v>
      </c>
      <c r="E64" s="166"/>
      <c r="F64" s="166"/>
      <c r="G64" s="166"/>
      <c r="H64" s="166"/>
      <c r="I64" s="167"/>
      <c r="J64" s="168">
        <f>J136</f>
        <v>0</v>
      </c>
      <c r="K64" s="164"/>
      <c r="L64" s="169"/>
    </row>
    <row r="65" s="8" customFormat="1" ht="19.92" customHeight="1">
      <c r="B65" s="170"/>
      <c r="C65" s="171"/>
      <c r="D65" s="172" t="s">
        <v>672</v>
      </c>
      <c r="E65" s="173"/>
      <c r="F65" s="173"/>
      <c r="G65" s="173"/>
      <c r="H65" s="173"/>
      <c r="I65" s="174"/>
      <c r="J65" s="175">
        <f>J137</f>
        <v>0</v>
      </c>
      <c r="K65" s="171"/>
      <c r="L65" s="176"/>
    </row>
    <row r="66" s="8" customFormat="1" ht="19.92" customHeight="1">
      <c r="B66" s="170"/>
      <c r="C66" s="171"/>
      <c r="D66" s="172" t="s">
        <v>673</v>
      </c>
      <c r="E66" s="173"/>
      <c r="F66" s="173"/>
      <c r="G66" s="173"/>
      <c r="H66" s="173"/>
      <c r="I66" s="174"/>
      <c r="J66" s="175">
        <f>J194</f>
        <v>0</v>
      </c>
      <c r="K66" s="171"/>
      <c r="L66" s="176"/>
    </row>
    <row r="67" s="8" customFormat="1" ht="19.92" customHeight="1">
      <c r="B67" s="170"/>
      <c r="C67" s="171"/>
      <c r="D67" s="172" t="s">
        <v>674</v>
      </c>
      <c r="E67" s="173"/>
      <c r="F67" s="173"/>
      <c r="G67" s="173"/>
      <c r="H67" s="173"/>
      <c r="I67" s="174"/>
      <c r="J67" s="175">
        <f>J198</f>
        <v>0</v>
      </c>
      <c r="K67" s="171"/>
      <c r="L67" s="176"/>
    </row>
    <row r="68" s="1" customFormat="1" ht="21.84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53"/>
      <c r="J69" s="56"/>
      <c r="K69" s="56"/>
      <c r="L69" s="41"/>
    </row>
    <row r="73" s="1" customFormat="1" ht="6.96" customHeight="1">
      <c r="B73" s="57"/>
      <c r="C73" s="58"/>
      <c r="D73" s="58"/>
      <c r="E73" s="58"/>
      <c r="F73" s="58"/>
      <c r="G73" s="58"/>
      <c r="H73" s="58"/>
      <c r="I73" s="156"/>
      <c r="J73" s="58"/>
      <c r="K73" s="58"/>
      <c r="L73" s="41"/>
    </row>
    <row r="74" s="1" customFormat="1" ht="24.96" customHeight="1">
      <c r="B74" s="36"/>
      <c r="C74" s="21" t="s">
        <v>102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16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157" t="str">
        <f>E7</f>
        <v>Moutnický p., ř. km 6,265 - 7,833, Moutnice, Těšany, oprava koryta a bet. objektu</v>
      </c>
      <c r="F77" s="30"/>
      <c r="G77" s="30"/>
      <c r="H77" s="30"/>
      <c r="I77" s="129"/>
      <c r="J77" s="37"/>
      <c r="K77" s="37"/>
      <c r="L77" s="41"/>
    </row>
    <row r="78" s="1" customFormat="1" ht="12" customHeight="1">
      <c r="B78" s="36"/>
      <c r="C78" s="30" t="s">
        <v>91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E9</f>
        <v>SO03 - Sanace rozdělovače průtoků</v>
      </c>
      <c r="F79" s="37"/>
      <c r="G79" s="37"/>
      <c r="H79" s="37"/>
      <c r="I79" s="129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F12</f>
        <v xml:space="preserve"> </v>
      </c>
      <c r="G81" s="37"/>
      <c r="H81" s="37"/>
      <c r="I81" s="131" t="s">
        <v>22</v>
      </c>
      <c r="J81" s="65" t="str">
        <f>IF(J12="","",J12)</f>
        <v>27. 2. 2018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E15</f>
        <v xml:space="preserve"> </v>
      </c>
      <c r="G83" s="37"/>
      <c r="H83" s="37"/>
      <c r="I83" s="131" t="s">
        <v>29</v>
      </c>
      <c r="J83" s="34" t="str">
        <f>E21</f>
        <v xml:space="preserve"> </v>
      </c>
      <c r="K83" s="37"/>
      <c r="L83" s="41"/>
    </row>
    <row r="84" s="1" customFormat="1" ht="13.65" customHeight="1">
      <c r="B84" s="36"/>
      <c r="C84" s="30" t="s">
        <v>27</v>
      </c>
      <c r="D84" s="37"/>
      <c r="E84" s="37"/>
      <c r="F84" s="25" t="str">
        <f>IF(E18="","",E18)</f>
        <v>Vyplň údaj</v>
      </c>
      <c r="G84" s="37"/>
      <c r="H84" s="37"/>
      <c r="I84" s="131" t="s">
        <v>31</v>
      </c>
      <c r="J84" s="34" t="str">
        <f>E24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s="9" customFormat="1" ht="29.28" customHeight="1">
      <c r="B86" s="177"/>
      <c r="C86" s="178" t="s">
        <v>103</v>
      </c>
      <c r="D86" s="179" t="s">
        <v>52</v>
      </c>
      <c r="E86" s="179" t="s">
        <v>48</v>
      </c>
      <c r="F86" s="179" t="s">
        <v>49</v>
      </c>
      <c r="G86" s="179" t="s">
        <v>104</v>
      </c>
      <c r="H86" s="179" t="s">
        <v>105</v>
      </c>
      <c r="I86" s="180" t="s">
        <v>106</v>
      </c>
      <c r="J86" s="179" t="s">
        <v>95</v>
      </c>
      <c r="K86" s="181" t="s">
        <v>107</v>
      </c>
      <c r="L86" s="182"/>
      <c r="M86" s="86" t="s">
        <v>1</v>
      </c>
      <c r="N86" s="87" t="s">
        <v>37</v>
      </c>
      <c r="O86" s="87" t="s">
        <v>108</v>
      </c>
      <c r="P86" s="87" t="s">
        <v>109</v>
      </c>
      <c r="Q86" s="87" t="s">
        <v>110</v>
      </c>
      <c r="R86" s="87" t="s">
        <v>111</v>
      </c>
      <c r="S86" s="87" t="s">
        <v>112</v>
      </c>
      <c r="T86" s="88" t="s">
        <v>113</v>
      </c>
    </row>
    <row r="87" s="1" customFormat="1" ht="22.8" customHeight="1">
      <c r="B87" s="36"/>
      <c r="C87" s="93" t="s">
        <v>114</v>
      </c>
      <c r="D87" s="37"/>
      <c r="E87" s="37"/>
      <c r="F87" s="37"/>
      <c r="G87" s="37"/>
      <c r="H87" s="37"/>
      <c r="I87" s="129"/>
      <c r="J87" s="183">
        <f>BK87</f>
        <v>0</v>
      </c>
      <c r="K87" s="37"/>
      <c r="L87" s="41"/>
      <c r="M87" s="89"/>
      <c r="N87" s="90"/>
      <c r="O87" s="90"/>
      <c r="P87" s="184">
        <f>P88+P136</f>
        <v>0</v>
      </c>
      <c r="Q87" s="90"/>
      <c r="R87" s="184">
        <f>R88+R136</f>
        <v>2.65598812</v>
      </c>
      <c r="S87" s="90"/>
      <c r="T87" s="185">
        <f>T88+T136</f>
        <v>0.10540000000000001</v>
      </c>
      <c r="AT87" s="15" t="s">
        <v>66</v>
      </c>
      <c r="AU87" s="15" t="s">
        <v>97</v>
      </c>
      <c r="BK87" s="186">
        <f>BK88+BK136</f>
        <v>0</v>
      </c>
    </row>
    <row r="88" s="10" customFormat="1" ht="25.92" customHeight="1">
      <c r="B88" s="187"/>
      <c r="C88" s="188"/>
      <c r="D88" s="189" t="s">
        <v>66</v>
      </c>
      <c r="E88" s="190" t="s">
        <v>277</v>
      </c>
      <c r="F88" s="190" t="s">
        <v>278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P89+P94+P125</f>
        <v>0</v>
      </c>
      <c r="Q88" s="195"/>
      <c r="R88" s="196">
        <f>R89+R94+R125</f>
        <v>2.2638159999999998</v>
      </c>
      <c r="S88" s="195"/>
      <c r="T88" s="197">
        <f>T89+T94+T125</f>
        <v>0.10540000000000001</v>
      </c>
      <c r="AR88" s="198" t="s">
        <v>75</v>
      </c>
      <c r="AT88" s="199" t="s">
        <v>66</v>
      </c>
      <c r="AU88" s="199" t="s">
        <v>67</v>
      </c>
      <c r="AY88" s="198" t="s">
        <v>117</v>
      </c>
      <c r="BK88" s="200">
        <f>BK89+BK94+BK125</f>
        <v>0</v>
      </c>
    </row>
    <row r="89" s="10" customFormat="1" ht="22.8" customHeight="1">
      <c r="B89" s="187"/>
      <c r="C89" s="188"/>
      <c r="D89" s="189" t="s">
        <v>66</v>
      </c>
      <c r="E89" s="201" t="s">
        <v>134</v>
      </c>
      <c r="F89" s="201" t="s">
        <v>675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SUM(P90:P93)</f>
        <v>0</v>
      </c>
      <c r="Q89" s="195"/>
      <c r="R89" s="196">
        <f>SUM(R90:R93)</f>
        <v>0</v>
      </c>
      <c r="S89" s="195"/>
      <c r="T89" s="197">
        <f>SUM(T90:T93)</f>
        <v>0</v>
      </c>
      <c r="AR89" s="198" t="s">
        <v>75</v>
      </c>
      <c r="AT89" s="199" t="s">
        <v>66</v>
      </c>
      <c r="AU89" s="199" t="s">
        <v>75</v>
      </c>
      <c r="AY89" s="198" t="s">
        <v>117</v>
      </c>
      <c r="BK89" s="200">
        <f>SUM(BK90:BK93)</f>
        <v>0</v>
      </c>
    </row>
    <row r="90" s="1" customFormat="1" ht="16.5" customHeight="1">
      <c r="B90" s="36"/>
      <c r="C90" s="203" t="s">
        <v>75</v>
      </c>
      <c r="D90" s="203" t="s">
        <v>120</v>
      </c>
      <c r="E90" s="204" t="s">
        <v>128</v>
      </c>
      <c r="F90" s="205" t="s">
        <v>676</v>
      </c>
      <c r="G90" s="206" t="s">
        <v>201</v>
      </c>
      <c r="H90" s="207">
        <v>6</v>
      </c>
      <c r="I90" s="208"/>
      <c r="J90" s="209">
        <f>ROUND(I90*H90,2)</f>
        <v>0</v>
      </c>
      <c r="K90" s="205" t="s">
        <v>1</v>
      </c>
      <c r="L90" s="41"/>
      <c r="M90" s="210" t="s">
        <v>1</v>
      </c>
      <c r="N90" s="211" t="s">
        <v>38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5" t="s">
        <v>124</v>
      </c>
      <c r="AT90" s="15" t="s">
        <v>120</v>
      </c>
      <c r="AU90" s="15" t="s">
        <v>77</v>
      </c>
      <c r="AY90" s="15" t="s">
        <v>117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75</v>
      </c>
      <c r="BK90" s="214">
        <f>ROUND(I90*H90,2)</f>
        <v>0</v>
      </c>
      <c r="BL90" s="15" t="s">
        <v>124</v>
      </c>
      <c r="BM90" s="15" t="s">
        <v>677</v>
      </c>
    </row>
    <row r="91" s="1" customFormat="1">
      <c r="B91" s="36"/>
      <c r="C91" s="37"/>
      <c r="D91" s="215" t="s">
        <v>126</v>
      </c>
      <c r="E91" s="37"/>
      <c r="F91" s="216" t="s">
        <v>676</v>
      </c>
      <c r="G91" s="37"/>
      <c r="H91" s="37"/>
      <c r="I91" s="129"/>
      <c r="J91" s="37"/>
      <c r="K91" s="37"/>
      <c r="L91" s="41"/>
      <c r="M91" s="217"/>
      <c r="N91" s="77"/>
      <c r="O91" s="77"/>
      <c r="P91" s="77"/>
      <c r="Q91" s="77"/>
      <c r="R91" s="77"/>
      <c r="S91" s="77"/>
      <c r="T91" s="78"/>
      <c r="AT91" s="15" t="s">
        <v>126</v>
      </c>
      <c r="AU91" s="15" t="s">
        <v>77</v>
      </c>
    </row>
    <row r="92" s="1" customFormat="1" ht="16.5" customHeight="1">
      <c r="B92" s="36"/>
      <c r="C92" s="203" t="s">
        <v>77</v>
      </c>
      <c r="D92" s="203" t="s">
        <v>120</v>
      </c>
      <c r="E92" s="204" t="s">
        <v>135</v>
      </c>
      <c r="F92" s="205" t="s">
        <v>678</v>
      </c>
      <c r="G92" s="206" t="s">
        <v>201</v>
      </c>
      <c r="H92" s="207">
        <v>12</v>
      </c>
      <c r="I92" s="208"/>
      <c r="J92" s="209">
        <f>ROUND(I92*H92,2)</f>
        <v>0</v>
      </c>
      <c r="K92" s="205" t="s">
        <v>1</v>
      </c>
      <c r="L92" s="41"/>
      <c r="M92" s="210" t="s">
        <v>1</v>
      </c>
      <c r="N92" s="211" t="s">
        <v>38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124</v>
      </c>
      <c r="AT92" s="15" t="s">
        <v>120</v>
      </c>
      <c r="AU92" s="15" t="s">
        <v>77</v>
      </c>
      <c r="AY92" s="15" t="s">
        <v>117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75</v>
      </c>
      <c r="BK92" s="214">
        <f>ROUND(I92*H92,2)</f>
        <v>0</v>
      </c>
      <c r="BL92" s="15" t="s">
        <v>124</v>
      </c>
      <c r="BM92" s="15" t="s">
        <v>679</v>
      </c>
    </row>
    <row r="93" s="1" customFormat="1">
      <c r="B93" s="36"/>
      <c r="C93" s="37"/>
      <c r="D93" s="215" t="s">
        <v>126</v>
      </c>
      <c r="E93" s="37"/>
      <c r="F93" s="216" t="s">
        <v>680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126</v>
      </c>
      <c r="AU93" s="15" t="s">
        <v>77</v>
      </c>
    </row>
    <row r="94" s="10" customFormat="1" ht="22.8" customHeight="1">
      <c r="B94" s="187"/>
      <c r="C94" s="188"/>
      <c r="D94" s="189" t="s">
        <v>66</v>
      </c>
      <c r="E94" s="201" t="s">
        <v>181</v>
      </c>
      <c r="F94" s="201" t="s">
        <v>681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SUM(P95:P124)</f>
        <v>0</v>
      </c>
      <c r="Q94" s="195"/>
      <c r="R94" s="196">
        <f>SUM(R95:R124)</f>
        <v>2.2638159999999998</v>
      </c>
      <c r="S94" s="195"/>
      <c r="T94" s="197">
        <f>SUM(T95:T124)</f>
        <v>0.10540000000000001</v>
      </c>
      <c r="AR94" s="198" t="s">
        <v>75</v>
      </c>
      <c r="AT94" s="199" t="s">
        <v>66</v>
      </c>
      <c r="AU94" s="199" t="s">
        <v>75</v>
      </c>
      <c r="AY94" s="198" t="s">
        <v>117</v>
      </c>
      <c r="BK94" s="200">
        <f>SUM(BK95:BK124)</f>
        <v>0</v>
      </c>
    </row>
    <row r="95" s="1" customFormat="1" ht="16.5" customHeight="1">
      <c r="B95" s="36"/>
      <c r="C95" s="203" t="s">
        <v>134</v>
      </c>
      <c r="D95" s="203" t="s">
        <v>120</v>
      </c>
      <c r="E95" s="204" t="s">
        <v>682</v>
      </c>
      <c r="F95" s="205" t="s">
        <v>683</v>
      </c>
      <c r="G95" s="206" t="s">
        <v>235</v>
      </c>
      <c r="H95" s="207">
        <v>32.350000000000001</v>
      </c>
      <c r="I95" s="208"/>
      <c r="J95" s="209">
        <f>ROUND(I95*H95,2)</f>
        <v>0</v>
      </c>
      <c r="K95" s="205" t="s">
        <v>163</v>
      </c>
      <c r="L95" s="41"/>
      <c r="M95" s="210" t="s">
        <v>1</v>
      </c>
      <c r="N95" s="211" t="s">
        <v>38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124</v>
      </c>
      <c r="AT95" s="15" t="s">
        <v>120</v>
      </c>
      <c r="AU95" s="15" t="s">
        <v>77</v>
      </c>
      <c r="AY95" s="15" t="s">
        <v>117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75</v>
      </c>
      <c r="BK95" s="214">
        <f>ROUND(I95*H95,2)</f>
        <v>0</v>
      </c>
      <c r="BL95" s="15" t="s">
        <v>124</v>
      </c>
      <c r="BM95" s="15" t="s">
        <v>684</v>
      </c>
    </row>
    <row r="96" s="1" customFormat="1">
      <c r="B96" s="36"/>
      <c r="C96" s="37"/>
      <c r="D96" s="215" t="s">
        <v>126</v>
      </c>
      <c r="E96" s="37"/>
      <c r="F96" s="216" t="s">
        <v>685</v>
      </c>
      <c r="G96" s="37"/>
      <c r="H96" s="37"/>
      <c r="I96" s="129"/>
      <c r="J96" s="37"/>
      <c r="K96" s="37"/>
      <c r="L96" s="41"/>
      <c r="M96" s="217"/>
      <c r="N96" s="77"/>
      <c r="O96" s="77"/>
      <c r="P96" s="77"/>
      <c r="Q96" s="77"/>
      <c r="R96" s="77"/>
      <c r="S96" s="77"/>
      <c r="T96" s="78"/>
      <c r="AT96" s="15" t="s">
        <v>126</v>
      </c>
      <c r="AU96" s="15" t="s">
        <v>77</v>
      </c>
    </row>
    <row r="97" s="11" customFormat="1">
      <c r="B97" s="218"/>
      <c r="C97" s="219"/>
      <c r="D97" s="215" t="s">
        <v>132</v>
      </c>
      <c r="E97" s="220" t="s">
        <v>1</v>
      </c>
      <c r="F97" s="221" t="s">
        <v>686</v>
      </c>
      <c r="G97" s="219"/>
      <c r="H97" s="220" t="s">
        <v>1</v>
      </c>
      <c r="I97" s="222"/>
      <c r="J97" s="219"/>
      <c r="K97" s="219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132</v>
      </c>
      <c r="AU97" s="227" t="s">
        <v>77</v>
      </c>
      <c r="AV97" s="11" t="s">
        <v>75</v>
      </c>
      <c r="AW97" s="11" t="s">
        <v>30</v>
      </c>
      <c r="AX97" s="11" t="s">
        <v>67</v>
      </c>
      <c r="AY97" s="227" t="s">
        <v>117</v>
      </c>
    </row>
    <row r="98" s="12" customFormat="1">
      <c r="B98" s="228"/>
      <c r="C98" s="229"/>
      <c r="D98" s="215" t="s">
        <v>132</v>
      </c>
      <c r="E98" s="230" t="s">
        <v>664</v>
      </c>
      <c r="F98" s="231" t="s">
        <v>665</v>
      </c>
      <c r="G98" s="229"/>
      <c r="H98" s="232">
        <v>32.350000000000001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132</v>
      </c>
      <c r="AU98" s="238" t="s">
        <v>77</v>
      </c>
      <c r="AV98" s="12" t="s">
        <v>77</v>
      </c>
      <c r="AW98" s="12" t="s">
        <v>30</v>
      </c>
      <c r="AX98" s="12" t="s">
        <v>67</v>
      </c>
      <c r="AY98" s="238" t="s">
        <v>117</v>
      </c>
    </row>
    <row r="99" s="13" customFormat="1">
      <c r="B99" s="243"/>
      <c r="C99" s="244"/>
      <c r="D99" s="215" t="s">
        <v>132</v>
      </c>
      <c r="E99" s="245" t="s">
        <v>1</v>
      </c>
      <c r="F99" s="246" t="s">
        <v>300</v>
      </c>
      <c r="G99" s="244"/>
      <c r="H99" s="247">
        <v>32.350000000000001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132</v>
      </c>
      <c r="AU99" s="253" t="s">
        <v>77</v>
      </c>
      <c r="AV99" s="13" t="s">
        <v>124</v>
      </c>
      <c r="AW99" s="13" t="s">
        <v>30</v>
      </c>
      <c r="AX99" s="13" t="s">
        <v>75</v>
      </c>
      <c r="AY99" s="253" t="s">
        <v>117</v>
      </c>
    </row>
    <row r="100" s="1" customFormat="1" ht="16.5" customHeight="1">
      <c r="B100" s="36"/>
      <c r="C100" s="203" t="s">
        <v>124</v>
      </c>
      <c r="D100" s="203" t="s">
        <v>120</v>
      </c>
      <c r="E100" s="204" t="s">
        <v>687</v>
      </c>
      <c r="F100" s="205" t="s">
        <v>688</v>
      </c>
      <c r="G100" s="206" t="s">
        <v>235</v>
      </c>
      <c r="H100" s="207">
        <v>32.350000000000001</v>
      </c>
      <c r="I100" s="208"/>
      <c r="J100" s="209">
        <f>ROUND(I100*H100,2)</f>
        <v>0</v>
      </c>
      <c r="K100" s="205" t="s">
        <v>163</v>
      </c>
      <c r="L100" s="41"/>
      <c r="M100" s="210" t="s">
        <v>1</v>
      </c>
      <c r="N100" s="211" t="s">
        <v>38</v>
      </c>
      <c r="O100" s="7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5" t="s">
        <v>124</v>
      </c>
      <c r="AT100" s="15" t="s">
        <v>120</v>
      </c>
      <c r="AU100" s="15" t="s">
        <v>77</v>
      </c>
      <c r="AY100" s="15" t="s">
        <v>117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75</v>
      </c>
      <c r="BK100" s="214">
        <f>ROUND(I100*H100,2)</f>
        <v>0</v>
      </c>
      <c r="BL100" s="15" t="s">
        <v>124</v>
      </c>
      <c r="BM100" s="15" t="s">
        <v>689</v>
      </c>
    </row>
    <row r="101" s="1" customFormat="1">
      <c r="B101" s="36"/>
      <c r="C101" s="37"/>
      <c r="D101" s="215" t="s">
        <v>126</v>
      </c>
      <c r="E101" s="37"/>
      <c r="F101" s="216" t="s">
        <v>690</v>
      </c>
      <c r="G101" s="37"/>
      <c r="H101" s="37"/>
      <c r="I101" s="129"/>
      <c r="J101" s="37"/>
      <c r="K101" s="37"/>
      <c r="L101" s="41"/>
      <c r="M101" s="217"/>
      <c r="N101" s="77"/>
      <c r="O101" s="77"/>
      <c r="P101" s="77"/>
      <c r="Q101" s="77"/>
      <c r="R101" s="77"/>
      <c r="S101" s="77"/>
      <c r="T101" s="78"/>
      <c r="AT101" s="15" t="s">
        <v>126</v>
      </c>
      <c r="AU101" s="15" t="s">
        <v>77</v>
      </c>
    </row>
    <row r="102" s="12" customFormat="1">
      <c r="B102" s="228"/>
      <c r="C102" s="229"/>
      <c r="D102" s="215" t="s">
        <v>132</v>
      </c>
      <c r="E102" s="230" t="s">
        <v>1</v>
      </c>
      <c r="F102" s="231" t="s">
        <v>664</v>
      </c>
      <c r="G102" s="229"/>
      <c r="H102" s="232">
        <v>32.350000000000001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132</v>
      </c>
      <c r="AU102" s="238" t="s">
        <v>77</v>
      </c>
      <c r="AV102" s="12" t="s">
        <v>77</v>
      </c>
      <c r="AW102" s="12" t="s">
        <v>30</v>
      </c>
      <c r="AX102" s="12" t="s">
        <v>67</v>
      </c>
      <c r="AY102" s="238" t="s">
        <v>117</v>
      </c>
    </row>
    <row r="103" s="13" customFormat="1">
      <c r="B103" s="243"/>
      <c r="C103" s="244"/>
      <c r="D103" s="215" t="s">
        <v>132</v>
      </c>
      <c r="E103" s="245" t="s">
        <v>1</v>
      </c>
      <c r="F103" s="246" t="s">
        <v>300</v>
      </c>
      <c r="G103" s="244"/>
      <c r="H103" s="247">
        <v>32.350000000000001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132</v>
      </c>
      <c r="AU103" s="253" t="s">
        <v>77</v>
      </c>
      <c r="AV103" s="13" t="s">
        <v>124</v>
      </c>
      <c r="AW103" s="13" t="s">
        <v>30</v>
      </c>
      <c r="AX103" s="13" t="s">
        <v>75</v>
      </c>
      <c r="AY103" s="253" t="s">
        <v>117</v>
      </c>
    </row>
    <row r="104" s="1" customFormat="1" ht="16.5" customHeight="1">
      <c r="B104" s="36"/>
      <c r="C104" s="203" t="s">
        <v>116</v>
      </c>
      <c r="D104" s="203" t="s">
        <v>120</v>
      </c>
      <c r="E104" s="204" t="s">
        <v>691</v>
      </c>
      <c r="F104" s="205" t="s">
        <v>692</v>
      </c>
      <c r="G104" s="206" t="s">
        <v>540</v>
      </c>
      <c r="H104" s="207">
        <v>5.4000000000000004</v>
      </c>
      <c r="I104" s="208"/>
      <c r="J104" s="209">
        <f>ROUND(I104*H104,2)</f>
        <v>0</v>
      </c>
      <c r="K104" s="205" t="s">
        <v>163</v>
      </c>
      <c r="L104" s="41"/>
      <c r="M104" s="210" t="s">
        <v>1</v>
      </c>
      <c r="N104" s="211" t="s">
        <v>38</v>
      </c>
      <c r="O104" s="77"/>
      <c r="P104" s="212">
        <f>O104*H104</f>
        <v>0</v>
      </c>
      <c r="Q104" s="212">
        <v>2.0000000000000002E-05</v>
      </c>
      <c r="R104" s="212">
        <f>Q104*H104</f>
        <v>0.00010800000000000001</v>
      </c>
      <c r="S104" s="212">
        <v>0.001</v>
      </c>
      <c r="T104" s="213">
        <f>S104*H104</f>
        <v>0.0054000000000000003</v>
      </c>
      <c r="AR104" s="15" t="s">
        <v>124</v>
      </c>
      <c r="AT104" s="15" t="s">
        <v>120</v>
      </c>
      <c r="AU104" s="15" t="s">
        <v>77</v>
      </c>
      <c r="AY104" s="15" t="s">
        <v>117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75</v>
      </c>
      <c r="BK104" s="214">
        <f>ROUND(I104*H104,2)</f>
        <v>0</v>
      </c>
      <c r="BL104" s="15" t="s">
        <v>124</v>
      </c>
      <c r="BM104" s="15" t="s">
        <v>693</v>
      </c>
    </row>
    <row r="105" s="1" customFormat="1">
      <c r="B105" s="36"/>
      <c r="C105" s="37"/>
      <c r="D105" s="215" t="s">
        <v>126</v>
      </c>
      <c r="E105" s="37"/>
      <c r="F105" s="216" t="s">
        <v>694</v>
      </c>
      <c r="G105" s="37"/>
      <c r="H105" s="37"/>
      <c r="I105" s="129"/>
      <c r="J105" s="37"/>
      <c r="K105" s="37"/>
      <c r="L105" s="41"/>
      <c r="M105" s="217"/>
      <c r="N105" s="77"/>
      <c r="O105" s="77"/>
      <c r="P105" s="77"/>
      <c r="Q105" s="77"/>
      <c r="R105" s="77"/>
      <c r="S105" s="77"/>
      <c r="T105" s="78"/>
      <c r="AT105" s="15" t="s">
        <v>126</v>
      </c>
      <c r="AU105" s="15" t="s">
        <v>77</v>
      </c>
    </row>
    <row r="106" s="11" customFormat="1">
      <c r="B106" s="218"/>
      <c r="C106" s="219"/>
      <c r="D106" s="215" t="s">
        <v>132</v>
      </c>
      <c r="E106" s="220" t="s">
        <v>1</v>
      </c>
      <c r="F106" s="221" t="s">
        <v>695</v>
      </c>
      <c r="G106" s="219"/>
      <c r="H106" s="220" t="s">
        <v>1</v>
      </c>
      <c r="I106" s="222"/>
      <c r="J106" s="219"/>
      <c r="K106" s="219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132</v>
      </c>
      <c r="AU106" s="227" t="s">
        <v>77</v>
      </c>
      <c r="AV106" s="11" t="s">
        <v>75</v>
      </c>
      <c r="AW106" s="11" t="s">
        <v>30</v>
      </c>
      <c r="AX106" s="11" t="s">
        <v>67</v>
      </c>
      <c r="AY106" s="227" t="s">
        <v>117</v>
      </c>
    </row>
    <row r="107" s="12" customFormat="1">
      <c r="B107" s="228"/>
      <c r="C107" s="229"/>
      <c r="D107" s="215" t="s">
        <v>132</v>
      </c>
      <c r="E107" s="230" t="s">
        <v>1</v>
      </c>
      <c r="F107" s="231" t="s">
        <v>696</v>
      </c>
      <c r="G107" s="229"/>
      <c r="H107" s="232">
        <v>3.6000000000000001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132</v>
      </c>
      <c r="AU107" s="238" t="s">
        <v>77</v>
      </c>
      <c r="AV107" s="12" t="s">
        <v>77</v>
      </c>
      <c r="AW107" s="12" t="s">
        <v>30</v>
      </c>
      <c r="AX107" s="12" t="s">
        <v>67</v>
      </c>
      <c r="AY107" s="238" t="s">
        <v>117</v>
      </c>
    </row>
    <row r="108" s="11" customFormat="1">
      <c r="B108" s="218"/>
      <c r="C108" s="219"/>
      <c r="D108" s="215" t="s">
        <v>132</v>
      </c>
      <c r="E108" s="220" t="s">
        <v>1</v>
      </c>
      <c r="F108" s="221" t="s">
        <v>697</v>
      </c>
      <c r="G108" s="219"/>
      <c r="H108" s="220" t="s">
        <v>1</v>
      </c>
      <c r="I108" s="222"/>
      <c r="J108" s="219"/>
      <c r="K108" s="219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132</v>
      </c>
      <c r="AU108" s="227" t="s">
        <v>77</v>
      </c>
      <c r="AV108" s="11" t="s">
        <v>75</v>
      </c>
      <c r="AW108" s="11" t="s">
        <v>30</v>
      </c>
      <c r="AX108" s="11" t="s">
        <v>67</v>
      </c>
      <c r="AY108" s="227" t="s">
        <v>117</v>
      </c>
    </row>
    <row r="109" s="12" customFormat="1">
      <c r="B109" s="228"/>
      <c r="C109" s="229"/>
      <c r="D109" s="215" t="s">
        <v>132</v>
      </c>
      <c r="E109" s="230" t="s">
        <v>1</v>
      </c>
      <c r="F109" s="231" t="s">
        <v>698</v>
      </c>
      <c r="G109" s="229"/>
      <c r="H109" s="232">
        <v>1.8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132</v>
      </c>
      <c r="AU109" s="238" t="s">
        <v>77</v>
      </c>
      <c r="AV109" s="12" t="s">
        <v>77</v>
      </c>
      <c r="AW109" s="12" t="s">
        <v>30</v>
      </c>
      <c r="AX109" s="12" t="s">
        <v>67</v>
      </c>
      <c r="AY109" s="238" t="s">
        <v>117</v>
      </c>
    </row>
    <row r="110" s="13" customFormat="1">
      <c r="B110" s="243"/>
      <c r="C110" s="244"/>
      <c r="D110" s="215" t="s">
        <v>132</v>
      </c>
      <c r="E110" s="245" t="s">
        <v>1</v>
      </c>
      <c r="F110" s="246" t="s">
        <v>300</v>
      </c>
      <c r="G110" s="244"/>
      <c r="H110" s="247">
        <v>5.4000000000000004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132</v>
      </c>
      <c r="AU110" s="253" t="s">
        <v>77</v>
      </c>
      <c r="AV110" s="13" t="s">
        <v>124</v>
      </c>
      <c r="AW110" s="13" t="s">
        <v>30</v>
      </c>
      <c r="AX110" s="13" t="s">
        <v>75</v>
      </c>
      <c r="AY110" s="253" t="s">
        <v>117</v>
      </c>
    </row>
    <row r="111" s="1" customFormat="1" ht="16.5" customHeight="1">
      <c r="B111" s="36"/>
      <c r="C111" s="203" t="s">
        <v>159</v>
      </c>
      <c r="D111" s="203" t="s">
        <v>120</v>
      </c>
      <c r="E111" s="204" t="s">
        <v>699</v>
      </c>
      <c r="F111" s="205" t="s">
        <v>700</v>
      </c>
      <c r="G111" s="206" t="s">
        <v>235</v>
      </c>
      <c r="H111" s="207">
        <v>24</v>
      </c>
      <c r="I111" s="208"/>
      <c r="J111" s="209">
        <f>ROUND(I111*H111,2)</f>
        <v>0</v>
      </c>
      <c r="K111" s="205" t="s">
        <v>163</v>
      </c>
      <c r="L111" s="41"/>
      <c r="M111" s="210" t="s">
        <v>1</v>
      </c>
      <c r="N111" s="211" t="s">
        <v>38</v>
      </c>
      <c r="O111" s="77"/>
      <c r="P111" s="212">
        <f>O111*H111</f>
        <v>0</v>
      </c>
      <c r="Q111" s="212">
        <v>0.079799999999999996</v>
      </c>
      <c r="R111" s="212">
        <f>Q111*H111</f>
        <v>1.9152</v>
      </c>
      <c r="S111" s="212">
        <v>0</v>
      </c>
      <c r="T111" s="213">
        <f>S111*H111</f>
        <v>0</v>
      </c>
      <c r="AR111" s="15" t="s">
        <v>124</v>
      </c>
      <c r="AT111" s="15" t="s">
        <v>120</v>
      </c>
      <c r="AU111" s="15" t="s">
        <v>77</v>
      </c>
      <c r="AY111" s="15" t="s">
        <v>117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75</v>
      </c>
      <c r="BK111" s="214">
        <f>ROUND(I111*H111,2)</f>
        <v>0</v>
      </c>
      <c r="BL111" s="15" t="s">
        <v>124</v>
      </c>
      <c r="BM111" s="15" t="s">
        <v>701</v>
      </c>
    </row>
    <row r="112" s="1" customFormat="1">
      <c r="B112" s="36"/>
      <c r="C112" s="37"/>
      <c r="D112" s="215" t="s">
        <v>126</v>
      </c>
      <c r="E112" s="37"/>
      <c r="F112" s="216" t="s">
        <v>702</v>
      </c>
      <c r="G112" s="37"/>
      <c r="H112" s="37"/>
      <c r="I112" s="129"/>
      <c r="J112" s="37"/>
      <c r="K112" s="37"/>
      <c r="L112" s="41"/>
      <c r="M112" s="217"/>
      <c r="N112" s="77"/>
      <c r="O112" s="77"/>
      <c r="P112" s="77"/>
      <c r="Q112" s="77"/>
      <c r="R112" s="77"/>
      <c r="S112" s="77"/>
      <c r="T112" s="78"/>
      <c r="AT112" s="15" t="s">
        <v>126</v>
      </c>
      <c r="AU112" s="15" t="s">
        <v>77</v>
      </c>
    </row>
    <row r="113" s="11" customFormat="1">
      <c r="B113" s="218"/>
      <c r="C113" s="219"/>
      <c r="D113" s="215" t="s">
        <v>132</v>
      </c>
      <c r="E113" s="220" t="s">
        <v>1</v>
      </c>
      <c r="F113" s="221" t="s">
        <v>703</v>
      </c>
      <c r="G113" s="219"/>
      <c r="H113" s="220" t="s">
        <v>1</v>
      </c>
      <c r="I113" s="222"/>
      <c r="J113" s="219"/>
      <c r="K113" s="219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132</v>
      </c>
      <c r="AU113" s="227" t="s">
        <v>77</v>
      </c>
      <c r="AV113" s="11" t="s">
        <v>75</v>
      </c>
      <c r="AW113" s="11" t="s">
        <v>30</v>
      </c>
      <c r="AX113" s="11" t="s">
        <v>67</v>
      </c>
      <c r="AY113" s="227" t="s">
        <v>117</v>
      </c>
    </row>
    <row r="114" s="12" customFormat="1">
      <c r="B114" s="228"/>
      <c r="C114" s="229"/>
      <c r="D114" s="215" t="s">
        <v>132</v>
      </c>
      <c r="E114" s="230" t="s">
        <v>1</v>
      </c>
      <c r="F114" s="231" t="s">
        <v>704</v>
      </c>
      <c r="G114" s="229"/>
      <c r="H114" s="232">
        <v>24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132</v>
      </c>
      <c r="AU114" s="238" t="s">
        <v>77</v>
      </c>
      <c r="AV114" s="12" t="s">
        <v>77</v>
      </c>
      <c r="AW114" s="12" t="s">
        <v>30</v>
      </c>
      <c r="AX114" s="12" t="s">
        <v>75</v>
      </c>
      <c r="AY114" s="238" t="s">
        <v>117</v>
      </c>
    </row>
    <row r="115" s="1" customFormat="1" ht="16.5" customHeight="1">
      <c r="B115" s="36"/>
      <c r="C115" s="203" t="s">
        <v>168</v>
      </c>
      <c r="D115" s="203" t="s">
        <v>120</v>
      </c>
      <c r="E115" s="204" t="s">
        <v>705</v>
      </c>
      <c r="F115" s="205" t="s">
        <v>706</v>
      </c>
      <c r="G115" s="206" t="s">
        <v>235</v>
      </c>
      <c r="H115" s="207">
        <v>32.350000000000001</v>
      </c>
      <c r="I115" s="208"/>
      <c r="J115" s="209">
        <f>ROUND(I115*H115,2)</f>
        <v>0</v>
      </c>
      <c r="K115" s="205" t="s">
        <v>163</v>
      </c>
      <c r="L115" s="41"/>
      <c r="M115" s="210" t="s">
        <v>1</v>
      </c>
      <c r="N115" s="211" t="s">
        <v>38</v>
      </c>
      <c r="O115" s="77"/>
      <c r="P115" s="212">
        <f>O115*H115</f>
        <v>0</v>
      </c>
      <c r="Q115" s="212">
        <v>0.0088999999999999999</v>
      </c>
      <c r="R115" s="212">
        <f>Q115*H115</f>
        <v>0.28791500000000003</v>
      </c>
      <c r="S115" s="212">
        <v>0</v>
      </c>
      <c r="T115" s="213">
        <f>S115*H115</f>
        <v>0</v>
      </c>
      <c r="AR115" s="15" t="s">
        <v>124</v>
      </c>
      <c r="AT115" s="15" t="s">
        <v>120</v>
      </c>
      <c r="AU115" s="15" t="s">
        <v>77</v>
      </c>
      <c r="AY115" s="15" t="s">
        <v>117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75</v>
      </c>
      <c r="BK115" s="214">
        <f>ROUND(I115*H115,2)</f>
        <v>0</v>
      </c>
      <c r="BL115" s="15" t="s">
        <v>124</v>
      </c>
      <c r="BM115" s="15" t="s">
        <v>707</v>
      </c>
    </row>
    <row r="116" s="1" customFormat="1">
      <c r="B116" s="36"/>
      <c r="C116" s="37"/>
      <c r="D116" s="215" t="s">
        <v>126</v>
      </c>
      <c r="E116" s="37"/>
      <c r="F116" s="216" t="s">
        <v>708</v>
      </c>
      <c r="G116" s="37"/>
      <c r="H116" s="37"/>
      <c r="I116" s="129"/>
      <c r="J116" s="37"/>
      <c r="K116" s="37"/>
      <c r="L116" s="41"/>
      <c r="M116" s="217"/>
      <c r="N116" s="77"/>
      <c r="O116" s="77"/>
      <c r="P116" s="77"/>
      <c r="Q116" s="77"/>
      <c r="R116" s="77"/>
      <c r="S116" s="77"/>
      <c r="T116" s="78"/>
      <c r="AT116" s="15" t="s">
        <v>126</v>
      </c>
      <c r="AU116" s="15" t="s">
        <v>77</v>
      </c>
    </row>
    <row r="117" s="12" customFormat="1">
      <c r="B117" s="228"/>
      <c r="C117" s="229"/>
      <c r="D117" s="215" t="s">
        <v>132</v>
      </c>
      <c r="E117" s="230" t="s">
        <v>1</v>
      </c>
      <c r="F117" s="231" t="s">
        <v>664</v>
      </c>
      <c r="G117" s="229"/>
      <c r="H117" s="232">
        <v>32.350000000000001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132</v>
      </c>
      <c r="AU117" s="238" t="s">
        <v>77</v>
      </c>
      <c r="AV117" s="12" t="s">
        <v>77</v>
      </c>
      <c r="AW117" s="12" t="s">
        <v>30</v>
      </c>
      <c r="AX117" s="12" t="s">
        <v>75</v>
      </c>
      <c r="AY117" s="238" t="s">
        <v>117</v>
      </c>
    </row>
    <row r="118" s="1" customFormat="1" ht="16.5" customHeight="1">
      <c r="B118" s="36"/>
      <c r="C118" s="203" t="s">
        <v>175</v>
      </c>
      <c r="D118" s="203" t="s">
        <v>120</v>
      </c>
      <c r="E118" s="204" t="s">
        <v>709</v>
      </c>
      <c r="F118" s="205" t="s">
        <v>710</v>
      </c>
      <c r="G118" s="206" t="s">
        <v>235</v>
      </c>
      <c r="H118" s="207">
        <v>38.350000000000001</v>
      </c>
      <c r="I118" s="208"/>
      <c r="J118" s="209">
        <f>ROUND(I118*H118,2)</f>
        <v>0</v>
      </c>
      <c r="K118" s="205" t="s">
        <v>163</v>
      </c>
      <c r="L118" s="41"/>
      <c r="M118" s="210" t="s">
        <v>1</v>
      </c>
      <c r="N118" s="211" t="s">
        <v>38</v>
      </c>
      <c r="O118" s="77"/>
      <c r="P118" s="212">
        <f>O118*H118</f>
        <v>0</v>
      </c>
      <c r="Q118" s="212">
        <v>0.00158</v>
      </c>
      <c r="R118" s="212">
        <f>Q118*H118</f>
        <v>0.060593000000000001</v>
      </c>
      <c r="S118" s="212">
        <v>0</v>
      </c>
      <c r="T118" s="213">
        <f>S118*H118</f>
        <v>0</v>
      </c>
      <c r="AR118" s="15" t="s">
        <v>124</v>
      </c>
      <c r="AT118" s="15" t="s">
        <v>120</v>
      </c>
      <c r="AU118" s="15" t="s">
        <v>77</v>
      </c>
      <c r="AY118" s="15" t="s">
        <v>117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75</v>
      </c>
      <c r="BK118" s="214">
        <f>ROUND(I118*H118,2)</f>
        <v>0</v>
      </c>
      <c r="BL118" s="15" t="s">
        <v>124</v>
      </c>
      <c r="BM118" s="15" t="s">
        <v>711</v>
      </c>
    </row>
    <row r="119" s="1" customFormat="1">
      <c r="B119" s="36"/>
      <c r="C119" s="37"/>
      <c r="D119" s="215" t="s">
        <v>126</v>
      </c>
      <c r="E119" s="37"/>
      <c r="F119" s="216" t="s">
        <v>712</v>
      </c>
      <c r="G119" s="37"/>
      <c r="H119" s="37"/>
      <c r="I119" s="129"/>
      <c r="J119" s="37"/>
      <c r="K119" s="37"/>
      <c r="L119" s="41"/>
      <c r="M119" s="217"/>
      <c r="N119" s="77"/>
      <c r="O119" s="77"/>
      <c r="P119" s="77"/>
      <c r="Q119" s="77"/>
      <c r="R119" s="77"/>
      <c r="S119" s="77"/>
      <c r="T119" s="78"/>
      <c r="AT119" s="15" t="s">
        <v>126</v>
      </c>
      <c r="AU119" s="15" t="s">
        <v>77</v>
      </c>
    </row>
    <row r="120" s="12" customFormat="1">
      <c r="B120" s="228"/>
      <c r="C120" s="229"/>
      <c r="D120" s="215" t="s">
        <v>132</v>
      </c>
      <c r="E120" s="230" t="s">
        <v>1</v>
      </c>
      <c r="F120" s="231" t="s">
        <v>713</v>
      </c>
      <c r="G120" s="229"/>
      <c r="H120" s="232">
        <v>32.350000000000001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132</v>
      </c>
      <c r="AU120" s="238" t="s">
        <v>77</v>
      </c>
      <c r="AV120" s="12" t="s">
        <v>77</v>
      </c>
      <c r="AW120" s="12" t="s">
        <v>30</v>
      </c>
      <c r="AX120" s="12" t="s">
        <v>67</v>
      </c>
      <c r="AY120" s="238" t="s">
        <v>117</v>
      </c>
    </row>
    <row r="121" s="12" customFormat="1">
      <c r="B121" s="228"/>
      <c r="C121" s="229"/>
      <c r="D121" s="215" t="s">
        <v>132</v>
      </c>
      <c r="E121" s="230" t="s">
        <v>663</v>
      </c>
      <c r="F121" s="231" t="s">
        <v>159</v>
      </c>
      <c r="G121" s="229"/>
      <c r="H121" s="232">
        <v>6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132</v>
      </c>
      <c r="AU121" s="238" t="s">
        <v>77</v>
      </c>
      <c r="AV121" s="12" t="s">
        <v>77</v>
      </c>
      <c r="AW121" s="12" t="s">
        <v>30</v>
      </c>
      <c r="AX121" s="12" t="s">
        <v>67</v>
      </c>
      <c r="AY121" s="238" t="s">
        <v>117</v>
      </c>
    </row>
    <row r="122" s="13" customFormat="1">
      <c r="B122" s="243"/>
      <c r="C122" s="244"/>
      <c r="D122" s="215" t="s">
        <v>132</v>
      </c>
      <c r="E122" s="245" t="s">
        <v>1</v>
      </c>
      <c r="F122" s="246" t="s">
        <v>300</v>
      </c>
      <c r="G122" s="244"/>
      <c r="H122" s="247">
        <v>38.350000000000001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132</v>
      </c>
      <c r="AU122" s="253" t="s">
        <v>77</v>
      </c>
      <c r="AV122" s="13" t="s">
        <v>124</v>
      </c>
      <c r="AW122" s="13" t="s">
        <v>30</v>
      </c>
      <c r="AX122" s="13" t="s">
        <v>75</v>
      </c>
      <c r="AY122" s="253" t="s">
        <v>117</v>
      </c>
    </row>
    <row r="123" s="1" customFormat="1" ht="16.5" customHeight="1">
      <c r="B123" s="36"/>
      <c r="C123" s="203" t="s">
        <v>181</v>
      </c>
      <c r="D123" s="203" t="s">
        <v>120</v>
      </c>
      <c r="E123" s="204" t="s">
        <v>121</v>
      </c>
      <c r="F123" s="205" t="s">
        <v>714</v>
      </c>
      <c r="G123" s="206" t="s">
        <v>130</v>
      </c>
      <c r="H123" s="207">
        <v>1</v>
      </c>
      <c r="I123" s="208"/>
      <c r="J123" s="209">
        <f>ROUND(I123*H123,2)</f>
        <v>0</v>
      </c>
      <c r="K123" s="205" t="s">
        <v>1</v>
      </c>
      <c r="L123" s="41"/>
      <c r="M123" s="210" t="s">
        <v>1</v>
      </c>
      <c r="N123" s="211" t="s">
        <v>38</v>
      </c>
      <c r="O123" s="77"/>
      <c r="P123" s="212">
        <f>O123*H123</f>
        <v>0</v>
      </c>
      <c r="Q123" s="212">
        <v>0</v>
      </c>
      <c r="R123" s="212">
        <f>Q123*H123</f>
        <v>0</v>
      </c>
      <c r="S123" s="212">
        <v>0.10000000000000001</v>
      </c>
      <c r="T123" s="213">
        <f>S123*H123</f>
        <v>0.10000000000000001</v>
      </c>
      <c r="AR123" s="15" t="s">
        <v>124</v>
      </c>
      <c r="AT123" s="15" t="s">
        <v>120</v>
      </c>
      <c r="AU123" s="15" t="s">
        <v>77</v>
      </c>
      <c r="AY123" s="15" t="s">
        <v>117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75</v>
      </c>
      <c r="BK123" s="214">
        <f>ROUND(I123*H123,2)</f>
        <v>0</v>
      </c>
      <c r="BL123" s="15" t="s">
        <v>124</v>
      </c>
      <c r="BM123" s="15" t="s">
        <v>715</v>
      </c>
    </row>
    <row r="124" s="1" customFormat="1">
      <c r="B124" s="36"/>
      <c r="C124" s="37"/>
      <c r="D124" s="215" t="s">
        <v>126</v>
      </c>
      <c r="E124" s="37"/>
      <c r="F124" s="216" t="s">
        <v>716</v>
      </c>
      <c r="G124" s="37"/>
      <c r="H124" s="37"/>
      <c r="I124" s="129"/>
      <c r="J124" s="37"/>
      <c r="K124" s="37"/>
      <c r="L124" s="41"/>
      <c r="M124" s="217"/>
      <c r="N124" s="77"/>
      <c r="O124" s="77"/>
      <c r="P124" s="77"/>
      <c r="Q124" s="77"/>
      <c r="R124" s="77"/>
      <c r="S124" s="77"/>
      <c r="T124" s="78"/>
      <c r="AT124" s="15" t="s">
        <v>126</v>
      </c>
      <c r="AU124" s="15" t="s">
        <v>77</v>
      </c>
    </row>
    <row r="125" s="10" customFormat="1" ht="22.8" customHeight="1">
      <c r="B125" s="187"/>
      <c r="C125" s="188"/>
      <c r="D125" s="189" t="s">
        <v>66</v>
      </c>
      <c r="E125" s="201" t="s">
        <v>379</v>
      </c>
      <c r="F125" s="201" t="s">
        <v>380</v>
      </c>
      <c r="G125" s="188"/>
      <c r="H125" s="188"/>
      <c r="I125" s="191"/>
      <c r="J125" s="202">
        <f>BK125</f>
        <v>0</v>
      </c>
      <c r="K125" s="188"/>
      <c r="L125" s="193"/>
      <c r="M125" s="194"/>
      <c r="N125" s="195"/>
      <c r="O125" s="195"/>
      <c r="P125" s="196">
        <f>SUM(P126:P135)</f>
        <v>0</v>
      </c>
      <c r="Q125" s="195"/>
      <c r="R125" s="196">
        <f>SUM(R126:R135)</f>
        <v>0</v>
      </c>
      <c r="S125" s="195"/>
      <c r="T125" s="197">
        <f>SUM(T126:T135)</f>
        <v>0</v>
      </c>
      <c r="AR125" s="198" t="s">
        <v>75</v>
      </c>
      <c r="AT125" s="199" t="s">
        <v>66</v>
      </c>
      <c r="AU125" s="199" t="s">
        <v>75</v>
      </c>
      <c r="AY125" s="198" t="s">
        <v>117</v>
      </c>
      <c r="BK125" s="200">
        <f>SUM(BK126:BK135)</f>
        <v>0</v>
      </c>
    </row>
    <row r="126" s="1" customFormat="1" ht="16.5" customHeight="1">
      <c r="B126" s="36"/>
      <c r="C126" s="203" t="s">
        <v>185</v>
      </c>
      <c r="D126" s="203" t="s">
        <v>120</v>
      </c>
      <c r="E126" s="204" t="s">
        <v>629</v>
      </c>
      <c r="F126" s="205" t="s">
        <v>630</v>
      </c>
      <c r="G126" s="206" t="s">
        <v>384</v>
      </c>
      <c r="H126" s="207">
        <v>2.25</v>
      </c>
      <c r="I126" s="208"/>
      <c r="J126" s="209">
        <f>ROUND(I126*H126,2)</f>
        <v>0</v>
      </c>
      <c r="K126" s="205" t="s">
        <v>163</v>
      </c>
      <c r="L126" s="41"/>
      <c r="M126" s="210" t="s">
        <v>1</v>
      </c>
      <c r="N126" s="211" t="s">
        <v>38</v>
      </c>
      <c r="O126" s="7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5" t="s">
        <v>124</v>
      </c>
      <c r="AT126" s="15" t="s">
        <v>120</v>
      </c>
      <c r="AU126" s="15" t="s">
        <v>77</v>
      </c>
      <c r="AY126" s="15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75</v>
      </c>
      <c r="BK126" s="214">
        <f>ROUND(I126*H126,2)</f>
        <v>0</v>
      </c>
      <c r="BL126" s="15" t="s">
        <v>124</v>
      </c>
      <c r="BM126" s="15" t="s">
        <v>717</v>
      </c>
    </row>
    <row r="127" s="1" customFormat="1">
      <c r="B127" s="36"/>
      <c r="C127" s="37"/>
      <c r="D127" s="215" t="s">
        <v>126</v>
      </c>
      <c r="E127" s="37"/>
      <c r="F127" s="216" t="s">
        <v>718</v>
      </c>
      <c r="G127" s="37"/>
      <c r="H127" s="37"/>
      <c r="I127" s="129"/>
      <c r="J127" s="37"/>
      <c r="K127" s="37"/>
      <c r="L127" s="41"/>
      <c r="M127" s="217"/>
      <c r="N127" s="77"/>
      <c r="O127" s="77"/>
      <c r="P127" s="77"/>
      <c r="Q127" s="77"/>
      <c r="R127" s="77"/>
      <c r="S127" s="77"/>
      <c r="T127" s="78"/>
      <c r="AT127" s="15" t="s">
        <v>126</v>
      </c>
      <c r="AU127" s="15" t="s">
        <v>77</v>
      </c>
    </row>
    <row r="128" s="11" customFormat="1">
      <c r="B128" s="218"/>
      <c r="C128" s="219"/>
      <c r="D128" s="215" t="s">
        <v>132</v>
      </c>
      <c r="E128" s="220" t="s">
        <v>1</v>
      </c>
      <c r="F128" s="221" t="s">
        <v>686</v>
      </c>
      <c r="G128" s="219"/>
      <c r="H128" s="220" t="s">
        <v>1</v>
      </c>
      <c r="I128" s="222"/>
      <c r="J128" s="219"/>
      <c r="K128" s="219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132</v>
      </c>
      <c r="AU128" s="227" t="s">
        <v>77</v>
      </c>
      <c r="AV128" s="11" t="s">
        <v>75</v>
      </c>
      <c r="AW128" s="11" t="s">
        <v>30</v>
      </c>
      <c r="AX128" s="11" t="s">
        <v>67</v>
      </c>
      <c r="AY128" s="227" t="s">
        <v>117</v>
      </c>
    </row>
    <row r="129" s="12" customFormat="1">
      <c r="B129" s="228"/>
      <c r="C129" s="229"/>
      <c r="D129" s="215" t="s">
        <v>132</v>
      </c>
      <c r="E129" s="230" t="s">
        <v>453</v>
      </c>
      <c r="F129" s="231" t="s">
        <v>719</v>
      </c>
      <c r="G129" s="229"/>
      <c r="H129" s="232">
        <v>2.25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132</v>
      </c>
      <c r="AU129" s="238" t="s">
        <v>77</v>
      </c>
      <c r="AV129" s="12" t="s">
        <v>77</v>
      </c>
      <c r="AW129" s="12" t="s">
        <v>30</v>
      </c>
      <c r="AX129" s="12" t="s">
        <v>75</v>
      </c>
      <c r="AY129" s="238" t="s">
        <v>117</v>
      </c>
    </row>
    <row r="130" s="1" customFormat="1" ht="16.5" customHeight="1">
      <c r="B130" s="36"/>
      <c r="C130" s="203" t="s">
        <v>189</v>
      </c>
      <c r="D130" s="203" t="s">
        <v>120</v>
      </c>
      <c r="E130" s="204" t="s">
        <v>635</v>
      </c>
      <c r="F130" s="205" t="s">
        <v>636</v>
      </c>
      <c r="G130" s="206" t="s">
        <v>384</v>
      </c>
      <c r="H130" s="207">
        <v>40.5</v>
      </c>
      <c r="I130" s="208"/>
      <c r="J130" s="209">
        <f>ROUND(I130*H130,2)</f>
        <v>0</v>
      </c>
      <c r="K130" s="205" t="s">
        <v>163</v>
      </c>
      <c r="L130" s="41"/>
      <c r="M130" s="210" t="s">
        <v>1</v>
      </c>
      <c r="N130" s="211" t="s">
        <v>38</v>
      </c>
      <c r="O130" s="7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5" t="s">
        <v>124</v>
      </c>
      <c r="AT130" s="15" t="s">
        <v>120</v>
      </c>
      <c r="AU130" s="15" t="s">
        <v>77</v>
      </c>
      <c r="AY130" s="15" t="s">
        <v>117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75</v>
      </c>
      <c r="BK130" s="214">
        <f>ROUND(I130*H130,2)</f>
        <v>0</v>
      </c>
      <c r="BL130" s="15" t="s">
        <v>124</v>
      </c>
      <c r="BM130" s="15" t="s">
        <v>720</v>
      </c>
    </row>
    <row r="131" s="1" customFormat="1">
      <c r="B131" s="36"/>
      <c r="C131" s="37"/>
      <c r="D131" s="215" t="s">
        <v>126</v>
      </c>
      <c r="E131" s="37"/>
      <c r="F131" s="216" t="s">
        <v>721</v>
      </c>
      <c r="G131" s="37"/>
      <c r="H131" s="37"/>
      <c r="I131" s="129"/>
      <c r="J131" s="37"/>
      <c r="K131" s="37"/>
      <c r="L131" s="41"/>
      <c r="M131" s="217"/>
      <c r="N131" s="77"/>
      <c r="O131" s="77"/>
      <c r="P131" s="77"/>
      <c r="Q131" s="77"/>
      <c r="R131" s="77"/>
      <c r="S131" s="77"/>
      <c r="T131" s="78"/>
      <c r="AT131" s="15" t="s">
        <v>126</v>
      </c>
      <c r="AU131" s="15" t="s">
        <v>77</v>
      </c>
    </row>
    <row r="132" s="12" customFormat="1">
      <c r="B132" s="228"/>
      <c r="C132" s="229"/>
      <c r="D132" s="215" t="s">
        <v>132</v>
      </c>
      <c r="E132" s="230" t="s">
        <v>1</v>
      </c>
      <c r="F132" s="231" t="s">
        <v>722</v>
      </c>
      <c r="G132" s="229"/>
      <c r="H132" s="232">
        <v>40.5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132</v>
      </c>
      <c r="AU132" s="238" t="s">
        <v>77</v>
      </c>
      <c r="AV132" s="12" t="s">
        <v>77</v>
      </c>
      <c r="AW132" s="12" t="s">
        <v>30</v>
      </c>
      <c r="AX132" s="12" t="s">
        <v>75</v>
      </c>
      <c r="AY132" s="238" t="s">
        <v>117</v>
      </c>
    </row>
    <row r="133" s="1" customFormat="1" ht="16.5" customHeight="1">
      <c r="B133" s="36"/>
      <c r="C133" s="203" t="s">
        <v>193</v>
      </c>
      <c r="D133" s="203" t="s">
        <v>120</v>
      </c>
      <c r="E133" s="204" t="s">
        <v>641</v>
      </c>
      <c r="F133" s="205" t="s">
        <v>723</v>
      </c>
      <c r="G133" s="206" t="s">
        <v>384</v>
      </c>
      <c r="H133" s="207">
        <v>2.25</v>
      </c>
      <c r="I133" s="208"/>
      <c r="J133" s="209">
        <f>ROUND(I133*H133,2)</f>
        <v>0</v>
      </c>
      <c r="K133" s="205" t="s">
        <v>163</v>
      </c>
      <c r="L133" s="41"/>
      <c r="M133" s="210" t="s">
        <v>1</v>
      </c>
      <c r="N133" s="211" t="s">
        <v>38</v>
      </c>
      <c r="O133" s="7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5" t="s">
        <v>124</v>
      </c>
      <c r="AT133" s="15" t="s">
        <v>120</v>
      </c>
      <c r="AU133" s="15" t="s">
        <v>77</v>
      </c>
      <c r="AY133" s="15" t="s">
        <v>117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75</v>
      </c>
      <c r="BK133" s="214">
        <f>ROUND(I133*H133,2)</f>
        <v>0</v>
      </c>
      <c r="BL133" s="15" t="s">
        <v>124</v>
      </c>
      <c r="BM133" s="15" t="s">
        <v>724</v>
      </c>
    </row>
    <row r="134" s="1" customFormat="1">
      <c r="B134" s="36"/>
      <c r="C134" s="37"/>
      <c r="D134" s="215" t="s">
        <v>126</v>
      </c>
      <c r="E134" s="37"/>
      <c r="F134" s="216" t="s">
        <v>725</v>
      </c>
      <c r="G134" s="37"/>
      <c r="H134" s="37"/>
      <c r="I134" s="129"/>
      <c r="J134" s="37"/>
      <c r="K134" s="37"/>
      <c r="L134" s="41"/>
      <c r="M134" s="217"/>
      <c r="N134" s="77"/>
      <c r="O134" s="77"/>
      <c r="P134" s="77"/>
      <c r="Q134" s="77"/>
      <c r="R134" s="77"/>
      <c r="S134" s="77"/>
      <c r="T134" s="78"/>
      <c r="AT134" s="15" t="s">
        <v>126</v>
      </c>
      <c r="AU134" s="15" t="s">
        <v>77</v>
      </c>
    </row>
    <row r="135" s="12" customFormat="1">
      <c r="B135" s="228"/>
      <c r="C135" s="229"/>
      <c r="D135" s="215" t="s">
        <v>132</v>
      </c>
      <c r="E135" s="230" t="s">
        <v>1</v>
      </c>
      <c r="F135" s="231" t="s">
        <v>453</v>
      </c>
      <c r="G135" s="229"/>
      <c r="H135" s="232">
        <v>2.25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132</v>
      </c>
      <c r="AU135" s="238" t="s">
        <v>77</v>
      </c>
      <c r="AV135" s="12" t="s">
        <v>77</v>
      </c>
      <c r="AW135" s="12" t="s">
        <v>30</v>
      </c>
      <c r="AX135" s="12" t="s">
        <v>75</v>
      </c>
      <c r="AY135" s="238" t="s">
        <v>117</v>
      </c>
    </row>
    <row r="136" s="10" customFormat="1" ht="25.92" customHeight="1">
      <c r="B136" s="187"/>
      <c r="C136" s="188"/>
      <c r="D136" s="189" t="s">
        <v>66</v>
      </c>
      <c r="E136" s="190" t="s">
        <v>726</v>
      </c>
      <c r="F136" s="190" t="s">
        <v>727</v>
      </c>
      <c r="G136" s="188"/>
      <c r="H136" s="188"/>
      <c r="I136" s="191"/>
      <c r="J136" s="192">
        <f>BK136</f>
        <v>0</v>
      </c>
      <c r="K136" s="188"/>
      <c r="L136" s="193"/>
      <c r="M136" s="194"/>
      <c r="N136" s="195"/>
      <c r="O136" s="195"/>
      <c r="P136" s="196">
        <f>P137+P194+P198</f>
        <v>0</v>
      </c>
      <c r="Q136" s="195"/>
      <c r="R136" s="196">
        <f>R137+R194+R198</f>
        <v>0.3921721199999999</v>
      </c>
      <c r="S136" s="195"/>
      <c r="T136" s="197">
        <f>T137+T194+T198</f>
        <v>0</v>
      </c>
      <c r="AR136" s="198" t="s">
        <v>77</v>
      </c>
      <c r="AT136" s="199" t="s">
        <v>66</v>
      </c>
      <c r="AU136" s="199" t="s">
        <v>67</v>
      </c>
      <c r="AY136" s="198" t="s">
        <v>117</v>
      </c>
      <c r="BK136" s="200">
        <f>BK137+BK194+BK198</f>
        <v>0</v>
      </c>
    </row>
    <row r="137" s="10" customFormat="1" ht="22.8" customHeight="1">
      <c r="B137" s="187"/>
      <c r="C137" s="188"/>
      <c r="D137" s="189" t="s">
        <v>66</v>
      </c>
      <c r="E137" s="201" t="s">
        <v>728</v>
      </c>
      <c r="F137" s="201" t="s">
        <v>729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SUM(P138:P193)</f>
        <v>0</v>
      </c>
      <c r="Q137" s="195"/>
      <c r="R137" s="196">
        <f>SUM(R138:R193)</f>
        <v>0.39109999999999995</v>
      </c>
      <c r="S137" s="195"/>
      <c r="T137" s="197">
        <f>SUM(T138:T193)</f>
        <v>0</v>
      </c>
      <c r="AR137" s="198" t="s">
        <v>77</v>
      </c>
      <c r="AT137" s="199" t="s">
        <v>66</v>
      </c>
      <c r="AU137" s="199" t="s">
        <v>75</v>
      </c>
      <c r="AY137" s="198" t="s">
        <v>117</v>
      </c>
      <c r="BK137" s="200">
        <f>SUM(BK138:BK193)</f>
        <v>0</v>
      </c>
    </row>
    <row r="138" s="1" customFormat="1" ht="16.5" customHeight="1">
      <c r="B138" s="36"/>
      <c r="C138" s="203" t="s">
        <v>198</v>
      </c>
      <c r="D138" s="203" t="s">
        <v>120</v>
      </c>
      <c r="E138" s="204" t="s">
        <v>730</v>
      </c>
      <c r="F138" s="205" t="s">
        <v>731</v>
      </c>
      <c r="G138" s="206" t="s">
        <v>130</v>
      </c>
      <c r="H138" s="207">
        <v>1</v>
      </c>
      <c r="I138" s="208"/>
      <c r="J138" s="209">
        <f>ROUND(I138*H138,2)</f>
        <v>0</v>
      </c>
      <c r="K138" s="205" t="s">
        <v>1</v>
      </c>
      <c r="L138" s="41"/>
      <c r="M138" s="210" t="s">
        <v>1</v>
      </c>
      <c r="N138" s="211" t="s">
        <v>38</v>
      </c>
      <c r="O138" s="77"/>
      <c r="P138" s="212">
        <f>O138*H138</f>
        <v>0</v>
      </c>
      <c r="Q138" s="212">
        <v>6.9999999999999994E-05</v>
      </c>
      <c r="R138" s="212">
        <f>Q138*H138</f>
        <v>6.9999999999999994E-05</v>
      </c>
      <c r="S138" s="212">
        <v>0</v>
      </c>
      <c r="T138" s="213">
        <f>S138*H138</f>
        <v>0</v>
      </c>
      <c r="AR138" s="15" t="s">
        <v>124</v>
      </c>
      <c r="AT138" s="15" t="s">
        <v>120</v>
      </c>
      <c r="AU138" s="15" t="s">
        <v>77</v>
      </c>
      <c r="AY138" s="15" t="s">
        <v>117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5" t="s">
        <v>75</v>
      </c>
      <c r="BK138" s="214">
        <f>ROUND(I138*H138,2)</f>
        <v>0</v>
      </c>
      <c r="BL138" s="15" t="s">
        <v>124</v>
      </c>
      <c r="BM138" s="15" t="s">
        <v>732</v>
      </c>
    </row>
    <row r="139" s="1" customFormat="1">
      <c r="B139" s="36"/>
      <c r="C139" s="37"/>
      <c r="D139" s="215" t="s">
        <v>126</v>
      </c>
      <c r="E139" s="37"/>
      <c r="F139" s="216" t="s">
        <v>731</v>
      </c>
      <c r="G139" s="37"/>
      <c r="H139" s="37"/>
      <c r="I139" s="129"/>
      <c r="J139" s="37"/>
      <c r="K139" s="37"/>
      <c r="L139" s="41"/>
      <c r="M139" s="217"/>
      <c r="N139" s="77"/>
      <c r="O139" s="77"/>
      <c r="P139" s="77"/>
      <c r="Q139" s="77"/>
      <c r="R139" s="77"/>
      <c r="S139" s="77"/>
      <c r="T139" s="78"/>
      <c r="AT139" s="15" t="s">
        <v>126</v>
      </c>
      <c r="AU139" s="15" t="s">
        <v>77</v>
      </c>
    </row>
    <row r="140" s="11" customFormat="1">
      <c r="B140" s="218"/>
      <c r="C140" s="219"/>
      <c r="D140" s="215" t="s">
        <v>132</v>
      </c>
      <c r="E140" s="220" t="s">
        <v>1</v>
      </c>
      <c r="F140" s="221" t="s">
        <v>733</v>
      </c>
      <c r="G140" s="219"/>
      <c r="H140" s="220" t="s">
        <v>1</v>
      </c>
      <c r="I140" s="222"/>
      <c r="J140" s="219"/>
      <c r="K140" s="219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132</v>
      </c>
      <c r="AU140" s="227" t="s">
        <v>77</v>
      </c>
      <c r="AV140" s="11" t="s">
        <v>75</v>
      </c>
      <c r="AW140" s="11" t="s">
        <v>30</v>
      </c>
      <c r="AX140" s="11" t="s">
        <v>67</v>
      </c>
      <c r="AY140" s="227" t="s">
        <v>117</v>
      </c>
    </row>
    <row r="141" s="11" customFormat="1">
      <c r="B141" s="218"/>
      <c r="C141" s="219"/>
      <c r="D141" s="215" t="s">
        <v>132</v>
      </c>
      <c r="E141" s="220" t="s">
        <v>1</v>
      </c>
      <c r="F141" s="221" t="s">
        <v>734</v>
      </c>
      <c r="G141" s="219"/>
      <c r="H141" s="220" t="s">
        <v>1</v>
      </c>
      <c r="I141" s="222"/>
      <c r="J141" s="219"/>
      <c r="K141" s="219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132</v>
      </c>
      <c r="AU141" s="227" t="s">
        <v>77</v>
      </c>
      <c r="AV141" s="11" t="s">
        <v>75</v>
      </c>
      <c r="AW141" s="11" t="s">
        <v>30</v>
      </c>
      <c r="AX141" s="11" t="s">
        <v>67</v>
      </c>
      <c r="AY141" s="227" t="s">
        <v>117</v>
      </c>
    </row>
    <row r="142" s="11" customFormat="1">
      <c r="B142" s="218"/>
      <c r="C142" s="219"/>
      <c r="D142" s="215" t="s">
        <v>132</v>
      </c>
      <c r="E142" s="220" t="s">
        <v>1</v>
      </c>
      <c r="F142" s="221" t="s">
        <v>735</v>
      </c>
      <c r="G142" s="219"/>
      <c r="H142" s="220" t="s">
        <v>1</v>
      </c>
      <c r="I142" s="222"/>
      <c r="J142" s="219"/>
      <c r="K142" s="219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132</v>
      </c>
      <c r="AU142" s="227" t="s">
        <v>77</v>
      </c>
      <c r="AV142" s="11" t="s">
        <v>75</v>
      </c>
      <c r="AW142" s="11" t="s">
        <v>30</v>
      </c>
      <c r="AX142" s="11" t="s">
        <v>67</v>
      </c>
      <c r="AY142" s="227" t="s">
        <v>117</v>
      </c>
    </row>
    <row r="143" s="11" customFormat="1">
      <c r="B143" s="218"/>
      <c r="C143" s="219"/>
      <c r="D143" s="215" t="s">
        <v>132</v>
      </c>
      <c r="E143" s="220" t="s">
        <v>1</v>
      </c>
      <c r="F143" s="221" t="s">
        <v>736</v>
      </c>
      <c r="G143" s="219"/>
      <c r="H143" s="220" t="s">
        <v>1</v>
      </c>
      <c r="I143" s="222"/>
      <c r="J143" s="219"/>
      <c r="K143" s="219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132</v>
      </c>
      <c r="AU143" s="227" t="s">
        <v>77</v>
      </c>
      <c r="AV143" s="11" t="s">
        <v>75</v>
      </c>
      <c r="AW143" s="11" t="s">
        <v>30</v>
      </c>
      <c r="AX143" s="11" t="s">
        <v>67</v>
      </c>
      <c r="AY143" s="227" t="s">
        <v>117</v>
      </c>
    </row>
    <row r="144" s="11" customFormat="1">
      <c r="B144" s="218"/>
      <c r="C144" s="219"/>
      <c r="D144" s="215" t="s">
        <v>132</v>
      </c>
      <c r="E144" s="220" t="s">
        <v>1</v>
      </c>
      <c r="F144" s="221" t="s">
        <v>737</v>
      </c>
      <c r="G144" s="219"/>
      <c r="H144" s="220" t="s">
        <v>1</v>
      </c>
      <c r="I144" s="222"/>
      <c r="J144" s="219"/>
      <c r="K144" s="219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132</v>
      </c>
      <c r="AU144" s="227" t="s">
        <v>77</v>
      </c>
      <c r="AV144" s="11" t="s">
        <v>75</v>
      </c>
      <c r="AW144" s="11" t="s">
        <v>30</v>
      </c>
      <c r="AX144" s="11" t="s">
        <v>67</v>
      </c>
      <c r="AY144" s="227" t="s">
        <v>117</v>
      </c>
    </row>
    <row r="145" s="12" customFormat="1">
      <c r="B145" s="228"/>
      <c r="C145" s="229"/>
      <c r="D145" s="215" t="s">
        <v>132</v>
      </c>
      <c r="E145" s="230" t="s">
        <v>1</v>
      </c>
      <c r="F145" s="231" t="s">
        <v>75</v>
      </c>
      <c r="G145" s="229"/>
      <c r="H145" s="232">
        <v>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132</v>
      </c>
      <c r="AU145" s="238" t="s">
        <v>77</v>
      </c>
      <c r="AV145" s="12" t="s">
        <v>77</v>
      </c>
      <c r="AW145" s="12" t="s">
        <v>30</v>
      </c>
      <c r="AX145" s="12" t="s">
        <v>75</v>
      </c>
      <c r="AY145" s="238" t="s">
        <v>117</v>
      </c>
    </row>
    <row r="146" s="1" customFormat="1" ht="16.5" customHeight="1">
      <c r="B146" s="36"/>
      <c r="C146" s="257" t="s">
        <v>208</v>
      </c>
      <c r="D146" s="257" t="s">
        <v>526</v>
      </c>
      <c r="E146" s="258" t="s">
        <v>738</v>
      </c>
      <c r="F146" s="259" t="s">
        <v>739</v>
      </c>
      <c r="G146" s="260" t="s">
        <v>384</v>
      </c>
      <c r="H146" s="261">
        <v>0.024</v>
      </c>
      <c r="I146" s="262"/>
      <c r="J146" s="263">
        <f>ROUND(I146*H146,2)</f>
        <v>0</v>
      </c>
      <c r="K146" s="259" t="s">
        <v>1</v>
      </c>
      <c r="L146" s="264"/>
      <c r="M146" s="265" t="s">
        <v>1</v>
      </c>
      <c r="N146" s="266" t="s">
        <v>38</v>
      </c>
      <c r="O146" s="77"/>
      <c r="P146" s="212">
        <f>O146*H146</f>
        <v>0</v>
      </c>
      <c r="Q146" s="212">
        <v>1</v>
      </c>
      <c r="R146" s="212">
        <f>Q146*H146</f>
        <v>0.024</v>
      </c>
      <c r="S146" s="212">
        <v>0</v>
      </c>
      <c r="T146" s="213">
        <f>S146*H146</f>
        <v>0</v>
      </c>
      <c r="AR146" s="15" t="s">
        <v>175</v>
      </c>
      <c r="AT146" s="15" t="s">
        <v>526</v>
      </c>
      <c r="AU146" s="15" t="s">
        <v>77</v>
      </c>
      <c r="AY146" s="15" t="s">
        <v>117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75</v>
      </c>
      <c r="BK146" s="214">
        <f>ROUND(I146*H146,2)</f>
        <v>0</v>
      </c>
      <c r="BL146" s="15" t="s">
        <v>124</v>
      </c>
      <c r="BM146" s="15" t="s">
        <v>740</v>
      </c>
    </row>
    <row r="147" s="1" customFormat="1">
      <c r="B147" s="36"/>
      <c r="C147" s="37"/>
      <c r="D147" s="215" t="s">
        <v>126</v>
      </c>
      <c r="E147" s="37"/>
      <c r="F147" s="216" t="s">
        <v>739</v>
      </c>
      <c r="G147" s="37"/>
      <c r="H147" s="37"/>
      <c r="I147" s="129"/>
      <c r="J147" s="37"/>
      <c r="K147" s="37"/>
      <c r="L147" s="41"/>
      <c r="M147" s="217"/>
      <c r="N147" s="77"/>
      <c r="O147" s="77"/>
      <c r="P147" s="77"/>
      <c r="Q147" s="77"/>
      <c r="R147" s="77"/>
      <c r="S147" s="77"/>
      <c r="T147" s="78"/>
      <c r="AT147" s="15" t="s">
        <v>126</v>
      </c>
      <c r="AU147" s="15" t="s">
        <v>77</v>
      </c>
    </row>
    <row r="148" s="12" customFormat="1">
      <c r="B148" s="228"/>
      <c r="C148" s="229"/>
      <c r="D148" s="215" t="s">
        <v>132</v>
      </c>
      <c r="E148" s="230" t="s">
        <v>1</v>
      </c>
      <c r="F148" s="231" t="s">
        <v>741</v>
      </c>
      <c r="G148" s="229"/>
      <c r="H148" s="232">
        <v>0.024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132</v>
      </c>
      <c r="AU148" s="238" t="s">
        <v>77</v>
      </c>
      <c r="AV148" s="12" t="s">
        <v>77</v>
      </c>
      <c r="AW148" s="12" t="s">
        <v>30</v>
      </c>
      <c r="AX148" s="12" t="s">
        <v>67</v>
      </c>
      <c r="AY148" s="238" t="s">
        <v>117</v>
      </c>
    </row>
    <row r="149" s="13" customFormat="1">
      <c r="B149" s="243"/>
      <c r="C149" s="244"/>
      <c r="D149" s="215" t="s">
        <v>132</v>
      </c>
      <c r="E149" s="245" t="s">
        <v>1</v>
      </c>
      <c r="F149" s="246" t="s">
        <v>300</v>
      </c>
      <c r="G149" s="244"/>
      <c r="H149" s="247">
        <v>0.024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132</v>
      </c>
      <c r="AU149" s="253" t="s">
        <v>77</v>
      </c>
      <c r="AV149" s="13" t="s">
        <v>124</v>
      </c>
      <c r="AW149" s="13" t="s">
        <v>30</v>
      </c>
      <c r="AX149" s="13" t="s">
        <v>75</v>
      </c>
      <c r="AY149" s="253" t="s">
        <v>117</v>
      </c>
    </row>
    <row r="150" s="1" customFormat="1" ht="16.5" customHeight="1">
      <c r="B150" s="36"/>
      <c r="C150" s="257" t="s">
        <v>8</v>
      </c>
      <c r="D150" s="257" t="s">
        <v>526</v>
      </c>
      <c r="E150" s="258" t="s">
        <v>742</v>
      </c>
      <c r="F150" s="259" t="s">
        <v>743</v>
      </c>
      <c r="G150" s="260" t="s">
        <v>384</v>
      </c>
      <c r="H150" s="261">
        <v>0.085000000000000006</v>
      </c>
      <c r="I150" s="262"/>
      <c r="J150" s="263">
        <f>ROUND(I150*H150,2)</f>
        <v>0</v>
      </c>
      <c r="K150" s="259" t="s">
        <v>1</v>
      </c>
      <c r="L150" s="264"/>
      <c r="M150" s="265" t="s">
        <v>1</v>
      </c>
      <c r="N150" s="266" t="s">
        <v>38</v>
      </c>
      <c r="O150" s="77"/>
      <c r="P150" s="212">
        <f>O150*H150</f>
        <v>0</v>
      </c>
      <c r="Q150" s="212">
        <v>1</v>
      </c>
      <c r="R150" s="212">
        <f>Q150*H150</f>
        <v>0.085000000000000006</v>
      </c>
      <c r="S150" s="212">
        <v>0</v>
      </c>
      <c r="T150" s="213">
        <f>S150*H150</f>
        <v>0</v>
      </c>
      <c r="AR150" s="15" t="s">
        <v>175</v>
      </c>
      <c r="AT150" s="15" t="s">
        <v>526</v>
      </c>
      <c r="AU150" s="15" t="s">
        <v>77</v>
      </c>
      <c r="AY150" s="15" t="s">
        <v>117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75</v>
      </c>
      <c r="BK150" s="214">
        <f>ROUND(I150*H150,2)</f>
        <v>0</v>
      </c>
      <c r="BL150" s="15" t="s">
        <v>124</v>
      </c>
      <c r="BM150" s="15" t="s">
        <v>744</v>
      </c>
    </row>
    <row r="151" s="1" customFormat="1">
      <c r="B151" s="36"/>
      <c r="C151" s="37"/>
      <c r="D151" s="215" t="s">
        <v>126</v>
      </c>
      <c r="E151" s="37"/>
      <c r="F151" s="216" t="s">
        <v>743</v>
      </c>
      <c r="G151" s="37"/>
      <c r="H151" s="37"/>
      <c r="I151" s="129"/>
      <c r="J151" s="37"/>
      <c r="K151" s="37"/>
      <c r="L151" s="41"/>
      <c r="M151" s="217"/>
      <c r="N151" s="77"/>
      <c r="O151" s="77"/>
      <c r="P151" s="77"/>
      <c r="Q151" s="77"/>
      <c r="R151" s="77"/>
      <c r="S151" s="77"/>
      <c r="T151" s="78"/>
      <c r="AT151" s="15" t="s">
        <v>126</v>
      </c>
      <c r="AU151" s="15" t="s">
        <v>77</v>
      </c>
    </row>
    <row r="152" s="12" customFormat="1">
      <c r="B152" s="228"/>
      <c r="C152" s="229"/>
      <c r="D152" s="215" t="s">
        <v>132</v>
      </c>
      <c r="E152" s="230" t="s">
        <v>1</v>
      </c>
      <c r="F152" s="231" t="s">
        <v>745</v>
      </c>
      <c r="G152" s="229"/>
      <c r="H152" s="232">
        <v>0.085000000000000006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132</v>
      </c>
      <c r="AU152" s="238" t="s">
        <v>77</v>
      </c>
      <c r="AV152" s="12" t="s">
        <v>77</v>
      </c>
      <c r="AW152" s="12" t="s">
        <v>30</v>
      </c>
      <c r="AX152" s="12" t="s">
        <v>75</v>
      </c>
      <c r="AY152" s="238" t="s">
        <v>117</v>
      </c>
    </row>
    <row r="153" s="1" customFormat="1" ht="16.5" customHeight="1">
      <c r="B153" s="36"/>
      <c r="C153" s="257" t="s">
        <v>222</v>
      </c>
      <c r="D153" s="257" t="s">
        <v>526</v>
      </c>
      <c r="E153" s="258" t="s">
        <v>746</v>
      </c>
      <c r="F153" s="259" t="s">
        <v>747</v>
      </c>
      <c r="G153" s="260" t="s">
        <v>384</v>
      </c>
      <c r="H153" s="261">
        <v>0.0060000000000000001</v>
      </c>
      <c r="I153" s="262"/>
      <c r="J153" s="263">
        <f>ROUND(I153*H153,2)</f>
        <v>0</v>
      </c>
      <c r="K153" s="259" t="s">
        <v>1</v>
      </c>
      <c r="L153" s="264"/>
      <c r="M153" s="265" t="s">
        <v>1</v>
      </c>
      <c r="N153" s="266" t="s">
        <v>38</v>
      </c>
      <c r="O153" s="77"/>
      <c r="P153" s="212">
        <f>O153*H153</f>
        <v>0</v>
      </c>
      <c r="Q153" s="212">
        <v>1</v>
      </c>
      <c r="R153" s="212">
        <f>Q153*H153</f>
        <v>0.0060000000000000001</v>
      </c>
      <c r="S153" s="212">
        <v>0</v>
      </c>
      <c r="T153" s="213">
        <f>S153*H153</f>
        <v>0</v>
      </c>
      <c r="AR153" s="15" t="s">
        <v>175</v>
      </c>
      <c r="AT153" s="15" t="s">
        <v>526</v>
      </c>
      <c r="AU153" s="15" t="s">
        <v>77</v>
      </c>
      <c r="AY153" s="15" t="s">
        <v>117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75</v>
      </c>
      <c r="BK153" s="214">
        <f>ROUND(I153*H153,2)</f>
        <v>0</v>
      </c>
      <c r="BL153" s="15" t="s">
        <v>124</v>
      </c>
      <c r="BM153" s="15" t="s">
        <v>748</v>
      </c>
    </row>
    <row r="154" s="1" customFormat="1">
      <c r="B154" s="36"/>
      <c r="C154" s="37"/>
      <c r="D154" s="215" t="s">
        <v>126</v>
      </c>
      <c r="E154" s="37"/>
      <c r="F154" s="216" t="s">
        <v>747</v>
      </c>
      <c r="G154" s="37"/>
      <c r="H154" s="37"/>
      <c r="I154" s="129"/>
      <c r="J154" s="37"/>
      <c r="K154" s="37"/>
      <c r="L154" s="41"/>
      <c r="M154" s="217"/>
      <c r="N154" s="77"/>
      <c r="O154" s="77"/>
      <c r="P154" s="77"/>
      <c r="Q154" s="77"/>
      <c r="R154" s="77"/>
      <c r="S154" s="77"/>
      <c r="T154" s="78"/>
      <c r="AT154" s="15" t="s">
        <v>126</v>
      </c>
      <c r="AU154" s="15" t="s">
        <v>77</v>
      </c>
    </row>
    <row r="155" s="12" customFormat="1">
      <c r="B155" s="228"/>
      <c r="C155" s="229"/>
      <c r="D155" s="215" t="s">
        <v>132</v>
      </c>
      <c r="E155" s="230" t="s">
        <v>1</v>
      </c>
      <c r="F155" s="231" t="s">
        <v>749</v>
      </c>
      <c r="G155" s="229"/>
      <c r="H155" s="232">
        <v>0.0060000000000000001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132</v>
      </c>
      <c r="AU155" s="238" t="s">
        <v>77</v>
      </c>
      <c r="AV155" s="12" t="s">
        <v>77</v>
      </c>
      <c r="AW155" s="12" t="s">
        <v>30</v>
      </c>
      <c r="AX155" s="12" t="s">
        <v>75</v>
      </c>
      <c r="AY155" s="238" t="s">
        <v>117</v>
      </c>
    </row>
    <row r="156" s="1" customFormat="1" ht="16.5" customHeight="1">
      <c r="B156" s="36"/>
      <c r="C156" s="257" t="s">
        <v>228</v>
      </c>
      <c r="D156" s="257" t="s">
        <v>526</v>
      </c>
      <c r="E156" s="258" t="s">
        <v>750</v>
      </c>
      <c r="F156" s="259" t="s">
        <v>751</v>
      </c>
      <c r="G156" s="260" t="s">
        <v>384</v>
      </c>
      <c r="H156" s="261">
        <v>0.0070000000000000001</v>
      </c>
      <c r="I156" s="262"/>
      <c r="J156" s="263">
        <f>ROUND(I156*H156,2)</f>
        <v>0</v>
      </c>
      <c r="K156" s="259" t="s">
        <v>1</v>
      </c>
      <c r="L156" s="264"/>
      <c r="M156" s="265" t="s">
        <v>1</v>
      </c>
      <c r="N156" s="266" t="s">
        <v>38</v>
      </c>
      <c r="O156" s="77"/>
      <c r="P156" s="212">
        <f>O156*H156</f>
        <v>0</v>
      </c>
      <c r="Q156" s="212">
        <v>1</v>
      </c>
      <c r="R156" s="212">
        <f>Q156*H156</f>
        <v>0.0070000000000000001</v>
      </c>
      <c r="S156" s="212">
        <v>0</v>
      </c>
      <c r="T156" s="213">
        <f>S156*H156</f>
        <v>0</v>
      </c>
      <c r="AR156" s="15" t="s">
        <v>175</v>
      </c>
      <c r="AT156" s="15" t="s">
        <v>526</v>
      </c>
      <c r="AU156" s="15" t="s">
        <v>77</v>
      </c>
      <c r="AY156" s="15" t="s">
        <v>117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75</v>
      </c>
      <c r="BK156" s="214">
        <f>ROUND(I156*H156,2)</f>
        <v>0</v>
      </c>
      <c r="BL156" s="15" t="s">
        <v>124</v>
      </c>
      <c r="BM156" s="15" t="s">
        <v>752</v>
      </c>
    </row>
    <row r="157" s="1" customFormat="1">
      <c r="B157" s="36"/>
      <c r="C157" s="37"/>
      <c r="D157" s="215" t="s">
        <v>126</v>
      </c>
      <c r="E157" s="37"/>
      <c r="F157" s="216" t="s">
        <v>751</v>
      </c>
      <c r="G157" s="37"/>
      <c r="H157" s="37"/>
      <c r="I157" s="129"/>
      <c r="J157" s="37"/>
      <c r="K157" s="37"/>
      <c r="L157" s="41"/>
      <c r="M157" s="217"/>
      <c r="N157" s="77"/>
      <c r="O157" s="77"/>
      <c r="P157" s="77"/>
      <c r="Q157" s="77"/>
      <c r="R157" s="77"/>
      <c r="S157" s="77"/>
      <c r="T157" s="78"/>
      <c r="AT157" s="15" t="s">
        <v>126</v>
      </c>
      <c r="AU157" s="15" t="s">
        <v>77</v>
      </c>
    </row>
    <row r="158" s="12" customFormat="1">
      <c r="B158" s="228"/>
      <c r="C158" s="229"/>
      <c r="D158" s="215" t="s">
        <v>132</v>
      </c>
      <c r="E158" s="230" t="s">
        <v>1</v>
      </c>
      <c r="F158" s="231" t="s">
        <v>753</v>
      </c>
      <c r="G158" s="229"/>
      <c r="H158" s="232">
        <v>0.0070000000000000001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132</v>
      </c>
      <c r="AU158" s="238" t="s">
        <v>77</v>
      </c>
      <c r="AV158" s="12" t="s">
        <v>77</v>
      </c>
      <c r="AW158" s="12" t="s">
        <v>30</v>
      </c>
      <c r="AX158" s="12" t="s">
        <v>75</v>
      </c>
      <c r="AY158" s="238" t="s">
        <v>117</v>
      </c>
    </row>
    <row r="159" s="1" customFormat="1" ht="16.5" customHeight="1">
      <c r="B159" s="36"/>
      <c r="C159" s="257" t="s">
        <v>232</v>
      </c>
      <c r="D159" s="257" t="s">
        <v>526</v>
      </c>
      <c r="E159" s="258" t="s">
        <v>754</v>
      </c>
      <c r="F159" s="259" t="s">
        <v>755</v>
      </c>
      <c r="G159" s="260" t="s">
        <v>384</v>
      </c>
      <c r="H159" s="261">
        <v>0.017999999999999999</v>
      </c>
      <c r="I159" s="262"/>
      <c r="J159" s="263">
        <f>ROUND(I159*H159,2)</f>
        <v>0</v>
      </c>
      <c r="K159" s="259" t="s">
        <v>1</v>
      </c>
      <c r="L159" s="264"/>
      <c r="M159" s="265" t="s">
        <v>1</v>
      </c>
      <c r="N159" s="266" t="s">
        <v>38</v>
      </c>
      <c r="O159" s="77"/>
      <c r="P159" s="212">
        <f>O159*H159</f>
        <v>0</v>
      </c>
      <c r="Q159" s="212">
        <v>1</v>
      </c>
      <c r="R159" s="212">
        <f>Q159*H159</f>
        <v>0.017999999999999999</v>
      </c>
      <c r="S159" s="212">
        <v>0</v>
      </c>
      <c r="T159" s="213">
        <f>S159*H159</f>
        <v>0</v>
      </c>
      <c r="AR159" s="15" t="s">
        <v>175</v>
      </c>
      <c r="AT159" s="15" t="s">
        <v>526</v>
      </c>
      <c r="AU159" s="15" t="s">
        <v>77</v>
      </c>
      <c r="AY159" s="15" t="s">
        <v>117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75</v>
      </c>
      <c r="BK159" s="214">
        <f>ROUND(I159*H159,2)</f>
        <v>0</v>
      </c>
      <c r="BL159" s="15" t="s">
        <v>124</v>
      </c>
      <c r="BM159" s="15" t="s">
        <v>756</v>
      </c>
    </row>
    <row r="160" s="1" customFormat="1">
      <c r="B160" s="36"/>
      <c r="C160" s="37"/>
      <c r="D160" s="215" t="s">
        <v>126</v>
      </c>
      <c r="E160" s="37"/>
      <c r="F160" s="216" t="s">
        <v>755</v>
      </c>
      <c r="G160" s="37"/>
      <c r="H160" s="37"/>
      <c r="I160" s="129"/>
      <c r="J160" s="37"/>
      <c r="K160" s="37"/>
      <c r="L160" s="41"/>
      <c r="M160" s="217"/>
      <c r="N160" s="77"/>
      <c r="O160" s="77"/>
      <c r="P160" s="77"/>
      <c r="Q160" s="77"/>
      <c r="R160" s="77"/>
      <c r="S160" s="77"/>
      <c r="T160" s="78"/>
      <c r="AT160" s="15" t="s">
        <v>126</v>
      </c>
      <c r="AU160" s="15" t="s">
        <v>77</v>
      </c>
    </row>
    <row r="161" s="12" customFormat="1">
      <c r="B161" s="228"/>
      <c r="C161" s="229"/>
      <c r="D161" s="215" t="s">
        <v>132</v>
      </c>
      <c r="E161" s="230" t="s">
        <v>1</v>
      </c>
      <c r="F161" s="231" t="s">
        <v>757</v>
      </c>
      <c r="G161" s="229"/>
      <c r="H161" s="232">
        <v>0.017999999999999999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132</v>
      </c>
      <c r="AU161" s="238" t="s">
        <v>77</v>
      </c>
      <c r="AV161" s="12" t="s">
        <v>77</v>
      </c>
      <c r="AW161" s="12" t="s">
        <v>30</v>
      </c>
      <c r="AX161" s="12" t="s">
        <v>75</v>
      </c>
      <c r="AY161" s="238" t="s">
        <v>117</v>
      </c>
    </row>
    <row r="162" s="1" customFormat="1" ht="16.5" customHeight="1">
      <c r="B162" s="36"/>
      <c r="C162" s="257" t="s">
        <v>242</v>
      </c>
      <c r="D162" s="257" t="s">
        <v>526</v>
      </c>
      <c r="E162" s="258" t="s">
        <v>758</v>
      </c>
      <c r="F162" s="259" t="s">
        <v>759</v>
      </c>
      <c r="G162" s="260" t="s">
        <v>384</v>
      </c>
      <c r="H162" s="261">
        <v>0.033000000000000002</v>
      </c>
      <c r="I162" s="262"/>
      <c r="J162" s="263">
        <f>ROUND(I162*H162,2)</f>
        <v>0</v>
      </c>
      <c r="K162" s="259" t="s">
        <v>1</v>
      </c>
      <c r="L162" s="264"/>
      <c r="M162" s="265" t="s">
        <v>1</v>
      </c>
      <c r="N162" s="266" t="s">
        <v>38</v>
      </c>
      <c r="O162" s="77"/>
      <c r="P162" s="212">
        <f>O162*H162</f>
        <v>0</v>
      </c>
      <c r="Q162" s="212">
        <v>1</v>
      </c>
      <c r="R162" s="212">
        <f>Q162*H162</f>
        <v>0.033000000000000002</v>
      </c>
      <c r="S162" s="212">
        <v>0</v>
      </c>
      <c r="T162" s="213">
        <f>S162*H162</f>
        <v>0</v>
      </c>
      <c r="AR162" s="15" t="s">
        <v>175</v>
      </c>
      <c r="AT162" s="15" t="s">
        <v>526</v>
      </c>
      <c r="AU162" s="15" t="s">
        <v>77</v>
      </c>
      <c r="AY162" s="15" t="s">
        <v>117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75</v>
      </c>
      <c r="BK162" s="214">
        <f>ROUND(I162*H162,2)</f>
        <v>0</v>
      </c>
      <c r="BL162" s="15" t="s">
        <v>124</v>
      </c>
      <c r="BM162" s="15" t="s">
        <v>760</v>
      </c>
    </row>
    <row r="163" s="1" customFormat="1">
      <c r="B163" s="36"/>
      <c r="C163" s="37"/>
      <c r="D163" s="215" t="s">
        <v>126</v>
      </c>
      <c r="E163" s="37"/>
      <c r="F163" s="216" t="s">
        <v>759</v>
      </c>
      <c r="G163" s="37"/>
      <c r="H163" s="37"/>
      <c r="I163" s="129"/>
      <c r="J163" s="37"/>
      <c r="K163" s="37"/>
      <c r="L163" s="41"/>
      <c r="M163" s="217"/>
      <c r="N163" s="77"/>
      <c r="O163" s="77"/>
      <c r="P163" s="77"/>
      <c r="Q163" s="77"/>
      <c r="R163" s="77"/>
      <c r="S163" s="77"/>
      <c r="T163" s="78"/>
      <c r="AT163" s="15" t="s">
        <v>126</v>
      </c>
      <c r="AU163" s="15" t="s">
        <v>77</v>
      </c>
    </row>
    <row r="164" s="12" customFormat="1">
      <c r="B164" s="228"/>
      <c r="C164" s="229"/>
      <c r="D164" s="215" t="s">
        <v>132</v>
      </c>
      <c r="E164" s="230" t="s">
        <v>1</v>
      </c>
      <c r="F164" s="231" t="s">
        <v>761</v>
      </c>
      <c r="G164" s="229"/>
      <c r="H164" s="232">
        <v>0.033000000000000002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132</v>
      </c>
      <c r="AU164" s="238" t="s">
        <v>77</v>
      </c>
      <c r="AV164" s="12" t="s">
        <v>77</v>
      </c>
      <c r="AW164" s="12" t="s">
        <v>30</v>
      </c>
      <c r="AX164" s="12" t="s">
        <v>75</v>
      </c>
      <c r="AY164" s="238" t="s">
        <v>117</v>
      </c>
    </row>
    <row r="165" s="1" customFormat="1" ht="16.5" customHeight="1">
      <c r="B165" s="36"/>
      <c r="C165" s="257" t="s">
        <v>246</v>
      </c>
      <c r="D165" s="257" t="s">
        <v>526</v>
      </c>
      <c r="E165" s="258" t="s">
        <v>762</v>
      </c>
      <c r="F165" s="259" t="s">
        <v>763</v>
      </c>
      <c r="G165" s="260" t="s">
        <v>384</v>
      </c>
      <c r="H165" s="261">
        <v>0.16</v>
      </c>
      <c r="I165" s="262"/>
      <c r="J165" s="263">
        <f>ROUND(I165*H165,2)</f>
        <v>0</v>
      </c>
      <c r="K165" s="259" t="s">
        <v>1</v>
      </c>
      <c r="L165" s="264"/>
      <c r="M165" s="265" t="s">
        <v>1</v>
      </c>
      <c r="N165" s="266" t="s">
        <v>38</v>
      </c>
      <c r="O165" s="77"/>
      <c r="P165" s="212">
        <f>O165*H165</f>
        <v>0</v>
      </c>
      <c r="Q165" s="212">
        <v>1</v>
      </c>
      <c r="R165" s="212">
        <f>Q165*H165</f>
        <v>0.16</v>
      </c>
      <c r="S165" s="212">
        <v>0</v>
      </c>
      <c r="T165" s="213">
        <f>S165*H165</f>
        <v>0</v>
      </c>
      <c r="AR165" s="15" t="s">
        <v>175</v>
      </c>
      <c r="AT165" s="15" t="s">
        <v>526</v>
      </c>
      <c r="AU165" s="15" t="s">
        <v>77</v>
      </c>
      <c r="AY165" s="15" t="s">
        <v>117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75</v>
      </c>
      <c r="BK165" s="214">
        <f>ROUND(I165*H165,2)</f>
        <v>0</v>
      </c>
      <c r="BL165" s="15" t="s">
        <v>124</v>
      </c>
      <c r="BM165" s="15" t="s">
        <v>764</v>
      </c>
    </row>
    <row r="166" s="1" customFormat="1">
      <c r="B166" s="36"/>
      <c r="C166" s="37"/>
      <c r="D166" s="215" t="s">
        <v>126</v>
      </c>
      <c r="E166" s="37"/>
      <c r="F166" s="216" t="s">
        <v>763</v>
      </c>
      <c r="G166" s="37"/>
      <c r="H166" s="37"/>
      <c r="I166" s="129"/>
      <c r="J166" s="37"/>
      <c r="K166" s="37"/>
      <c r="L166" s="41"/>
      <c r="M166" s="217"/>
      <c r="N166" s="77"/>
      <c r="O166" s="77"/>
      <c r="P166" s="77"/>
      <c r="Q166" s="77"/>
      <c r="R166" s="77"/>
      <c r="S166" s="77"/>
      <c r="T166" s="78"/>
      <c r="AT166" s="15" t="s">
        <v>126</v>
      </c>
      <c r="AU166" s="15" t="s">
        <v>77</v>
      </c>
    </row>
    <row r="167" s="11" customFormat="1">
      <c r="B167" s="218"/>
      <c r="C167" s="219"/>
      <c r="D167" s="215" t="s">
        <v>132</v>
      </c>
      <c r="E167" s="220" t="s">
        <v>1</v>
      </c>
      <c r="F167" s="221" t="s">
        <v>765</v>
      </c>
      <c r="G167" s="219"/>
      <c r="H167" s="220" t="s">
        <v>1</v>
      </c>
      <c r="I167" s="222"/>
      <c r="J167" s="219"/>
      <c r="K167" s="219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132</v>
      </c>
      <c r="AU167" s="227" t="s">
        <v>77</v>
      </c>
      <c r="AV167" s="11" t="s">
        <v>75</v>
      </c>
      <c r="AW167" s="11" t="s">
        <v>30</v>
      </c>
      <c r="AX167" s="11" t="s">
        <v>67</v>
      </c>
      <c r="AY167" s="227" t="s">
        <v>117</v>
      </c>
    </row>
    <row r="168" s="12" customFormat="1">
      <c r="B168" s="228"/>
      <c r="C168" s="229"/>
      <c r="D168" s="215" t="s">
        <v>132</v>
      </c>
      <c r="E168" s="230" t="s">
        <v>1</v>
      </c>
      <c r="F168" s="231" t="s">
        <v>766</v>
      </c>
      <c r="G168" s="229"/>
      <c r="H168" s="232">
        <v>0.16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132</v>
      </c>
      <c r="AU168" s="238" t="s">
        <v>77</v>
      </c>
      <c r="AV168" s="12" t="s">
        <v>77</v>
      </c>
      <c r="AW168" s="12" t="s">
        <v>30</v>
      </c>
      <c r="AX168" s="12" t="s">
        <v>75</v>
      </c>
      <c r="AY168" s="238" t="s">
        <v>117</v>
      </c>
    </row>
    <row r="169" s="1" customFormat="1" ht="16.5" customHeight="1">
      <c r="B169" s="36"/>
      <c r="C169" s="257" t="s">
        <v>7</v>
      </c>
      <c r="D169" s="257" t="s">
        <v>526</v>
      </c>
      <c r="E169" s="258" t="s">
        <v>767</v>
      </c>
      <c r="F169" s="259" t="s">
        <v>768</v>
      </c>
      <c r="G169" s="260" t="s">
        <v>384</v>
      </c>
      <c r="H169" s="261">
        <v>0.0030000000000000001</v>
      </c>
      <c r="I169" s="262"/>
      <c r="J169" s="263">
        <f>ROUND(I169*H169,2)</f>
        <v>0</v>
      </c>
      <c r="K169" s="259" t="s">
        <v>1</v>
      </c>
      <c r="L169" s="264"/>
      <c r="M169" s="265" t="s">
        <v>1</v>
      </c>
      <c r="N169" s="266" t="s">
        <v>38</v>
      </c>
      <c r="O169" s="77"/>
      <c r="P169" s="212">
        <f>O169*H169</f>
        <v>0</v>
      </c>
      <c r="Q169" s="212">
        <v>1</v>
      </c>
      <c r="R169" s="212">
        <f>Q169*H169</f>
        <v>0.0030000000000000001</v>
      </c>
      <c r="S169" s="212">
        <v>0</v>
      </c>
      <c r="T169" s="213">
        <f>S169*H169</f>
        <v>0</v>
      </c>
      <c r="AR169" s="15" t="s">
        <v>175</v>
      </c>
      <c r="AT169" s="15" t="s">
        <v>526</v>
      </c>
      <c r="AU169" s="15" t="s">
        <v>77</v>
      </c>
      <c r="AY169" s="15" t="s">
        <v>117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75</v>
      </c>
      <c r="BK169" s="214">
        <f>ROUND(I169*H169,2)</f>
        <v>0</v>
      </c>
      <c r="BL169" s="15" t="s">
        <v>124</v>
      </c>
      <c r="BM169" s="15" t="s">
        <v>769</v>
      </c>
    </row>
    <row r="170" s="1" customFormat="1">
      <c r="B170" s="36"/>
      <c r="C170" s="37"/>
      <c r="D170" s="215" t="s">
        <v>126</v>
      </c>
      <c r="E170" s="37"/>
      <c r="F170" s="216" t="s">
        <v>768</v>
      </c>
      <c r="G170" s="37"/>
      <c r="H170" s="37"/>
      <c r="I170" s="129"/>
      <c r="J170" s="37"/>
      <c r="K170" s="37"/>
      <c r="L170" s="41"/>
      <c r="M170" s="217"/>
      <c r="N170" s="77"/>
      <c r="O170" s="77"/>
      <c r="P170" s="77"/>
      <c r="Q170" s="77"/>
      <c r="R170" s="77"/>
      <c r="S170" s="77"/>
      <c r="T170" s="78"/>
      <c r="AT170" s="15" t="s">
        <v>126</v>
      </c>
      <c r="AU170" s="15" t="s">
        <v>77</v>
      </c>
    </row>
    <row r="171" s="11" customFormat="1">
      <c r="B171" s="218"/>
      <c r="C171" s="219"/>
      <c r="D171" s="215" t="s">
        <v>132</v>
      </c>
      <c r="E171" s="220" t="s">
        <v>1</v>
      </c>
      <c r="F171" s="221" t="s">
        <v>770</v>
      </c>
      <c r="G171" s="219"/>
      <c r="H171" s="220" t="s">
        <v>1</v>
      </c>
      <c r="I171" s="222"/>
      <c r="J171" s="219"/>
      <c r="K171" s="219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132</v>
      </c>
      <c r="AU171" s="227" t="s">
        <v>77</v>
      </c>
      <c r="AV171" s="11" t="s">
        <v>75</v>
      </c>
      <c r="AW171" s="11" t="s">
        <v>30</v>
      </c>
      <c r="AX171" s="11" t="s">
        <v>67</v>
      </c>
      <c r="AY171" s="227" t="s">
        <v>117</v>
      </c>
    </row>
    <row r="172" s="12" customFormat="1">
      <c r="B172" s="228"/>
      <c r="C172" s="229"/>
      <c r="D172" s="215" t="s">
        <v>132</v>
      </c>
      <c r="E172" s="230" t="s">
        <v>1</v>
      </c>
      <c r="F172" s="231" t="s">
        <v>771</v>
      </c>
      <c r="G172" s="229"/>
      <c r="H172" s="232">
        <v>0.0030000000000000001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132</v>
      </c>
      <c r="AU172" s="238" t="s">
        <v>77</v>
      </c>
      <c r="AV172" s="12" t="s">
        <v>77</v>
      </c>
      <c r="AW172" s="12" t="s">
        <v>30</v>
      </c>
      <c r="AX172" s="12" t="s">
        <v>75</v>
      </c>
      <c r="AY172" s="238" t="s">
        <v>117</v>
      </c>
    </row>
    <row r="173" s="1" customFormat="1" ht="16.5" customHeight="1">
      <c r="B173" s="36"/>
      <c r="C173" s="257" t="s">
        <v>381</v>
      </c>
      <c r="D173" s="257" t="s">
        <v>526</v>
      </c>
      <c r="E173" s="258" t="s">
        <v>772</v>
      </c>
      <c r="F173" s="259" t="s">
        <v>773</v>
      </c>
      <c r="G173" s="260" t="s">
        <v>384</v>
      </c>
      <c r="H173" s="261">
        <v>0.0030000000000000001</v>
      </c>
      <c r="I173" s="262"/>
      <c r="J173" s="263">
        <f>ROUND(I173*H173,2)</f>
        <v>0</v>
      </c>
      <c r="K173" s="259" t="s">
        <v>163</v>
      </c>
      <c r="L173" s="264"/>
      <c r="M173" s="265" t="s">
        <v>1</v>
      </c>
      <c r="N173" s="266" t="s">
        <v>38</v>
      </c>
      <c r="O173" s="77"/>
      <c r="P173" s="212">
        <f>O173*H173</f>
        <v>0</v>
      </c>
      <c r="Q173" s="212">
        <v>1</v>
      </c>
      <c r="R173" s="212">
        <f>Q173*H173</f>
        <v>0.0030000000000000001</v>
      </c>
      <c r="S173" s="212">
        <v>0</v>
      </c>
      <c r="T173" s="213">
        <f>S173*H173</f>
        <v>0</v>
      </c>
      <c r="AR173" s="15" t="s">
        <v>175</v>
      </c>
      <c r="AT173" s="15" t="s">
        <v>526</v>
      </c>
      <c r="AU173" s="15" t="s">
        <v>77</v>
      </c>
      <c r="AY173" s="15" t="s">
        <v>117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75</v>
      </c>
      <c r="BK173" s="214">
        <f>ROUND(I173*H173,2)</f>
        <v>0</v>
      </c>
      <c r="BL173" s="15" t="s">
        <v>124</v>
      </c>
      <c r="BM173" s="15" t="s">
        <v>774</v>
      </c>
    </row>
    <row r="174" s="1" customFormat="1">
      <c r="B174" s="36"/>
      <c r="C174" s="37"/>
      <c r="D174" s="215" t="s">
        <v>126</v>
      </c>
      <c r="E174" s="37"/>
      <c r="F174" s="216" t="s">
        <v>773</v>
      </c>
      <c r="G174" s="37"/>
      <c r="H174" s="37"/>
      <c r="I174" s="129"/>
      <c r="J174" s="37"/>
      <c r="K174" s="37"/>
      <c r="L174" s="41"/>
      <c r="M174" s="217"/>
      <c r="N174" s="77"/>
      <c r="O174" s="77"/>
      <c r="P174" s="77"/>
      <c r="Q174" s="77"/>
      <c r="R174" s="77"/>
      <c r="S174" s="77"/>
      <c r="T174" s="78"/>
      <c r="AT174" s="15" t="s">
        <v>126</v>
      </c>
      <c r="AU174" s="15" t="s">
        <v>77</v>
      </c>
    </row>
    <row r="175" s="11" customFormat="1">
      <c r="B175" s="218"/>
      <c r="C175" s="219"/>
      <c r="D175" s="215" t="s">
        <v>132</v>
      </c>
      <c r="E175" s="220" t="s">
        <v>1</v>
      </c>
      <c r="F175" s="221" t="s">
        <v>775</v>
      </c>
      <c r="G175" s="219"/>
      <c r="H175" s="220" t="s">
        <v>1</v>
      </c>
      <c r="I175" s="222"/>
      <c r="J175" s="219"/>
      <c r="K175" s="219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132</v>
      </c>
      <c r="AU175" s="227" t="s">
        <v>77</v>
      </c>
      <c r="AV175" s="11" t="s">
        <v>75</v>
      </c>
      <c r="AW175" s="11" t="s">
        <v>30</v>
      </c>
      <c r="AX175" s="11" t="s">
        <v>67</v>
      </c>
      <c r="AY175" s="227" t="s">
        <v>117</v>
      </c>
    </row>
    <row r="176" s="12" customFormat="1">
      <c r="B176" s="228"/>
      <c r="C176" s="229"/>
      <c r="D176" s="215" t="s">
        <v>132</v>
      </c>
      <c r="E176" s="230" t="s">
        <v>1</v>
      </c>
      <c r="F176" s="231" t="s">
        <v>776</v>
      </c>
      <c r="G176" s="229"/>
      <c r="H176" s="232">
        <v>0.0030000000000000001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132</v>
      </c>
      <c r="AU176" s="238" t="s">
        <v>77</v>
      </c>
      <c r="AV176" s="12" t="s">
        <v>77</v>
      </c>
      <c r="AW176" s="12" t="s">
        <v>30</v>
      </c>
      <c r="AX176" s="12" t="s">
        <v>75</v>
      </c>
      <c r="AY176" s="238" t="s">
        <v>117</v>
      </c>
    </row>
    <row r="177" s="1" customFormat="1" ht="16.5" customHeight="1">
      <c r="B177" s="36"/>
      <c r="C177" s="257" t="s">
        <v>579</v>
      </c>
      <c r="D177" s="257" t="s">
        <v>526</v>
      </c>
      <c r="E177" s="258" t="s">
        <v>140</v>
      </c>
      <c r="F177" s="259" t="s">
        <v>777</v>
      </c>
      <c r="G177" s="260" t="s">
        <v>303</v>
      </c>
      <c r="H177" s="261">
        <v>5.5</v>
      </c>
      <c r="I177" s="262"/>
      <c r="J177" s="263">
        <f>ROUND(I177*H177,2)</f>
        <v>0</v>
      </c>
      <c r="K177" s="259" t="s">
        <v>1</v>
      </c>
      <c r="L177" s="264"/>
      <c r="M177" s="265" t="s">
        <v>1</v>
      </c>
      <c r="N177" s="266" t="s">
        <v>38</v>
      </c>
      <c r="O177" s="77"/>
      <c r="P177" s="212">
        <f>O177*H177</f>
        <v>0</v>
      </c>
      <c r="Q177" s="212">
        <v>0.0080000000000000002</v>
      </c>
      <c r="R177" s="212">
        <f>Q177*H177</f>
        <v>0.043999999999999997</v>
      </c>
      <c r="S177" s="212">
        <v>0</v>
      </c>
      <c r="T177" s="213">
        <f>S177*H177</f>
        <v>0</v>
      </c>
      <c r="AR177" s="15" t="s">
        <v>175</v>
      </c>
      <c r="AT177" s="15" t="s">
        <v>526</v>
      </c>
      <c r="AU177" s="15" t="s">
        <v>77</v>
      </c>
      <c r="AY177" s="15" t="s">
        <v>117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75</v>
      </c>
      <c r="BK177" s="214">
        <f>ROUND(I177*H177,2)</f>
        <v>0</v>
      </c>
      <c r="BL177" s="15" t="s">
        <v>124</v>
      </c>
      <c r="BM177" s="15" t="s">
        <v>778</v>
      </c>
    </row>
    <row r="178" s="1" customFormat="1">
      <c r="B178" s="36"/>
      <c r="C178" s="37"/>
      <c r="D178" s="215" t="s">
        <v>126</v>
      </c>
      <c r="E178" s="37"/>
      <c r="F178" s="216" t="s">
        <v>777</v>
      </c>
      <c r="G178" s="37"/>
      <c r="H178" s="37"/>
      <c r="I178" s="129"/>
      <c r="J178" s="37"/>
      <c r="K178" s="37"/>
      <c r="L178" s="41"/>
      <c r="M178" s="217"/>
      <c r="N178" s="77"/>
      <c r="O178" s="77"/>
      <c r="P178" s="77"/>
      <c r="Q178" s="77"/>
      <c r="R178" s="77"/>
      <c r="S178" s="77"/>
      <c r="T178" s="78"/>
      <c r="AT178" s="15" t="s">
        <v>126</v>
      </c>
      <c r="AU178" s="15" t="s">
        <v>77</v>
      </c>
    </row>
    <row r="179" s="11" customFormat="1">
      <c r="B179" s="218"/>
      <c r="C179" s="219"/>
      <c r="D179" s="215" t="s">
        <v>132</v>
      </c>
      <c r="E179" s="220" t="s">
        <v>1</v>
      </c>
      <c r="F179" s="221" t="s">
        <v>779</v>
      </c>
      <c r="G179" s="219"/>
      <c r="H179" s="220" t="s">
        <v>1</v>
      </c>
      <c r="I179" s="222"/>
      <c r="J179" s="219"/>
      <c r="K179" s="219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132</v>
      </c>
      <c r="AU179" s="227" t="s">
        <v>77</v>
      </c>
      <c r="AV179" s="11" t="s">
        <v>75</v>
      </c>
      <c r="AW179" s="11" t="s">
        <v>30</v>
      </c>
      <c r="AX179" s="11" t="s">
        <v>67</v>
      </c>
      <c r="AY179" s="227" t="s">
        <v>117</v>
      </c>
    </row>
    <row r="180" s="12" customFormat="1">
      <c r="B180" s="228"/>
      <c r="C180" s="229"/>
      <c r="D180" s="215" t="s">
        <v>132</v>
      </c>
      <c r="E180" s="230" t="s">
        <v>1</v>
      </c>
      <c r="F180" s="231" t="s">
        <v>780</v>
      </c>
      <c r="G180" s="229"/>
      <c r="H180" s="232">
        <v>5.5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132</v>
      </c>
      <c r="AU180" s="238" t="s">
        <v>77</v>
      </c>
      <c r="AV180" s="12" t="s">
        <v>77</v>
      </c>
      <c r="AW180" s="12" t="s">
        <v>30</v>
      </c>
      <c r="AX180" s="12" t="s">
        <v>75</v>
      </c>
      <c r="AY180" s="238" t="s">
        <v>117</v>
      </c>
    </row>
    <row r="181" s="1" customFormat="1" ht="16.5" customHeight="1">
      <c r="B181" s="36"/>
      <c r="C181" s="257" t="s">
        <v>587</v>
      </c>
      <c r="D181" s="257" t="s">
        <v>526</v>
      </c>
      <c r="E181" s="258" t="s">
        <v>781</v>
      </c>
      <c r="F181" s="259" t="s">
        <v>782</v>
      </c>
      <c r="G181" s="260" t="s">
        <v>303</v>
      </c>
      <c r="H181" s="261">
        <v>3</v>
      </c>
      <c r="I181" s="262"/>
      <c r="J181" s="263">
        <f>ROUND(I181*H181,2)</f>
        <v>0</v>
      </c>
      <c r="K181" s="259" t="s">
        <v>163</v>
      </c>
      <c r="L181" s="264"/>
      <c r="M181" s="265" t="s">
        <v>1</v>
      </c>
      <c r="N181" s="266" t="s">
        <v>38</v>
      </c>
      <c r="O181" s="77"/>
      <c r="P181" s="212">
        <f>O181*H181</f>
        <v>0</v>
      </c>
      <c r="Q181" s="212">
        <v>0.00040000000000000002</v>
      </c>
      <c r="R181" s="212">
        <f>Q181*H181</f>
        <v>0.0012000000000000001</v>
      </c>
      <c r="S181" s="212">
        <v>0</v>
      </c>
      <c r="T181" s="213">
        <f>S181*H181</f>
        <v>0</v>
      </c>
      <c r="AR181" s="15" t="s">
        <v>175</v>
      </c>
      <c r="AT181" s="15" t="s">
        <v>526</v>
      </c>
      <c r="AU181" s="15" t="s">
        <v>77</v>
      </c>
      <c r="AY181" s="15" t="s">
        <v>117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75</v>
      </c>
      <c r="BK181" s="214">
        <f>ROUND(I181*H181,2)</f>
        <v>0</v>
      </c>
      <c r="BL181" s="15" t="s">
        <v>124</v>
      </c>
      <c r="BM181" s="15" t="s">
        <v>783</v>
      </c>
    </row>
    <row r="182" s="1" customFormat="1">
      <c r="B182" s="36"/>
      <c r="C182" s="37"/>
      <c r="D182" s="215" t="s">
        <v>126</v>
      </c>
      <c r="E182" s="37"/>
      <c r="F182" s="216" t="s">
        <v>782</v>
      </c>
      <c r="G182" s="37"/>
      <c r="H182" s="37"/>
      <c r="I182" s="129"/>
      <c r="J182" s="37"/>
      <c r="K182" s="37"/>
      <c r="L182" s="41"/>
      <c r="M182" s="217"/>
      <c r="N182" s="77"/>
      <c r="O182" s="77"/>
      <c r="P182" s="77"/>
      <c r="Q182" s="77"/>
      <c r="R182" s="77"/>
      <c r="S182" s="77"/>
      <c r="T182" s="78"/>
      <c r="AT182" s="15" t="s">
        <v>126</v>
      </c>
      <c r="AU182" s="15" t="s">
        <v>77</v>
      </c>
    </row>
    <row r="183" s="11" customFormat="1">
      <c r="B183" s="218"/>
      <c r="C183" s="219"/>
      <c r="D183" s="215" t="s">
        <v>132</v>
      </c>
      <c r="E183" s="220" t="s">
        <v>1</v>
      </c>
      <c r="F183" s="221" t="s">
        <v>784</v>
      </c>
      <c r="G183" s="219"/>
      <c r="H183" s="220" t="s">
        <v>1</v>
      </c>
      <c r="I183" s="222"/>
      <c r="J183" s="219"/>
      <c r="K183" s="219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132</v>
      </c>
      <c r="AU183" s="227" t="s">
        <v>77</v>
      </c>
      <c r="AV183" s="11" t="s">
        <v>75</v>
      </c>
      <c r="AW183" s="11" t="s">
        <v>30</v>
      </c>
      <c r="AX183" s="11" t="s">
        <v>67</v>
      </c>
      <c r="AY183" s="227" t="s">
        <v>117</v>
      </c>
    </row>
    <row r="184" s="12" customFormat="1">
      <c r="B184" s="228"/>
      <c r="C184" s="229"/>
      <c r="D184" s="215" t="s">
        <v>132</v>
      </c>
      <c r="E184" s="230" t="s">
        <v>1</v>
      </c>
      <c r="F184" s="231" t="s">
        <v>134</v>
      </c>
      <c r="G184" s="229"/>
      <c r="H184" s="232">
        <v>3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132</v>
      </c>
      <c r="AU184" s="238" t="s">
        <v>77</v>
      </c>
      <c r="AV184" s="12" t="s">
        <v>77</v>
      </c>
      <c r="AW184" s="12" t="s">
        <v>30</v>
      </c>
      <c r="AX184" s="12" t="s">
        <v>75</v>
      </c>
      <c r="AY184" s="238" t="s">
        <v>117</v>
      </c>
    </row>
    <row r="185" s="1" customFormat="1" ht="16.5" customHeight="1">
      <c r="B185" s="36"/>
      <c r="C185" s="203" t="s">
        <v>593</v>
      </c>
      <c r="D185" s="203" t="s">
        <v>120</v>
      </c>
      <c r="E185" s="204" t="s">
        <v>785</v>
      </c>
      <c r="F185" s="205" t="s">
        <v>786</v>
      </c>
      <c r="G185" s="206" t="s">
        <v>540</v>
      </c>
      <c r="H185" s="207">
        <v>5.5</v>
      </c>
      <c r="I185" s="208"/>
      <c r="J185" s="209">
        <f>ROUND(I185*H185,2)</f>
        <v>0</v>
      </c>
      <c r="K185" s="205" t="s">
        <v>163</v>
      </c>
      <c r="L185" s="41"/>
      <c r="M185" s="210" t="s">
        <v>1</v>
      </c>
      <c r="N185" s="211" t="s">
        <v>38</v>
      </c>
      <c r="O185" s="77"/>
      <c r="P185" s="212">
        <f>O185*H185</f>
        <v>0</v>
      </c>
      <c r="Q185" s="212">
        <v>6.0000000000000002E-05</v>
      </c>
      <c r="R185" s="212">
        <f>Q185*H185</f>
        <v>0.00033</v>
      </c>
      <c r="S185" s="212">
        <v>0</v>
      </c>
      <c r="T185" s="213">
        <f>S185*H185</f>
        <v>0</v>
      </c>
      <c r="AR185" s="15" t="s">
        <v>222</v>
      </c>
      <c r="AT185" s="15" t="s">
        <v>120</v>
      </c>
      <c r="AU185" s="15" t="s">
        <v>77</v>
      </c>
      <c r="AY185" s="15" t="s">
        <v>117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5" t="s">
        <v>75</v>
      </c>
      <c r="BK185" s="214">
        <f>ROUND(I185*H185,2)</f>
        <v>0</v>
      </c>
      <c r="BL185" s="15" t="s">
        <v>222</v>
      </c>
      <c r="BM185" s="15" t="s">
        <v>787</v>
      </c>
    </row>
    <row r="186" s="1" customFormat="1">
      <c r="B186" s="36"/>
      <c r="C186" s="37"/>
      <c r="D186" s="215" t="s">
        <v>126</v>
      </c>
      <c r="E186" s="37"/>
      <c r="F186" s="216" t="s">
        <v>788</v>
      </c>
      <c r="G186" s="37"/>
      <c r="H186" s="37"/>
      <c r="I186" s="129"/>
      <c r="J186" s="37"/>
      <c r="K186" s="37"/>
      <c r="L186" s="41"/>
      <c r="M186" s="217"/>
      <c r="N186" s="77"/>
      <c r="O186" s="77"/>
      <c r="P186" s="77"/>
      <c r="Q186" s="77"/>
      <c r="R186" s="77"/>
      <c r="S186" s="77"/>
      <c r="T186" s="78"/>
      <c r="AT186" s="15" t="s">
        <v>126</v>
      </c>
      <c r="AU186" s="15" t="s">
        <v>77</v>
      </c>
    </row>
    <row r="187" s="12" customFormat="1">
      <c r="B187" s="228"/>
      <c r="C187" s="229"/>
      <c r="D187" s="215" t="s">
        <v>132</v>
      </c>
      <c r="E187" s="230" t="s">
        <v>1</v>
      </c>
      <c r="F187" s="231" t="s">
        <v>780</v>
      </c>
      <c r="G187" s="229"/>
      <c r="H187" s="232">
        <v>5.5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132</v>
      </c>
      <c r="AU187" s="238" t="s">
        <v>77</v>
      </c>
      <c r="AV187" s="12" t="s">
        <v>77</v>
      </c>
      <c r="AW187" s="12" t="s">
        <v>30</v>
      </c>
      <c r="AX187" s="12" t="s">
        <v>75</v>
      </c>
      <c r="AY187" s="238" t="s">
        <v>117</v>
      </c>
    </row>
    <row r="188" s="1" customFormat="1" ht="16.5" customHeight="1">
      <c r="B188" s="36"/>
      <c r="C188" s="203" t="s">
        <v>599</v>
      </c>
      <c r="D188" s="203" t="s">
        <v>120</v>
      </c>
      <c r="E188" s="204" t="s">
        <v>789</v>
      </c>
      <c r="F188" s="205" t="s">
        <v>790</v>
      </c>
      <c r="G188" s="206" t="s">
        <v>791</v>
      </c>
      <c r="H188" s="207">
        <v>130</v>
      </c>
      <c r="I188" s="208"/>
      <c r="J188" s="209">
        <f>ROUND(I188*H188,2)</f>
        <v>0</v>
      </c>
      <c r="K188" s="205" t="s">
        <v>163</v>
      </c>
      <c r="L188" s="41"/>
      <c r="M188" s="210" t="s">
        <v>1</v>
      </c>
      <c r="N188" s="211" t="s">
        <v>38</v>
      </c>
      <c r="O188" s="77"/>
      <c r="P188" s="212">
        <f>O188*H188</f>
        <v>0</v>
      </c>
      <c r="Q188" s="212">
        <v>5.0000000000000002E-05</v>
      </c>
      <c r="R188" s="212">
        <f>Q188*H188</f>
        <v>0.0065000000000000006</v>
      </c>
      <c r="S188" s="212">
        <v>0</v>
      </c>
      <c r="T188" s="213">
        <f>S188*H188</f>
        <v>0</v>
      </c>
      <c r="AR188" s="15" t="s">
        <v>222</v>
      </c>
      <c r="AT188" s="15" t="s">
        <v>120</v>
      </c>
      <c r="AU188" s="15" t="s">
        <v>77</v>
      </c>
      <c r="AY188" s="15" t="s">
        <v>117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5" t="s">
        <v>75</v>
      </c>
      <c r="BK188" s="214">
        <f>ROUND(I188*H188,2)</f>
        <v>0</v>
      </c>
      <c r="BL188" s="15" t="s">
        <v>222</v>
      </c>
      <c r="BM188" s="15" t="s">
        <v>792</v>
      </c>
    </row>
    <row r="189" s="1" customFormat="1">
      <c r="B189" s="36"/>
      <c r="C189" s="37"/>
      <c r="D189" s="215" t="s">
        <v>126</v>
      </c>
      <c r="E189" s="37"/>
      <c r="F189" s="216" t="s">
        <v>793</v>
      </c>
      <c r="G189" s="37"/>
      <c r="H189" s="37"/>
      <c r="I189" s="129"/>
      <c r="J189" s="37"/>
      <c r="K189" s="37"/>
      <c r="L189" s="41"/>
      <c r="M189" s="217"/>
      <c r="N189" s="77"/>
      <c r="O189" s="77"/>
      <c r="P189" s="77"/>
      <c r="Q189" s="77"/>
      <c r="R189" s="77"/>
      <c r="S189" s="77"/>
      <c r="T189" s="78"/>
      <c r="AT189" s="15" t="s">
        <v>126</v>
      </c>
      <c r="AU189" s="15" t="s">
        <v>77</v>
      </c>
    </row>
    <row r="190" s="11" customFormat="1">
      <c r="B190" s="218"/>
      <c r="C190" s="219"/>
      <c r="D190" s="215" t="s">
        <v>132</v>
      </c>
      <c r="E190" s="220" t="s">
        <v>1</v>
      </c>
      <c r="F190" s="221" t="s">
        <v>794</v>
      </c>
      <c r="G190" s="219"/>
      <c r="H190" s="220" t="s">
        <v>1</v>
      </c>
      <c r="I190" s="222"/>
      <c r="J190" s="219"/>
      <c r="K190" s="219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132</v>
      </c>
      <c r="AU190" s="227" t="s">
        <v>77</v>
      </c>
      <c r="AV190" s="11" t="s">
        <v>75</v>
      </c>
      <c r="AW190" s="11" t="s">
        <v>30</v>
      </c>
      <c r="AX190" s="11" t="s">
        <v>67</v>
      </c>
      <c r="AY190" s="227" t="s">
        <v>117</v>
      </c>
    </row>
    <row r="191" s="12" customFormat="1">
      <c r="B191" s="228"/>
      <c r="C191" s="229"/>
      <c r="D191" s="215" t="s">
        <v>132</v>
      </c>
      <c r="E191" s="230" t="s">
        <v>1</v>
      </c>
      <c r="F191" s="231" t="s">
        <v>795</v>
      </c>
      <c r="G191" s="229"/>
      <c r="H191" s="232">
        <v>130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132</v>
      </c>
      <c r="AU191" s="238" t="s">
        <v>77</v>
      </c>
      <c r="AV191" s="12" t="s">
        <v>77</v>
      </c>
      <c r="AW191" s="12" t="s">
        <v>30</v>
      </c>
      <c r="AX191" s="12" t="s">
        <v>75</v>
      </c>
      <c r="AY191" s="238" t="s">
        <v>117</v>
      </c>
    </row>
    <row r="192" s="1" customFormat="1" ht="16.5" customHeight="1">
      <c r="B192" s="36"/>
      <c r="C192" s="203" t="s">
        <v>605</v>
      </c>
      <c r="D192" s="203" t="s">
        <v>120</v>
      </c>
      <c r="E192" s="204" t="s">
        <v>796</v>
      </c>
      <c r="F192" s="205" t="s">
        <v>797</v>
      </c>
      <c r="G192" s="206" t="s">
        <v>384</v>
      </c>
      <c r="H192" s="207">
        <v>0.28299999999999997</v>
      </c>
      <c r="I192" s="208"/>
      <c r="J192" s="209">
        <f>ROUND(I192*H192,2)</f>
        <v>0</v>
      </c>
      <c r="K192" s="205" t="s">
        <v>163</v>
      </c>
      <c r="L192" s="41"/>
      <c r="M192" s="210" t="s">
        <v>1</v>
      </c>
      <c r="N192" s="211" t="s">
        <v>38</v>
      </c>
      <c r="O192" s="77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AR192" s="15" t="s">
        <v>222</v>
      </c>
      <c r="AT192" s="15" t="s">
        <v>120</v>
      </c>
      <c r="AU192" s="15" t="s">
        <v>77</v>
      </c>
      <c r="AY192" s="15" t="s">
        <v>117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75</v>
      </c>
      <c r="BK192" s="214">
        <f>ROUND(I192*H192,2)</f>
        <v>0</v>
      </c>
      <c r="BL192" s="15" t="s">
        <v>222</v>
      </c>
      <c r="BM192" s="15" t="s">
        <v>798</v>
      </c>
    </row>
    <row r="193" s="1" customFormat="1">
      <c r="B193" s="36"/>
      <c r="C193" s="37"/>
      <c r="D193" s="215" t="s">
        <v>126</v>
      </c>
      <c r="E193" s="37"/>
      <c r="F193" s="216" t="s">
        <v>799</v>
      </c>
      <c r="G193" s="37"/>
      <c r="H193" s="37"/>
      <c r="I193" s="129"/>
      <c r="J193" s="37"/>
      <c r="K193" s="37"/>
      <c r="L193" s="41"/>
      <c r="M193" s="217"/>
      <c r="N193" s="77"/>
      <c r="O193" s="77"/>
      <c r="P193" s="77"/>
      <c r="Q193" s="77"/>
      <c r="R193" s="77"/>
      <c r="S193" s="77"/>
      <c r="T193" s="78"/>
      <c r="AT193" s="15" t="s">
        <v>126</v>
      </c>
      <c r="AU193" s="15" t="s">
        <v>77</v>
      </c>
    </row>
    <row r="194" s="10" customFormat="1" ht="22.8" customHeight="1">
      <c r="B194" s="187"/>
      <c r="C194" s="188"/>
      <c r="D194" s="189" t="s">
        <v>66</v>
      </c>
      <c r="E194" s="201" t="s">
        <v>800</v>
      </c>
      <c r="F194" s="201" t="s">
        <v>801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SUM(P195:P197)</f>
        <v>0</v>
      </c>
      <c r="Q194" s="195"/>
      <c r="R194" s="196">
        <f>SUM(R195:R197)</f>
        <v>0.00048000000000000007</v>
      </c>
      <c r="S194" s="195"/>
      <c r="T194" s="197">
        <f>SUM(T195:T197)</f>
        <v>0</v>
      </c>
      <c r="AR194" s="198" t="s">
        <v>77</v>
      </c>
      <c r="AT194" s="199" t="s">
        <v>66</v>
      </c>
      <c r="AU194" s="199" t="s">
        <v>75</v>
      </c>
      <c r="AY194" s="198" t="s">
        <v>117</v>
      </c>
      <c r="BK194" s="200">
        <f>SUM(BK195:BK197)</f>
        <v>0</v>
      </c>
    </row>
    <row r="195" s="1" customFormat="1" ht="16.5" customHeight="1">
      <c r="B195" s="36"/>
      <c r="C195" s="203" t="s">
        <v>611</v>
      </c>
      <c r="D195" s="203" t="s">
        <v>120</v>
      </c>
      <c r="E195" s="204" t="s">
        <v>802</v>
      </c>
      <c r="F195" s="205" t="s">
        <v>803</v>
      </c>
      <c r="G195" s="206" t="s">
        <v>235</v>
      </c>
      <c r="H195" s="207">
        <v>6</v>
      </c>
      <c r="I195" s="208"/>
      <c r="J195" s="209">
        <f>ROUND(I195*H195,2)</f>
        <v>0</v>
      </c>
      <c r="K195" s="205" t="s">
        <v>163</v>
      </c>
      <c r="L195" s="41"/>
      <c r="M195" s="210" t="s">
        <v>1</v>
      </c>
      <c r="N195" s="211" t="s">
        <v>38</v>
      </c>
      <c r="O195" s="77"/>
      <c r="P195" s="212">
        <f>O195*H195</f>
        <v>0</v>
      </c>
      <c r="Q195" s="212">
        <v>8.0000000000000007E-05</v>
      </c>
      <c r="R195" s="212">
        <f>Q195*H195</f>
        <v>0.00048000000000000007</v>
      </c>
      <c r="S195" s="212">
        <v>0</v>
      </c>
      <c r="T195" s="213">
        <f>S195*H195</f>
        <v>0</v>
      </c>
      <c r="AR195" s="15" t="s">
        <v>222</v>
      </c>
      <c r="AT195" s="15" t="s">
        <v>120</v>
      </c>
      <c r="AU195" s="15" t="s">
        <v>77</v>
      </c>
      <c r="AY195" s="15" t="s">
        <v>117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75</v>
      </c>
      <c r="BK195" s="214">
        <f>ROUND(I195*H195,2)</f>
        <v>0</v>
      </c>
      <c r="BL195" s="15" t="s">
        <v>222</v>
      </c>
      <c r="BM195" s="15" t="s">
        <v>804</v>
      </c>
    </row>
    <row r="196" s="1" customFormat="1">
      <c r="B196" s="36"/>
      <c r="C196" s="37"/>
      <c r="D196" s="215" t="s">
        <v>126</v>
      </c>
      <c r="E196" s="37"/>
      <c r="F196" s="216" t="s">
        <v>805</v>
      </c>
      <c r="G196" s="37"/>
      <c r="H196" s="37"/>
      <c r="I196" s="129"/>
      <c r="J196" s="37"/>
      <c r="K196" s="37"/>
      <c r="L196" s="41"/>
      <c r="M196" s="217"/>
      <c r="N196" s="77"/>
      <c r="O196" s="77"/>
      <c r="P196" s="77"/>
      <c r="Q196" s="77"/>
      <c r="R196" s="77"/>
      <c r="S196" s="77"/>
      <c r="T196" s="78"/>
      <c r="AT196" s="15" t="s">
        <v>126</v>
      </c>
      <c r="AU196" s="15" t="s">
        <v>77</v>
      </c>
    </row>
    <row r="197" s="12" customFormat="1">
      <c r="B197" s="228"/>
      <c r="C197" s="229"/>
      <c r="D197" s="215" t="s">
        <v>132</v>
      </c>
      <c r="E197" s="230" t="s">
        <v>806</v>
      </c>
      <c r="F197" s="231" t="s">
        <v>159</v>
      </c>
      <c r="G197" s="229"/>
      <c r="H197" s="232">
        <v>6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132</v>
      </c>
      <c r="AU197" s="238" t="s">
        <v>77</v>
      </c>
      <c r="AV197" s="12" t="s">
        <v>77</v>
      </c>
      <c r="AW197" s="12" t="s">
        <v>30</v>
      </c>
      <c r="AX197" s="12" t="s">
        <v>75</v>
      </c>
      <c r="AY197" s="238" t="s">
        <v>117</v>
      </c>
    </row>
    <row r="198" s="10" customFormat="1" ht="22.8" customHeight="1">
      <c r="B198" s="187"/>
      <c r="C198" s="188"/>
      <c r="D198" s="189" t="s">
        <v>66</v>
      </c>
      <c r="E198" s="201" t="s">
        <v>807</v>
      </c>
      <c r="F198" s="201" t="s">
        <v>808</v>
      </c>
      <c r="G198" s="188"/>
      <c r="H198" s="188"/>
      <c r="I198" s="191"/>
      <c r="J198" s="202">
        <f>BK198</f>
        <v>0</v>
      </c>
      <c r="K198" s="188"/>
      <c r="L198" s="193"/>
      <c r="M198" s="194"/>
      <c r="N198" s="195"/>
      <c r="O198" s="195"/>
      <c r="P198" s="196">
        <f>SUM(P199:P206)</f>
        <v>0</v>
      </c>
      <c r="Q198" s="195"/>
      <c r="R198" s="196">
        <f>SUM(R199:R206)</f>
        <v>0.00059212000000000002</v>
      </c>
      <c r="S198" s="195"/>
      <c r="T198" s="197">
        <f>SUM(T199:T206)</f>
        <v>0</v>
      </c>
      <c r="AR198" s="198" t="s">
        <v>77</v>
      </c>
      <c r="AT198" s="199" t="s">
        <v>66</v>
      </c>
      <c r="AU198" s="199" t="s">
        <v>75</v>
      </c>
      <c r="AY198" s="198" t="s">
        <v>117</v>
      </c>
      <c r="BK198" s="200">
        <f>SUM(BK199:BK206)</f>
        <v>0</v>
      </c>
    </row>
    <row r="199" s="1" customFormat="1" ht="16.5" customHeight="1">
      <c r="B199" s="36"/>
      <c r="C199" s="203" t="s">
        <v>618</v>
      </c>
      <c r="D199" s="203" t="s">
        <v>120</v>
      </c>
      <c r="E199" s="204" t="s">
        <v>809</v>
      </c>
      <c r="F199" s="205" t="s">
        <v>810</v>
      </c>
      <c r="G199" s="206" t="s">
        <v>235</v>
      </c>
      <c r="H199" s="207">
        <v>0.26200000000000001</v>
      </c>
      <c r="I199" s="208"/>
      <c r="J199" s="209">
        <f>ROUND(I199*H199,2)</f>
        <v>0</v>
      </c>
      <c r="K199" s="205" t="s">
        <v>163</v>
      </c>
      <c r="L199" s="41"/>
      <c r="M199" s="210" t="s">
        <v>1</v>
      </c>
      <c r="N199" s="211" t="s">
        <v>38</v>
      </c>
      <c r="O199" s="77"/>
      <c r="P199" s="212">
        <f>O199*H199</f>
        <v>0</v>
      </c>
      <c r="Q199" s="212">
        <v>0.0012600000000000001</v>
      </c>
      <c r="R199" s="212">
        <f>Q199*H199</f>
        <v>0.00033012000000000004</v>
      </c>
      <c r="S199" s="212">
        <v>0</v>
      </c>
      <c r="T199" s="213">
        <f>S199*H199</f>
        <v>0</v>
      </c>
      <c r="AR199" s="15" t="s">
        <v>222</v>
      </c>
      <c r="AT199" s="15" t="s">
        <v>120</v>
      </c>
      <c r="AU199" s="15" t="s">
        <v>77</v>
      </c>
      <c r="AY199" s="15" t="s">
        <v>117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75</v>
      </c>
      <c r="BK199" s="214">
        <f>ROUND(I199*H199,2)</f>
        <v>0</v>
      </c>
      <c r="BL199" s="15" t="s">
        <v>222</v>
      </c>
      <c r="BM199" s="15" t="s">
        <v>811</v>
      </c>
    </row>
    <row r="200" s="1" customFormat="1">
      <c r="B200" s="36"/>
      <c r="C200" s="37"/>
      <c r="D200" s="215" t="s">
        <v>126</v>
      </c>
      <c r="E200" s="37"/>
      <c r="F200" s="216" t="s">
        <v>812</v>
      </c>
      <c r="G200" s="37"/>
      <c r="H200" s="37"/>
      <c r="I200" s="129"/>
      <c r="J200" s="37"/>
      <c r="K200" s="37"/>
      <c r="L200" s="41"/>
      <c r="M200" s="217"/>
      <c r="N200" s="77"/>
      <c r="O200" s="77"/>
      <c r="P200" s="77"/>
      <c r="Q200" s="77"/>
      <c r="R200" s="77"/>
      <c r="S200" s="77"/>
      <c r="T200" s="78"/>
      <c r="AT200" s="15" t="s">
        <v>126</v>
      </c>
      <c r="AU200" s="15" t="s">
        <v>77</v>
      </c>
    </row>
    <row r="201" s="11" customFormat="1">
      <c r="B201" s="218"/>
      <c r="C201" s="219"/>
      <c r="D201" s="215" t="s">
        <v>132</v>
      </c>
      <c r="E201" s="220" t="s">
        <v>1</v>
      </c>
      <c r="F201" s="221" t="s">
        <v>813</v>
      </c>
      <c r="G201" s="219"/>
      <c r="H201" s="220" t="s">
        <v>1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132</v>
      </c>
      <c r="AU201" s="227" t="s">
        <v>77</v>
      </c>
      <c r="AV201" s="11" t="s">
        <v>75</v>
      </c>
      <c r="AW201" s="11" t="s">
        <v>30</v>
      </c>
      <c r="AX201" s="11" t="s">
        <v>67</v>
      </c>
      <c r="AY201" s="227" t="s">
        <v>117</v>
      </c>
    </row>
    <row r="202" s="12" customFormat="1">
      <c r="B202" s="228"/>
      <c r="C202" s="229"/>
      <c r="D202" s="215" t="s">
        <v>132</v>
      </c>
      <c r="E202" s="230" t="s">
        <v>1</v>
      </c>
      <c r="F202" s="231" t="s">
        <v>814</v>
      </c>
      <c r="G202" s="229"/>
      <c r="H202" s="232">
        <v>0.26200000000000001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132</v>
      </c>
      <c r="AU202" s="238" t="s">
        <v>77</v>
      </c>
      <c r="AV202" s="12" t="s">
        <v>77</v>
      </c>
      <c r="AW202" s="12" t="s">
        <v>30</v>
      </c>
      <c r="AX202" s="12" t="s">
        <v>75</v>
      </c>
      <c r="AY202" s="238" t="s">
        <v>117</v>
      </c>
    </row>
    <row r="203" s="1" customFormat="1" ht="16.5" customHeight="1">
      <c r="B203" s="36"/>
      <c r="C203" s="257" t="s">
        <v>217</v>
      </c>
      <c r="D203" s="257" t="s">
        <v>526</v>
      </c>
      <c r="E203" s="258" t="s">
        <v>815</v>
      </c>
      <c r="F203" s="259" t="s">
        <v>816</v>
      </c>
      <c r="G203" s="260" t="s">
        <v>791</v>
      </c>
      <c r="H203" s="261">
        <v>0.26200000000000001</v>
      </c>
      <c r="I203" s="262"/>
      <c r="J203" s="263">
        <f>ROUND(I203*H203,2)</f>
        <v>0</v>
      </c>
      <c r="K203" s="259" t="s">
        <v>163</v>
      </c>
      <c r="L203" s="264"/>
      <c r="M203" s="265" t="s">
        <v>1</v>
      </c>
      <c r="N203" s="266" t="s">
        <v>38</v>
      </c>
      <c r="O203" s="77"/>
      <c r="P203" s="212">
        <f>O203*H203</f>
        <v>0</v>
      </c>
      <c r="Q203" s="212">
        <v>0.001</v>
      </c>
      <c r="R203" s="212">
        <f>Q203*H203</f>
        <v>0.00026200000000000003</v>
      </c>
      <c r="S203" s="212">
        <v>0</v>
      </c>
      <c r="T203" s="213">
        <f>S203*H203</f>
        <v>0</v>
      </c>
      <c r="AR203" s="15" t="s">
        <v>634</v>
      </c>
      <c r="AT203" s="15" t="s">
        <v>526</v>
      </c>
      <c r="AU203" s="15" t="s">
        <v>77</v>
      </c>
      <c r="AY203" s="15" t="s">
        <v>117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75</v>
      </c>
      <c r="BK203" s="214">
        <f>ROUND(I203*H203,2)</f>
        <v>0</v>
      </c>
      <c r="BL203" s="15" t="s">
        <v>222</v>
      </c>
      <c r="BM203" s="15" t="s">
        <v>817</v>
      </c>
    </row>
    <row r="204" s="1" customFormat="1">
      <c r="B204" s="36"/>
      <c r="C204" s="37"/>
      <c r="D204" s="215" t="s">
        <v>126</v>
      </c>
      <c r="E204" s="37"/>
      <c r="F204" s="216" t="s">
        <v>816</v>
      </c>
      <c r="G204" s="37"/>
      <c r="H204" s="37"/>
      <c r="I204" s="129"/>
      <c r="J204" s="37"/>
      <c r="K204" s="37"/>
      <c r="L204" s="41"/>
      <c r="M204" s="217"/>
      <c r="N204" s="77"/>
      <c r="O204" s="77"/>
      <c r="P204" s="77"/>
      <c r="Q204" s="77"/>
      <c r="R204" s="77"/>
      <c r="S204" s="77"/>
      <c r="T204" s="78"/>
      <c r="AT204" s="15" t="s">
        <v>126</v>
      </c>
      <c r="AU204" s="15" t="s">
        <v>77</v>
      </c>
    </row>
    <row r="205" s="11" customFormat="1">
      <c r="B205" s="218"/>
      <c r="C205" s="219"/>
      <c r="D205" s="215" t="s">
        <v>132</v>
      </c>
      <c r="E205" s="220" t="s">
        <v>1</v>
      </c>
      <c r="F205" s="221" t="s">
        <v>813</v>
      </c>
      <c r="G205" s="219"/>
      <c r="H205" s="220" t="s">
        <v>1</v>
      </c>
      <c r="I205" s="222"/>
      <c r="J205" s="219"/>
      <c r="K205" s="219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132</v>
      </c>
      <c r="AU205" s="227" t="s">
        <v>77</v>
      </c>
      <c r="AV205" s="11" t="s">
        <v>75</v>
      </c>
      <c r="AW205" s="11" t="s">
        <v>30</v>
      </c>
      <c r="AX205" s="11" t="s">
        <v>67</v>
      </c>
      <c r="AY205" s="227" t="s">
        <v>117</v>
      </c>
    </row>
    <row r="206" s="12" customFormat="1">
      <c r="B206" s="228"/>
      <c r="C206" s="229"/>
      <c r="D206" s="215" t="s">
        <v>132</v>
      </c>
      <c r="E206" s="230" t="s">
        <v>1</v>
      </c>
      <c r="F206" s="231" t="s">
        <v>818</v>
      </c>
      <c r="G206" s="229"/>
      <c r="H206" s="232">
        <v>0.26200000000000001</v>
      </c>
      <c r="I206" s="233"/>
      <c r="J206" s="229"/>
      <c r="K206" s="229"/>
      <c r="L206" s="234"/>
      <c r="M206" s="239"/>
      <c r="N206" s="240"/>
      <c r="O206" s="240"/>
      <c r="P206" s="240"/>
      <c r="Q206" s="240"/>
      <c r="R206" s="240"/>
      <c r="S206" s="240"/>
      <c r="T206" s="241"/>
      <c r="AT206" s="238" t="s">
        <v>132</v>
      </c>
      <c r="AU206" s="238" t="s">
        <v>77</v>
      </c>
      <c r="AV206" s="12" t="s">
        <v>77</v>
      </c>
      <c r="AW206" s="12" t="s">
        <v>30</v>
      </c>
      <c r="AX206" s="12" t="s">
        <v>75</v>
      </c>
      <c r="AY206" s="238" t="s">
        <v>117</v>
      </c>
    </row>
    <row r="207" s="1" customFormat="1" ht="6.96" customHeight="1">
      <c r="B207" s="55"/>
      <c r="C207" s="56"/>
      <c r="D207" s="56"/>
      <c r="E207" s="56"/>
      <c r="F207" s="56"/>
      <c r="G207" s="56"/>
      <c r="H207" s="56"/>
      <c r="I207" s="153"/>
      <c r="J207" s="56"/>
      <c r="K207" s="56"/>
      <c r="L207" s="41"/>
    </row>
  </sheetData>
  <sheetProtection sheet="1" autoFilter="0" formatColumns="0" formatRows="0" objects="1" scenarios="1" spinCount="100000" saltValue="s2svkY425x0FZ8ILDrFosFRvrTN1fKWPywiuhgx9OcPm5ZGMP276Bx5xqCOO1nZQ5DnnG5Wh77FNPhFgYQmlDw==" hashValue="Gz6zag8PMx3lSEUv/saZFkXzCRJGhB9qyhiwXs0EPb29ss9t2I9F8FsVasZ6FpVWnM/PpwnZGXOtcXESnYlWTQ==" algorithmName="SHA-512" password="CC35"/>
  <autoFilter ref="C86:K2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FRANTISEK\Frantisek</dc:creator>
  <cp:lastModifiedBy>FRANTISEK\Frantisek</cp:lastModifiedBy>
  <dcterms:created xsi:type="dcterms:W3CDTF">2019-07-29T08:50:30Z</dcterms:created>
  <dcterms:modified xsi:type="dcterms:W3CDTF">2019-07-29T08:50:38Z</dcterms:modified>
</cp:coreProperties>
</file>