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3035" windowHeight="8955" activeTab="0"/>
  </bookViews>
  <sheets>
    <sheet name="S-999999 - Rekapitulace objektů" sheetId="1" r:id="rId1"/>
    <sheet name="PD" sheetId="2" r:id="rId2"/>
    <sheet name="DEM" sheetId="3" r:id="rId3"/>
    <sheet name="M" sheetId="4" r:id="rId4"/>
    <sheet name="OST" sheetId="5" r:id="rId5"/>
  </sheets>
  <definedNames>
    <definedName name="_xlnm.Print_Titles" localSheetId="0">'S-999999 - Rekapitulace objektů'!$1:$10</definedName>
    <definedName name="_xlnm.Print_Titles" localSheetId="1">'PD'!$1:$11</definedName>
    <definedName name="_xlnm.Print_Titles" localSheetId="2">'DEM'!$1:$11</definedName>
    <definedName name="_xlnm.Print_Titles" localSheetId="3">'M'!$1:$11</definedName>
    <definedName name="_xlnm.Print_Titles" localSheetId="4">'OST'!$1:$11</definedName>
  </definedNames>
  <calcPr calcId="162913"/>
</workbook>
</file>

<file path=xl/sharedStrings.xml><?xml version="1.0" encoding="utf-8"?>
<sst xmlns="http://schemas.openxmlformats.org/spreadsheetml/2006/main" count="430" uniqueCount="213">
  <si>
    <t>Rekapitulace objektů stavby</t>
  </si>
  <si>
    <t>Stavba:</t>
  </si>
  <si>
    <t>Objednatel:</t>
  </si>
  <si>
    <t>Národní zemědělské muzeum, s.p.o., Kostelní 44, P7</t>
  </si>
  <si>
    <t>Zhotovitel:</t>
  </si>
  <si>
    <t xml:space="preserve">Zpracoval: </t>
  </si>
  <si>
    <t xml:space="preserve">Místo: </t>
  </si>
  <si>
    <t xml:space="preserve">Datum: </t>
  </si>
  <si>
    <t>Kód</t>
  </si>
  <si>
    <t>Zakázka</t>
  </si>
  <si>
    <t>Cena bez DPH</t>
  </si>
  <si>
    <t>DPH snížené</t>
  </si>
  <si>
    <t>DPH základní</t>
  </si>
  <si>
    <t>Cena s DPH</t>
  </si>
  <si>
    <t>S-999999</t>
  </si>
  <si>
    <t xml:space="preserve">Praha 7, Holešovice, Úprava stáv. TS 8738 pro navýšení příkonu-neoceneny   </t>
  </si>
  <si>
    <t>PD</t>
  </si>
  <si>
    <t xml:space="preserve">        Projektové práce   </t>
  </si>
  <si>
    <t>DEM</t>
  </si>
  <si>
    <t xml:space="preserve">        Demontáž technologie TS   </t>
  </si>
  <si>
    <t>M</t>
  </si>
  <si>
    <t xml:space="preserve">        Montážní práce TS - technologie   </t>
  </si>
  <si>
    <t>OST</t>
  </si>
  <si>
    <t xml:space="preserve">        Ostatní náklady   </t>
  </si>
  <si>
    <t>ZADÁNÍ</t>
  </si>
  <si>
    <t xml:space="preserve">Stavba: </t>
  </si>
  <si>
    <t xml:space="preserve">Objekt: </t>
  </si>
  <si>
    <t>Úprava TS 8738, odběratelská čás</t>
  </si>
  <si>
    <t>Část:</t>
  </si>
  <si>
    <t xml:space="preserve">Objednatel: </t>
  </si>
  <si>
    <t xml:space="preserve">Zhotovitel: 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</si>
  <si>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</si>
  <si>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</si>
  <si>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</si>
  <si>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</si>
  <si>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</si>
  <si>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</si>
  <si>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</si>
  <si>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</si>
  <si>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</si>
  <si>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</si>
  <si>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</si>
  <si>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</si>
  <si>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</si>
  <si>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</si>
  <si>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</si>
  <si>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</si>
  <si>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 xml:space="preserve">Ostatní   </t>
  </si>
  <si>
    <t>000</t>
  </si>
  <si>
    <t>000010003.P</t>
  </si>
  <si>
    <t xml:space="preserve">Vypracování projektu pro provedení stavby   </t>
  </si>
  <si>
    <t>kpl</t>
  </si>
  <si>
    <t xml:space="preserve">Práce a dodávky M   </t>
  </si>
  <si>
    <t>21-M</t>
  </si>
  <si>
    <t xml:space="preserve">Elektromontáže   </t>
  </si>
  <si>
    <t>DMT</t>
  </si>
  <si>
    <t>210000DMT.D</t>
  </si>
  <si>
    <t xml:space="preserve">Odvoz a likvidace demontovaného materiálu   </t>
  </si>
  <si>
    <t>210010DMT.D</t>
  </si>
  <si>
    <t xml:space="preserve">Odvoz transformátoru z rušené TS - přes chodbu a schodiště   </t>
  </si>
  <si>
    <t>210100193.D</t>
  </si>
  <si>
    <t xml:space="preserve">Demontáž ukončení kabelu NN do 3x 240 +120 mm2 ve skříni nebo rozvaděči NN   </t>
  </si>
  <si>
    <t>210100923.D</t>
  </si>
  <si>
    <t xml:space="preserve">Demontáž ukončení kabelů celoplastových koncovkou do 22 kV staniční žíly do 3x240 mm2   </t>
  </si>
  <si>
    <t>kus</t>
  </si>
  <si>
    <t>210172002.D</t>
  </si>
  <si>
    <t xml:space="preserve">Demontáž transformátorů 3fázových vn/nn olejových na stožár do 400 kVA   </t>
  </si>
  <si>
    <t>210190051.D</t>
  </si>
  <si>
    <t xml:space="preserve">Demontáž rozvaděčů skříňových nebo panelových dělitelných pole do 200 kg   </t>
  </si>
  <si>
    <t>210220001.D</t>
  </si>
  <si>
    <t xml:space="preserve">Demontáž uzemňovacího vedení vodičů FeZn pomocí svorek na povrchu páskou do 120 mm2   </t>
  </si>
  <si>
    <t>m</t>
  </si>
  <si>
    <t>921</t>
  </si>
  <si>
    <t>210320001.P</t>
  </si>
  <si>
    <t xml:space="preserve">Ostatní práce nezahrnuté v katalogu - HZS   </t>
  </si>
  <si>
    <t>hod</t>
  </si>
  <si>
    <t>210810050.D</t>
  </si>
  <si>
    <t xml:space="preserve">Demontáž kabelů AYKY, CYKY do 4x2,5 mm2 pevně uložených   </t>
  </si>
  <si>
    <t>210830301.D</t>
  </si>
  <si>
    <t xml:space="preserve">Demontáž  měděných kabelů CXEKCY 22 kV žíla do 185 mm2 uložených pevně   </t>
  </si>
  <si>
    <t>210901078.D</t>
  </si>
  <si>
    <t xml:space="preserve">Demontáž hliníkových kabelů  plastových 1kV do 3x240+120 mm2 volně uložených   </t>
  </si>
  <si>
    <t>Montážní práce TS - technologie</t>
  </si>
  <si>
    <t>PSV</t>
  </si>
  <si>
    <t xml:space="preserve">Práce a dodávky PSV   </t>
  </si>
  <si>
    <t>767</t>
  </si>
  <si>
    <t xml:space="preserve">Konstrukce zámečnické   </t>
  </si>
  <si>
    <t>767510111</t>
  </si>
  <si>
    <t xml:space="preserve">Montáž osazení kanálového krytu   </t>
  </si>
  <si>
    <t>kg</t>
  </si>
  <si>
    <t>767510111.D</t>
  </si>
  <si>
    <t xml:space="preserve">Demontáž osazení kanálového krytu   </t>
  </si>
  <si>
    <t>210020951.P</t>
  </si>
  <si>
    <t xml:space="preserve">Montáž tabulky výstražné smaltované formát A3 až A4   </t>
  </si>
  <si>
    <t>000999031</t>
  </si>
  <si>
    <t xml:space="preserve">Tabulka výstražná bezpečnostní   </t>
  </si>
  <si>
    <t>ks</t>
  </si>
  <si>
    <t>210021052.P</t>
  </si>
  <si>
    <t xml:space="preserve">Montáž příchytek dřevných nebo plastových do 6 otvorů   </t>
  </si>
  <si>
    <t>000999029</t>
  </si>
  <si>
    <t xml:space="preserve">příchytka kabel. (dřevo) 7 otvorová   </t>
  </si>
  <si>
    <t>210021061.P</t>
  </si>
  <si>
    <t xml:space="preserve">Osazení dočasných, trvalých a odnímatelných zábran dřevěných   </t>
  </si>
  <si>
    <t>605</t>
  </si>
  <si>
    <t>605120010</t>
  </si>
  <si>
    <t xml:space="preserve">řezivo jehličnaté hranol jakost I do 120 cm2   </t>
  </si>
  <si>
    <t>m3</t>
  </si>
  <si>
    <t>210100001.P</t>
  </si>
  <si>
    <t xml:space="preserve">Ukončení vodičů v rozváděči nebo na přístroji včetně zapojení průřezu žíly do 2,5 mm2   </t>
  </si>
  <si>
    <t>210100096.P</t>
  </si>
  <si>
    <t xml:space="preserve">Ukončení vodičů na svorkovnici s otevřením a uzavřením krytu včetně zapojení průřezu žíly do 2,5mm2   </t>
  </si>
  <si>
    <t>210100294.P</t>
  </si>
  <si>
    <t xml:space="preserve">Ukončení vodičů izolovaných nalisováním kabelového oka s páskou průřezu žíly do 240 mm2   </t>
  </si>
  <si>
    <t>000113159</t>
  </si>
  <si>
    <t xml:space="preserve">oko kabel. Cu lis.240x16 KU-V   </t>
  </si>
  <si>
    <t>210171108.P</t>
  </si>
  <si>
    <t xml:space="preserve">Montáž transformátorů 3fázových vn/nn olejových v kobkách do 400 kVA   </t>
  </si>
  <si>
    <t>000119296</t>
  </si>
  <si>
    <t xml:space="preserve">Transformátor 3f,  400 kVA olej, distribuční, izolátorový (SGB)   </t>
  </si>
  <si>
    <t>210190051.P</t>
  </si>
  <si>
    <t xml:space="preserve">Montáž rozvaděčů nn skříňových nebo panelových pole do 200 kg   </t>
  </si>
  <si>
    <t>210192731.P</t>
  </si>
  <si>
    <t xml:space="preserve">Položení dielektrického koberce   </t>
  </si>
  <si>
    <t>m2</t>
  </si>
  <si>
    <t>000999032</t>
  </si>
  <si>
    <t xml:space="preserve">Dielektrický koberec A601 do 50kV, šířka 1000mm, síla 4,5mm   </t>
  </si>
  <si>
    <t>210220010.P</t>
  </si>
  <si>
    <t xml:space="preserve">Montáž uzemňovacího vedení vodičů Al pomocí svorek na povrchu páskou do 95 mm2   </t>
  </si>
  <si>
    <t>341</t>
  </si>
  <si>
    <t>341ES1602</t>
  </si>
  <si>
    <t xml:space="preserve">vodič izolovaný s Al jádrem AYY 35 mm2   </t>
  </si>
  <si>
    <t>000103507</t>
  </si>
  <si>
    <t xml:space="preserve">oko kabel. Cu lis.  35x10  KU-L   </t>
  </si>
  <si>
    <t>210220301.P</t>
  </si>
  <si>
    <t xml:space="preserve">Montáž svorek typu SS, SR 03 se 2 šrouby   </t>
  </si>
  <si>
    <t>000103709</t>
  </si>
  <si>
    <t xml:space="preserve">svorka zemnicí SR 03 (pásek-drát)   </t>
  </si>
  <si>
    <t>210292022.P</t>
  </si>
  <si>
    <t xml:space="preserve">Vypnutí vedení se zajištěním proti nedovolenému zapnutí, vyzkoušením a s opětovným zapnutím   </t>
  </si>
  <si>
    <t>210320001.D</t>
  </si>
  <si>
    <t xml:space="preserve">Ostatní práce nezahrnuté v katalogu - HZS (výroba rámu a polic)   </t>
  </si>
  <si>
    <t>210810045.P</t>
  </si>
  <si>
    <t xml:space="preserve">Montáž měděných kabelů CYKY, NYM, NYY, YSLY 1 kV 3x1,5 mm2 uložených pevně   </t>
  </si>
  <si>
    <t>341110300</t>
  </si>
  <si>
    <t xml:space="preserve">kabel silový s Cu jádrem CYKY 3x1,5 mm2   </t>
  </si>
  <si>
    <t>210810047.P</t>
  </si>
  <si>
    <t xml:space="preserve">Montáž měděných kabelů CYKY, NYM, NYY, YSLY 1 kV 3x4 mm2 uložených pevně   </t>
  </si>
  <si>
    <t>34111042</t>
  </si>
  <si>
    <t xml:space="preserve">kabel silový s Cu jádrem 1 kV 3x4mm2   </t>
  </si>
  <si>
    <t>34111094</t>
  </si>
  <si>
    <t xml:space="preserve">kabel silový s Cu jádrem 1 kV 5x2,5mm2   </t>
  </si>
  <si>
    <t>210810059.P</t>
  </si>
  <si>
    <t xml:space="preserve">Montáž měděných kabelů CYKY, NYM, NYY, YSLY 1 kV 5x2,5 mm2 uložených pevně   </t>
  </si>
  <si>
    <t>210810152.P</t>
  </si>
  <si>
    <t xml:space="preserve">Montáž měděných kabelů YY, CSOA, CY, CYA, CYY, HO5V, HO7V, NYM, NYY 1 kV 1x240 mm2 uložených pevně   </t>
  </si>
  <si>
    <t>000108213</t>
  </si>
  <si>
    <t xml:space="preserve">kabel YY1x240-černý   </t>
  </si>
  <si>
    <t>000108698</t>
  </si>
  <si>
    <t xml:space="preserve">kabel YY1x240-zelžl.   </t>
  </si>
  <si>
    <t>210901098.P</t>
  </si>
  <si>
    <t xml:space="preserve">Montáž hliníkových kabelů AYKY 1kV 3x240+120 mm2 pevně uložených (včetně OT)   </t>
  </si>
  <si>
    <t>000108159</t>
  </si>
  <si>
    <t xml:space="preserve">kabel AYKY 3x240+120  1kV   </t>
  </si>
  <si>
    <t>210950101.P</t>
  </si>
  <si>
    <t xml:space="preserve">Další štítek označovací na kabel   </t>
  </si>
  <si>
    <t>000105031</t>
  </si>
  <si>
    <t xml:space="preserve">štítek kabelový s tiskem   </t>
  </si>
  <si>
    <t>000106265</t>
  </si>
  <si>
    <t xml:space="preserve">řemínek upevňovací   </t>
  </si>
  <si>
    <t>R</t>
  </si>
  <si>
    <t>PM</t>
  </si>
  <si>
    <t xml:space="preserve">Přidružený materiál   </t>
  </si>
  <si>
    <t>%</t>
  </si>
  <si>
    <t>PPV</t>
  </si>
  <si>
    <t xml:space="preserve">Podíl přidružených výkonů   </t>
  </si>
  <si>
    <t>PRE004010.P</t>
  </si>
  <si>
    <t xml:space="preserve">Zaslepení smršťovací čepičkou proti vlkosti pro kabel NN do  3x240+120 mm2   </t>
  </si>
  <si>
    <t>PRE004101.P</t>
  </si>
  <si>
    <t xml:space="preserve">rozvaděč NN ENGIE dle specifikace   </t>
  </si>
  <si>
    <t>PRE004102.P</t>
  </si>
  <si>
    <t xml:space="preserve">kondenzátor 440v AC, 4 kVAr   </t>
  </si>
  <si>
    <t>PRE004103.P</t>
  </si>
  <si>
    <t xml:space="preserve">montáž kondenzátoru 4 kVAr vč. kabel propojů   </t>
  </si>
  <si>
    <t>PRE004104.P</t>
  </si>
  <si>
    <t xml:space="preserve">stěhování transformátoru olej 400 kVA   </t>
  </si>
  <si>
    <t>PRE004105.P</t>
  </si>
  <si>
    <t xml:space="preserve">úprava skříně USM-nové vydrátování   </t>
  </si>
  <si>
    <t>46-M</t>
  </si>
  <si>
    <t xml:space="preserve">Zemní práce při extr.mont.pracích   </t>
  </si>
  <si>
    <t>46-M3</t>
  </si>
  <si>
    <t xml:space="preserve">Zemní práce – uložení kabelů, skříně   </t>
  </si>
  <si>
    <t>946</t>
  </si>
  <si>
    <t>460510035.P</t>
  </si>
  <si>
    <t xml:space="preserve">Kabelové prostupy z trub betonových do otvoru ve zdivu, průměru do 20 cm   </t>
  </si>
  <si>
    <t>000999458</t>
  </si>
  <si>
    <t xml:space="preserve">chránička hladká trubka, pr.200 dle KP   </t>
  </si>
  <si>
    <t>000999105</t>
  </si>
  <si>
    <t xml:space="preserve">pěna montážní PUR 750ml   </t>
  </si>
  <si>
    <t>Ostatní náklady</t>
  </si>
  <si>
    <t>210280002.P</t>
  </si>
  <si>
    <t xml:space="preserve">Zkoušky a prohlídky el rozvodů a zařízení celková prohlídka pro objem mtž prací do 500 000 Kč   </t>
  </si>
  <si>
    <t>000010901.P</t>
  </si>
  <si>
    <t xml:space="preserve">Inženýrská činnost při realizaci stavby   </t>
  </si>
  <si>
    <t xml:space="preserve">Demontáž technologie TS </t>
  </si>
  <si>
    <t xml:space="preserve">Projektové práce  </t>
  </si>
  <si>
    <t>Kód:</t>
  </si>
  <si>
    <t xml:space="preserve">Celkem  bez DPH </t>
  </si>
  <si>
    <t>Celkem bez DPH</t>
  </si>
  <si>
    <t xml:space="preserve">Celkem bez DPH  </t>
  </si>
  <si>
    <t>Celkem v Kč</t>
  </si>
  <si>
    <t>Praha 7, Holešovice, Úprava stáv. TS 8738 pro navýšení příkonu</t>
  </si>
  <si>
    <t>Datum:</t>
  </si>
  <si>
    <t>Zpracoval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</si>
</sst>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"/>
    <numFmt numFmtId="165" formatCode="###0;\-###0"/>
    <numFmt numFmtId="166" formatCode="###0.000;\-###0.000"/>
  </numFmts>
  <fonts count="19">
    <font>
      <sz val="8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sz val="7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10"/>
      <color indexed="18"/>
      <name val="Arial CE"/>
      <family val="2"/>
    </font>
    <font>
      <sz val="11"/>
      <name val="Arial"/>
      <family val="2"/>
    </font>
    <font>
      <b/>
      <sz val="11"/>
      <name val="Arial CE"/>
      <family val="2"/>
    </font>
    <font>
      <i/>
      <sz val="8"/>
      <color indexed="12"/>
      <name val="Arial CE"/>
      <family val="2"/>
    </font>
    <font>
      <i/>
      <sz val="7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/>
    </xf>
    <xf numFmtId="165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left" wrapText="1"/>
      <protection/>
    </xf>
    <xf numFmtId="166" fontId="10" fillId="0" borderId="0" xfId="0" applyNumberFormat="1" applyFont="1" applyAlignment="1" applyProtection="1">
      <alignment horizontal="right"/>
      <protection/>
    </xf>
    <xf numFmtId="2" fontId="10" fillId="0" borderId="0" xfId="0" applyNumberFormat="1" applyFont="1" applyAlignment="1" applyProtection="1">
      <alignment horizontal="right"/>
      <protection/>
    </xf>
    <xf numFmtId="165" fontId="9" fillId="0" borderId="2" xfId="0" applyNumberFormat="1" applyFont="1" applyBorder="1" applyAlignment="1" applyProtection="1">
      <alignment horizontal="right"/>
      <protection/>
    </xf>
    <xf numFmtId="0" fontId="9" fillId="0" borderId="3" xfId="0" applyFont="1" applyBorder="1" applyAlignment="1" applyProtection="1">
      <alignment horizontal="left" wrapText="1"/>
      <protection/>
    </xf>
    <xf numFmtId="166" fontId="9" fillId="0" borderId="3" xfId="0" applyNumberFormat="1" applyFont="1" applyBorder="1" applyAlignment="1" applyProtection="1">
      <alignment horizontal="right"/>
      <protection/>
    </xf>
    <xf numFmtId="2" fontId="7" fillId="0" borderId="3" xfId="0" applyNumberFormat="1" applyFont="1" applyBorder="1" applyAlignment="1" applyProtection="1">
      <alignment horizontal="right"/>
      <protection/>
    </xf>
    <xf numFmtId="2" fontId="7" fillId="0" borderId="4" xfId="0" applyNumberFormat="1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165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left" wrapText="1"/>
      <protection/>
    </xf>
    <xf numFmtId="166" fontId="12" fillId="0" borderId="0" xfId="0" applyNumberFormat="1" applyFont="1" applyAlignment="1" applyProtection="1">
      <alignment horizontal="right"/>
      <protection/>
    </xf>
    <xf numFmtId="2" fontId="12" fillId="0" borderId="0" xfId="0" applyNumberFormat="1" applyFont="1" applyAlignment="1" applyProtection="1">
      <alignment horizontal="right"/>
      <protection/>
    </xf>
    <xf numFmtId="164" fontId="12" fillId="0" borderId="0" xfId="0" applyNumberFormat="1" applyFont="1" applyAlignment="1" applyProtection="1">
      <alignment horizontal="right"/>
      <protection/>
    </xf>
    <xf numFmtId="165" fontId="13" fillId="0" borderId="2" xfId="0" applyNumberFormat="1" applyFont="1" applyBorder="1" applyAlignment="1" applyProtection="1">
      <alignment horizontal="right"/>
      <protection/>
    </xf>
    <xf numFmtId="0" fontId="13" fillId="0" borderId="3" xfId="0" applyFont="1" applyBorder="1" applyAlignment="1" applyProtection="1">
      <alignment horizontal="left" wrapText="1"/>
      <protection/>
    </xf>
    <xf numFmtId="166" fontId="13" fillId="0" borderId="3" xfId="0" applyNumberFormat="1" applyFont="1" applyBorder="1" applyAlignment="1" applyProtection="1">
      <alignment horizontal="right"/>
      <protection/>
    </xf>
    <xf numFmtId="2" fontId="14" fillId="0" borderId="3" xfId="0" applyNumberFormat="1" applyFont="1" applyBorder="1" applyAlignment="1" applyProtection="1">
      <alignment horizontal="right"/>
      <protection/>
    </xf>
    <xf numFmtId="165" fontId="15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left" wrapText="1"/>
      <protection/>
    </xf>
    <xf numFmtId="166" fontId="15" fillId="0" borderId="0" xfId="0" applyNumberFormat="1" applyFont="1" applyAlignment="1" applyProtection="1">
      <alignment horizontal="right"/>
      <protection/>
    </xf>
    <xf numFmtId="2" fontId="15" fillId="0" borderId="0" xfId="0" applyNumberFormat="1" applyFont="1" applyAlignment="1" applyProtection="1">
      <alignment horizontal="right"/>
      <protection/>
    </xf>
    <xf numFmtId="0" fontId="16" fillId="2" borderId="1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17" fillId="0" borderId="1" xfId="0" applyFont="1" applyBorder="1" applyAlignment="1" applyProtection="1">
      <alignment horizontal="left" wrapText="1"/>
      <protection/>
    </xf>
    <xf numFmtId="164" fontId="17" fillId="0" borderId="1" xfId="0" applyNumberFormat="1" applyFont="1" applyBorder="1" applyAlignment="1" applyProtection="1">
      <alignment horizontal="right"/>
      <protection/>
    </xf>
    <xf numFmtId="0" fontId="18" fillId="0" borderId="1" xfId="0" applyFont="1" applyBorder="1" applyAlignment="1" applyProtection="1">
      <alignment horizontal="left" wrapText="1"/>
      <protection locked="0"/>
    </xf>
    <xf numFmtId="164" fontId="18" fillId="0" borderId="1" xfId="0" applyNumberFormat="1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left" wrapText="1"/>
      <protection/>
    </xf>
    <xf numFmtId="2" fontId="17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tabSelected="1" workbookViewId="0" topLeftCell="A1">
      <pane ySplit="10" topLeftCell="A11" activePane="bottomLeft" state="frozen"/>
      <selection pane="bottomLeft" activeCell="M27" sqref="M27:M29"/>
    </sheetView>
  </sheetViews>
  <sheetFormatPr defaultColWidth="10.5" defaultRowHeight="12" customHeight="1"/>
  <cols>
    <col min="1" max="1" width="11.66015625" style="2" customWidth="1"/>
    <col min="2" max="2" width="50" style="2" customWidth="1"/>
    <col min="3" max="3" width="21.83203125" style="2" customWidth="1"/>
    <col min="4" max="4" width="20.5" style="2" customWidth="1"/>
    <col min="5" max="5" width="19.66015625" style="2" customWidth="1"/>
    <col min="6" max="6" width="21.5" style="2" customWidth="1"/>
    <col min="7" max="16384" width="10.5" style="1" customWidth="1"/>
  </cols>
  <sheetData>
    <row r="1" spans="1:6" s="2" customFormat="1" ht="27.75" customHeight="1">
      <c r="A1" s="51" t="s">
        <v>0</v>
      </c>
      <c r="B1" s="51"/>
      <c r="C1" s="51"/>
      <c r="D1" s="51"/>
      <c r="E1" s="51"/>
      <c r="F1" s="51"/>
    </row>
    <row r="2" spans="1:6" s="2" customFormat="1" ht="6.75" customHeight="1">
      <c r="A2" s="3"/>
      <c r="B2" s="4"/>
      <c r="C2" s="5"/>
      <c r="D2" s="5"/>
      <c r="E2" s="6"/>
      <c r="F2" s="5"/>
    </row>
    <row r="3" spans="1:6" s="2" customFormat="1" ht="12.75" customHeight="1">
      <c r="A3" s="7" t="s">
        <v>1</v>
      </c>
      <c r="B3" s="8" t="s">
        <v>210</v>
      </c>
      <c r="C3" s="9"/>
      <c r="D3" s="9"/>
      <c r="E3" s="10"/>
      <c r="F3" s="9"/>
    </row>
    <row r="4" spans="1:6" s="2" customFormat="1" ht="6.75" customHeight="1">
      <c r="A4" s="3"/>
      <c r="B4" s="4"/>
      <c r="C4" s="5"/>
      <c r="D4" s="5"/>
      <c r="E4" s="6"/>
      <c r="F4" s="5"/>
    </row>
    <row r="5" spans="1:6" s="2" customFormat="1" ht="13.5" customHeight="1">
      <c r="A5" s="9" t="s">
        <v>2</v>
      </c>
      <c r="B5" s="10" t="s">
        <v>3</v>
      </c>
      <c r="C5" s="9"/>
      <c r="D5" s="9"/>
      <c r="E5" s="10"/>
      <c r="F5" s="9"/>
    </row>
    <row r="6" spans="1:6" s="2" customFormat="1" ht="13.5" customHeight="1">
      <c r="A6" s="9" t="s">
        <v>4</v>
      </c>
      <c r="B6" s="10"/>
      <c r="C6" s="9"/>
      <c r="D6" s="9"/>
      <c r="E6" s="10" t="s">
        <v>212</v>
      </c>
      <c r="F6" s="9"/>
    </row>
    <row r="7" spans="1:6" s="2" customFormat="1" ht="13.5" customHeight="1">
      <c r="A7" s="10" t="s">
        <v>6</v>
      </c>
      <c r="B7" s="10"/>
      <c r="C7" s="5"/>
      <c r="D7" s="5"/>
      <c r="E7" s="6" t="s">
        <v>211</v>
      </c>
      <c r="F7" s="5"/>
    </row>
    <row r="8" spans="1:6" s="2" customFormat="1" ht="6.75" customHeight="1">
      <c r="A8" s="12"/>
      <c r="B8" s="13"/>
      <c r="C8" s="13"/>
      <c r="D8" s="13"/>
      <c r="E8" s="13"/>
      <c r="F8" s="13"/>
    </row>
    <row r="9" spans="1:6" s="2" customFormat="1" ht="23.25" customHeight="1">
      <c r="A9" s="43" t="s">
        <v>8</v>
      </c>
      <c r="B9" s="43" t="s">
        <v>9</v>
      </c>
      <c r="C9" s="43" t="s">
        <v>10</v>
      </c>
      <c r="D9" s="43" t="s">
        <v>11</v>
      </c>
      <c r="E9" s="43" t="s">
        <v>12</v>
      </c>
      <c r="F9" s="43" t="s">
        <v>13</v>
      </c>
    </row>
    <row r="10" spans="1:6" s="2" customFormat="1" ht="18" customHeight="1">
      <c r="A10" s="44"/>
      <c r="B10" s="44"/>
      <c r="C10" s="44"/>
      <c r="D10" s="44"/>
      <c r="E10" s="44"/>
      <c r="F10" s="44"/>
    </row>
    <row r="11" spans="1:6" s="2" customFormat="1" ht="25.5" customHeight="1">
      <c r="A11" s="45" t="s">
        <v>14</v>
      </c>
      <c r="B11" s="45" t="s">
        <v>15</v>
      </c>
      <c r="C11" s="46">
        <f>SUM(C12:C15)</f>
        <v>0</v>
      </c>
      <c r="D11" s="46">
        <f>SUM(D12:D15)</f>
        <v>0</v>
      </c>
      <c r="E11" s="46">
        <f>SUM(E12:E15)</f>
        <v>0</v>
      </c>
      <c r="F11" s="46">
        <f>SUM(F12:F15)</f>
        <v>0</v>
      </c>
    </row>
    <row r="12" spans="1:6" s="2" customFormat="1" ht="20.1" customHeight="1">
      <c r="A12" s="47" t="s">
        <v>16</v>
      </c>
      <c r="B12" s="47" t="s">
        <v>17</v>
      </c>
      <c r="C12" s="48">
        <f>PD!H17</f>
        <v>0</v>
      </c>
      <c r="D12" s="48">
        <v>0</v>
      </c>
      <c r="E12" s="48">
        <f>C12*0.21</f>
        <v>0</v>
      </c>
      <c r="F12" s="48">
        <f>C12+D12+E12</f>
        <v>0</v>
      </c>
    </row>
    <row r="13" spans="1:6" s="2" customFormat="1" ht="20.1" customHeight="1">
      <c r="A13" s="47" t="s">
        <v>18</v>
      </c>
      <c r="B13" s="47" t="s">
        <v>19</v>
      </c>
      <c r="C13" s="48">
        <f>DEM!H28</f>
        <v>0</v>
      </c>
      <c r="D13" s="48">
        <v>0</v>
      </c>
      <c r="E13" s="48">
        <f>C13*0.21</f>
        <v>0</v>
      </c>
      <c r="F13" s="48">
        <f>C13+D13+E13</f>
        <v>0</v>
      </c>
    </row>
    <row r="14" spans="1:6" s="2" customFormat="1" ht="20.1" customHeight="1">
      <c r="A14" s="47" t="s">
        <v>20</v>
      </c>
      <c r="B14" s="47" t="s">
        <v>21</v>
      </c>
      <c r="C14" s="48">
        <f>M!H71</f>
        <v>0</v>
      </c>
      <c r="D14" s="48">
        <v>0</v>
      </c>
      <c r="E14" s="48">
        <f>C14*0.21</f>
        <v>0</v>
      </c>
      <c r="F14" s="48">
        <f>C14+D14+E14</f>
        <v>0</v>
      </c>
    </row>
    <row r="15" spans="1:6" s="2" customFormat="1" ht="20.1" customHeight="1">
      <c r="A15" s="47" t="s">
        <v>22</v>
      </c>
      <c r="B15" s="47" t="s">
        <v>23</v>
      </c>
      <c r="C15" s="48">
        <f>OST!H21</f>
        <v>0</v>
      </c>
      <c r="D15" s="48">
        <v>0</v>
      </c>
      <c r="E15" s="48">
        <f>C15*0.21</f>
        <v>0</v>
      </c>
      <c r="F15" s="48">
        <f>C15+D15+E15</f>
        <v>0</v>
      </c>
    </row>
    <row r="16" spans="1:6" s="2" customFormat="1" ht="21" customHeight="1">
      <c r="A16" s="49"/>
      <c r="B16" s="49" t="s">
        <v>209</v>
      </c>
      <c r="C16" s="50">
        <f>C11</f>
        <v>0</v>
      </c>
      <c r="D16" s="50">
        <f>D11</f>
        <v>0</v>
      </c>
      <c r="E16" s="50">
        <f>E11</f>
        <v>0</v>
      </c>
      <c r="F16" s="50">
        <f>F11</f>
        <v>0</v>
      </c>
    </row>
  </sheetData>
  <mergeCells count="1">
    <mergeCell ref="A1:F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landscape" paperSize="9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workbookViewId="0" topLeftCell="A1">
      <pane ySplit="11" topLeftCell="A12" activePane="bottomLeft" state="frozen"/>
      <selection pane="bottomLeft" activeCell="D29" sqref="D29"/>
    </sheetView>
  </sheetViews>
  <sheetFormatPr defaultColWidth="10.5" defaultRowHeight="12" customHeight="1"/>
  <cols>
    <col min="1" max="1" width="5.83203125" style="2" customWidth="1"/>
    <col min="2" max="2" width="9" style="2" customWidth="1"/>
    <col min="3" max="3" width="15.5" style="2" customWidth="1"/>
    <col min="4" max="4" width="43.83203125" style="2" customWidth="1"/>
    <col min="5" max="5" width="5" style="2" customWidth="1"/>
    <col min="6" max="6" width="13.33203125" style="2" customWidth="1"/>
    <col min="7" max="7" width="15.5" style="2" customWidth="1"/>
    <col min="8" max="8" width="17.83203125" style="2" customWidth="1"/>
    <col min="9" max="16384" width="10.5" style="1" customWidth="1"/>
  </cols>
  <sheetData>
    <row r="1" spans="1:8" s="2" customFormat="1" ht="27.75" customHeight="1">
      <c r="A1" s="51" t="s">
        <v>24</v>
      </c>
      <c r="B1" s="51"/>
      <c r="C1" s="51"/>
      <c r="D1" s="51"/>
      <c r="E1" s="51"/>
      <c r="F1" s="51"/>
      <c r="G1" s="51"/>
      <c r="H1" s="51"/>
    </row>
    <row r="2" spans="1:8" s="2" customFormat="1" ht="12.75" customHeight="1">
      <c r="A2" s="8" t="s">
        <v>25</v>
      </c>
      <c r="B2" s="7"/>
      <c r="C2" s="8" t="s">
        <v>210</v>
      </c>
      <c r="D2" s="7"/>
      <c r="E2" s="7"/>
      <c r="F2" s="14"/>
      <c r="G2" s="8"/>
      <c r="H2" s="7"/>
    </row>
    <row r="3" spans="1:8" s="2" customFormat="1" ht="12.75" customHeight="1">
      <c r="A3" s="8" t="s">
        <v>26</v>
      </c>
      <c r="B3" s="7"/>
      <c r="C3" s="8" t="s">
        <v>27</v>
      </c>
      <c r="D3" s="7"/>
      <c r="E3" s="7"/>
      <c r="F3" s="14"/>
      <c r="G3" s="8"/>
      <c r="H3" s="7"/>
    </row>
    <row r="4" spans="1:8" s="2" customFormat="1" ht="13.5" customHeight="1">
      <c r="A4" s="15" t="s">
        <v>28</v>
      </c>
      <c r="B4" s="7"/>
      <c r="C4" s="15" t="s">
        <v>204</v>
      </c>
      <c r="D4" s="7"/>
      <c r="E4" s="7" t="s">
        <v>205</v>
      </c>
      <c r="F4" s="8" t="s">
        <v>16</v>
      </c>
      <c r="G4" s="8"/>
      <c r="H4" s="7"/>
    </row>
    <row r="5" spans="1:8" s="2" customFormat="1" ht="6.75" customHeight="1">
      <c r="A5" s="11"/>
      <c r="B5" s="13"/>
      <c r="C5" s="11"/>
      <c r="D5" s="13"/>
      <c r="E5" s="13"/>
      <c r="F5" s="13"/>
      <c r="G5" s="13"/>
      <c r="H5" s="13"/>
    </row>
    <row r="6" spans="1:8" s="2" customFormat="1" ht="13.5" customHeight="1">
      <c r="A6" s="10" t="s">
        <v>29</v>
      </c>
      <c r="B6" s="5"/>
      <c r="C6" s="10" t="s">
        <v>3</v>
      </c>
      <c r="D6" s="5"/>
      <c r="E6" s="5"/>
      <c r="F6" s="5"/>
      <c r="G6" s="5"/>
      <c r="H6" s="5"/>
    </row>
    <row r="7" spans="1:8" s="2" customFormat="1" ht="13.5" customHeight="1">
      <c r="A7" s="10" t="s">
        <v>30</v>
      </c>
      <c r="B7" s="5"/>
      <c r="C7" s="10"/>
      <c r="D7" s="5"/>
      <c r="E7" s="5"/>
      <c r="F7" s="10" t="s">
        <v>5</v>
      </c>
      <c r="G7" s="10"/>
      <c r="H7" s="5"/>
    </row>
    <row r="8" spans="1:8" s="2" customFormat="1" ht="13.5" customHeight="1">
      <c r="A8" s="10" t="s">
        <v>6</v>
      </c>
      <c r="B8" s="5"/>
      <c r="C8" s="10"/>
      <c r="D8" s="5"/>
      <c r="E8" s="5"/>
      <c r="F8" s="10" t="s">
        <v>7</v>
      </c>
      <c r="G8" s="10"/>
      <c r="H8" s="5"/>
    </row>
    <row r="9" spans="1:8" s="2" customFormat="1" ht="6.75" customHeight="1">
      <c r="A9" s="16"/>
      <c r="B9" s="17"/>
      <c r="C9" s="16"/>
      <c r="D9" s="17"/>
      <c r="E9" s="17"/>
      <c r="F9" s="17"/>
      <c r="G9" s="17"/>
      <c r="H9" s="17"/>
    </row>
    <row r="10" spans="1:8" s="2" customFormat="1" ht="26.25" customHeight="1">
      <c r="A10" s="18" t="s">
        <v>31</v>
      </c>
      <c r="B10" s="18" t="s">
        <v>32</v>
      </c>
      <c r="C10" s="18" t="s">
        <v>33</v>
      </c>
      <c r="D10" s="18" t="s">
        <v>34</v>
      </c>
      <c r="E10" s="18" t="s">
        <v>35</v>
      </c>
      <c r="F10" s="18" t="s">
        <v>36</v>
      </c>
      <c r="G10" s="18" t="s">
        <v>37</v>
      </c>
      <c r="H10" s="18" t="s">
        <v>38</v>
      </c>
    </row>
    <row r="11" spans="1:8" s="2" customFormat="1" ht="12.75" customHeight="1" hidden="1">
      <c r="A11" s="18" t="s">
        <v>39</v>
      </c>
      <c r="B11" s="18" t="s">
        <v>40</v>
      </c>
      <c r="C11" s="18" t="s">
        <v>41</v>
      </c>
      <c r="D11" s="18" t="s">
        <v>42</v>
      </c>
      <c r="E11" s="18" t="s">
        <v>43</v>
      </c>
      <c r="F11" s="18" t="s">
        <v>44</v>
      </c>
      <c r="G11" s="18" t="s">
        <v>45</v>
      </c>
      <c r="H11" s="18" t="s">
        <v>46</v>
      </c>
    </row>
    <row r="12" spans="1:8" s="2" customFormat="1" ht="5.25" customHeight="1">
      <c r="A12" s="11"/>
      <c r="B12" s="13"/>
      <c r="C12" s="13"/>
      <c r="D12" s="13"/>
      <c r="E12" s="13"/>
      <c r="F12" s="13"/>
      <c r="G12" s="13"/>
      <c r="H12" s="13"/>
    </row>
    <row r="13" spans="1:8" s="2" customFormat="1" ht="9" customHeight="1">
      <c r="A13" s="19"/>
      <c r="B13" s="13"/>
      <c r="C13" s="13"/>
      <c r="D13" s="13"/>
      <c r="E13" s="13"/>
      <c r="F13" s="13"/>
      <c r="G13" s="13"/>
      <c r="H13" s="13"/>
    </row>
    <row r="14" spans="1:8" s="2" customFormat="1" ht="30.75" customHeight="1">
      <c r="A14" s="20"/>
      <c r="B14" s="21"/>
      <c r="C14" s="21" t="s">
        <v>22</v>
      </c>
      <c r="D14" s="21" t="s">
        <v>47</v>
      </c>
      <c r="E14" s="21"/>
      <c r="F14" s="22"/>
      <c r="G14" s="23"/>
      <c r="H14" s="23"/>
    </row>
    <row r="15" spans="1:8" s="2" customFormat="1" ht="13.5" customHeight="1">
      <c r="A15" s="24">
        <v>3</v>
      </c>
      <c r="B15" s="25" t="s">
        <v>48</v>
      </c>
      <c r="C15" s="25" t="s">
        <v>49</v>
      </c>
      <c r="D15" s="25" t="s">
        <v>50</v>
      </c>
      <c r="E15" s="25" t="s">
        <v>51</v>
      </c>
      <c r="F15" s="26">
        <v>1</v>
      </c>
      <c r="G15" s="27"/>
      <c r="H15" s="28">
        <f>F15*G15</f>
        <v>0</v>
      </c>
    </row>
    <row r="16" spans="1:8" s="2" customFormat="1" ht="8.25" customHeight="1">
      <c r="A16" s="29"/>
      <c r="B16" s="29"/>
      <c r="C16" s="29"/>
      <c r="D16" s="29"/>
      <c r="E16" s="29"/>
      <c r="F16" s="29"/>
      <c r="G16" s="29"/>
      <c r="H16" s="29"/>
    </row>
    <row r="17" spans="1:8" s="2" customFormat="1" ht="30.75" customHeight="1">
      <c r="A17" s="30"/>
      <c r="B17" s="31"/>
      <c r="C17" s="31"/>
      <c r="D17" s="31" t="s">
        <v>206</v>
      </c>
      <c r="E17" s="31"/>
      <c r="F17" s="32"/>
      <c r="G17" s="33"/>
      <c r="H17" s="34">
        <f>H15</f>
        <v>0</v>
      </c>
    </row>
  </sheetData>
  <mergeCells count="1">
    <mergeCell ref="A1:H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showGridLines="0" workbookViewId="0" topLeftCell="A1">
      <pane ySplit="11" topLeftCell="A12" activePane="bottomLeft" state="frozen"/>
      <selection pane="bottomLeft" activeCell="G27" sqref="G27"/>
    </sheetView>
  </sheetViews>
  <sheetFormatPr defaultColWidth="10.5" defaultRowHeight="12" customHeight="1"/>
  <cols>
    <col min="1" max="1" width="5.83203125" style="2" customWidth="1"/>
    <col min="2" max="2" width="9" style="2" customWidth="1"/>
    <col min="3" max="3" width="15.5" style="2" customWidth="1"/>
    <col min="4" max="4" width="43.83203125" style="2" customWidth="1"/>
    <col min="5" max="5" width="5" style="2" customWidth="1"/>
    <col min="6" max="6" width="13.33203125" style="2" customWidth="1"/>
    <col min="7" max="7" width="15.5" style="2" customWidth="1"/>
    <col min="8" max="8" width="17.83203125" style="2" customWidth="1"/>
    <col min="9" max="16384" width="10.5" style="1" customWidth="1"/>
  </cols>
  <sheetData>
    <row r="1" spans="1:8" s="2" customFormat="1" ht="27.75" customHeight="1">
      <c r="A1" s="51" t="s">
        <v>24</v>
      </c>
      <c r="B1" s="51"/>
      <c r="C1" s="51"/>
      <c r="D1" s="51"/>
      <c r="E1" s="51"/>
      <c r="F1" s="51"/>
      <c r="G1" s="51"/>
      <c r="H1" s="51"/>
    </row>
    <row r="2" spans="1:8" s="2" customFormat="1" ht="12.75" customHeight="1">
      <c r="A2" s="8" t="s">
        <v>25</v>
      </c>
      <c r="B2" s="7"/>
      <c r="C2" s="8" t="s">
        <v>210</v>
      </c>
      <c r="D2" s="7"/>
      <c r="E2" s="7"/>
      <c r="F2" s="14"/>
      <c r="G2" s="8"/>
      <c r="H2" s="7"/>
    </row>
    <row r="3" spans="1:8" s="2" customFormat="1" ht="12.75" customHeight="1">
      <c r="A3" s="8" t="s">
        <v>26</v>
      </c>
      <c r="B3" s="7"/>
      <c r="C3" s="8" t="s">
        <v>27</v>
      </c>
      <c r="D3" s="7"/>
      <c r="E3" s="7"/>
      <c r="F3" s="14"/>
      <c r="G3" s="8"/>
      <c r="H3" s="7"/>
    </row>
    <row r="4" spans="1:8" s="2" customFormat="1" ht="13.5" customHeight="1">
      <c r="A4" s="15" t="s">
        <v>28</v>
      </c>
      <c r="B4" s="7"/>
      <c r="C4" s="15" t="s">
        <v>203</v>
      </c>
      <c r="D4" s="7"/>
      <c r="E4" s="7" t="s">
        <v>205</v>
      </c>
      <c r="F4" s="8" t="s">
        <v>18</v>
      </c>
      <c r="G4" s="8"/>
      <c r="H4" s="7"/>
    </row>
    <row r="5" spans="1:8" s="2" customFormat="1" ht="6.75" customHeight="1">
      <c r="A5" s="11"/>
      <c r="B5" s="13"/>
      <c r="C5" s="11"/>
      <c r="D5" s="13"/>
      <c r="E5" s="13"/>
      <c r="F5" s="13"/>
      <c r="G5" s="13"/>
      <c r="H5" s="13"/>
    </row>
    <row r="6" spans="1:8" s="2" customFormat="1" ht="13.5" customHeight="1">
      <c r="A6" s="10" t="s">
        <v>29</v>
      </c>
      <c r="B6" s="5"/>
      <c r="C6" s="10" t="s">
        <v>3</v>
      </c>
      <c r="D6" s="5"/>
      <c r="E6" s="5"/>
      <c r="F6" s="5"/>
      <c r="G6" s="5"/>
      <c r="H6" s="5"/>
    </row>
    <row r="7" spans="1:8" s="2" customFormat="1" ht="13.5" customHeight="1">
      <c r="A7" s="10" t="s">
        <v>30</v>
      </c>
      <c r="B7" s="5"/>
      <c r="C7" s="10"/>
      <c r="D7" s="5"/>
      <c r="E7" s="5"/>
      <c r="F7" s="10" t="s">
        <v>5</v>
      </c>
      <c r="G7" s="10"/>
      <c r="H7" s="5"/>
    </row>
    <row r="8" spans="1:8" s="2" customFormat="1" ht="13.5" customHeight="1">
      <c r="A8" s="10" t="s">
        <v>6</v>
      </c>
      <c r="B8" s="5"/>
      <c r="C8" s="10"/>
      <c r="D8" s="5"/>
      <c r="E8" s="5"/>
      <c r="F8" s="10" t="s">
        <v>7</v>
      </c>
      <c r="G8" s="10"/>
      <c r="H8" s="5"/>
    </row>
    <row r="9" spans="1:8" s="2" customFormat="1" ht="6.75" customHeight="1">
      <c r="A9" s="16"/>
      <c r="B9" s="17"/>
      <c r="C9" s="16"/>
      <c r="D9" s="17"/>
      <c r="E9" s="17"/>
      <c r="F9" s="17"/>
      <c r="G9" s="17"/>
      <c r="H9" s="17"/>
    </row>
    <row r="10" spans="1:8" s="2" customFormat="1" ht="26.25" customHeight="1">
      <c r="A10" s="18" t="s">
        <v>31</v>
      </c>
      <c r="B10" s="18" t="s">
        <v>32</v>
      </c>
      <c r="C10" s="18" t="s">
        <v>33</v>
      </c>
      <c r="D10" s="18" t="s">
        <v>34</v>
      </c>
      <c r="E10" s="18" t="s">
        <v>35</v>
      </c>
      <c r="F10" s="18" t="s">
        <v>36</v>
      </c>
      <c r="G10" s="18" t="s">
        <v>37</v>
      </c>
      <c r="H10" s="18" t="s">
        <v>38</v>
      </c>
    </row>
    <row r="11" spans="1:8" s="2" customFormat="1" ht="12.75" customHeight="1" hidden="1">
      <c r="A11" s="18" t="s">
        <v>39</v>
      </c>
      <c r="B11" s="18" t="s">
        <v>40</v>
      </c>
      <c r="C11" s="18" t="s">
        <v>41</v>
      </c>
      <c r="D11" s="18" t="s">
        <v>42</v>
      </c>
      <c r="E11" s="18" t="s">
        <v>43</v>
      </c>
      <c r="F11" s="18" t="s">
        <v>44</v>
      </c>
      <c r="G11" s="18" t="s">
        <v>45</v>
      </c>
      <c r="H11" s="18" t="s">
        <v>46</v>
      </c>
    </row>
    <row r="12" spans="1:8" s="2" customFormat="1" ht="5.25" customHeight="1">
      <c r="A12" s="11"/>
      <c r="B12" s="13"/>
      <c r="C12" s="13"/>
      <c r="D12" s="13"/>
      <c r="E12" s="13"/>
      <c r="F12" s="13"/>
      <c r="G12" s="13"/>
      <c r="H12" s="13"/>
    </row>
    <row r="13" spans="1:8" s="2" customFormat="1" ht="9" customHeight="1">
      <c r="A13" s="19"/>
      <c r="B13" s="13"/>
      <c r="C13" s="13"/>
      <c r="D13" s="13"/>
      <c r="E13" s="13"/>
      <c r="F13" s="13"/>
      <c r="G13" s="13"/>
      <c r="H13" s="13"/>
    </row>
    <row r="14" spans="1:8" s="2" customFormat="1" ht="30.75" customHeight="1">
      <c r="A14" s="20"/>
      <c r="B14" s="21"/>
      <c r="C14" s="21" t="s">
        <v>20</v>
      </c>
      <c r="D14" s="21" t="s">
        <v>52</v>
      </c>
      <c r="E14" s="21"/>
      <c r="F14" s="22"/>
      <c r="G14" s="23"/>
      <c r="H14" s="23"/>
    </row>
    <row r="15" spans="1:8" s="2" customFormat="1" ht="28.5" customHeight="1">
      <c r="A15" s="20"/>
      <c r="B15" s="21"/>
      <c r="C15" s="21" t="s">
        <v>53</v>
      </c>
      <c r="D15" s="21" t="s">
        <v>54</v>
      </c>
      <c r="E15" s="21"/>
      <c r="F15" s="22"/>
      <c r="G15" s="23"/>
      <c r="H15" s="23"/>
    </row>
    <row r="16" spans="1:8" s="2" customFormat="1" ht="13.5" customHeight="1">
      <c r="A16" s="24">
        <v>1</v>
      </c>
      <c r="B16" s="25" t="s">
        <v>55</v>
      </c>
      <c r="C16" s="25" t="s">
        <v>56</v>
      </c>
      <c r="D16" s="25" t="s">
        <v>57</v>
      </c>
      <c r="E16" s="25" t="s">
        <v>51</v>
      </c>
      <c r="F16" s="26">
        <v>1</v>
      </c>
      <c r="G16" s="27"/>
      <c r="H16" s="28">
        <f>F16*G16</f>
        <v>0</v>
      </c>
    </row>
    <row r="17" spans="1:8" s="2" customFormat="1" ht="24" customHeight="1">
      <c r="A17" s="24">
        <v>38</v>
      </c>
      <c r="B17" s="25" t="s">
        <v>55</v>
      </c>
      <c r="C17" s="25" t="s">
        <v>58</v>
      </c>
      <c r="D17" s="25" t="s">
        <v>59</v>
      </c>
      <c r="E17" s="25" t="s">
        <v>51</v>
      </c>
      <c r="F17" s="26">
        <v>1</v>
      </c>
      <c r="G17" s="27"/>
      <c r="H17" s="28">
        <f aca="true" t="shared" si="0" ref="H17:H26">F17*G17</f>
        <v>0</v>
      </c>
    </row>
    <row r="18" spans="1:8" s="2" customFormat="1" ht="24" customHeight="1">
      <c r="A18" s="24">
        <v>34</v>
      </c>
      <c r="B18" s="25" t="s">
        <v>55</v>
      </c>
      <c r="C18" s="25" t="s">
        <v>60</v>
      </c>
      <c r="D18" s="25" t="s">
        <v>61</v>
      </c>
      <c r="E18" s="25" t="s">
        <v>51</v>
      </c>
      <c r="F18" s="26">
        <v>6</v>
      </c>
      <c r="G18" s="27"/>
      <c r="H18" s="28">
        <f t="shared" si="0"/>
        <v>0</v>
      </c>
    </row>
    <row r="19" spans="1:8" s="2" customFormat="1" ht="24" customHeight="1">
      <c r="A19" s="24">
        <v>33</v>
      </c>
      <c r="B19" s="25" t="s">
        <v>55</v>
      </c>
      <c r="C19" s="25" t="s">
        <v>62</v>
      </c>
      <c r="D19" s="25" t="s">
        <v>63</v>
      </c>
      <c r="E19" s="25" t="s">
        <v>64</v>
      </c>
      <c r="F19" s="26">
        <v>2</v>
      </c>
      <c r="G19" s="27"/>
      <c r="H19" s="28">
        <f t="shared" si="0"/>
        <v>0</v>
      </c>
    </row>
    <row r="20" spans="1:8" s="2" customFormat="1" ht="24" customHeight="1">
      <c r="A20" s="24">
        <v>37</v>
      </c>
      <c r="B20" s="25" t="s">
        <v>55</v>
      </c>
      <c r="C20" s="25" t="s">
        <v>65</v>
      </c>
      <c r="D20" s="25" t="s">
        <v>66</v>
      </c>
      <c r="E20" s="25" t="s">
        <v>64</v>
      </c>
      <c r="F20" s="26">
        <v>1</v>
      </c>
      <c r="G20" s="27"/>
      <c r="H20" s="28">
        <f t="shared" si="0"/>
        <v>0</v>
      </c>
    </row>
    <row r="21" spans="1:8" s="2" customFormat="1" ht="24" customHeight="1">
      <c r="A21" s="24">
        <v>25</v>
      </c>
      <c r="B21" s="25" t="s">
        <v>55</v>
      </c>
      <c r="C21" s="25" t="s">
        <v>67</v>
      </c>
      <c r="D21" s="25" t="s">
        <v>68</v>
      </c>
      <c r="E21" s="25" t="s">
        <v>64</v>
      </c>
      <c r="F21" s="26">
        <v>1</v>
      </c>
      <c r="G21" s="27"/>
      <c r="H21" s="28">
        <f t="shared" si="0"/>
        <v>0</v>
      </c>
    </row>
    <row r="22" spans="1:8" s="2" customFormat="1" ht="24" customHeight="1">
      <c r="A22" s="24">
        <v>23</v>
      </c>
      <c r="B22" s="25" t="s">
        <v>55</v>
      </c>
      <c r="C22" s="25" t="s">
        <v>69</v>
      </c>
      <c r="D22" s="25" t="s">
        <v>70</v>
      </c>
      <c r="E22" s="25" t="s">
        <v>71</v>
      </c>
      <c r="F22" s="26">
        <v>3</v>
      </c>
      <c r="G22" s="27"/>
      <c r="H22" s="28">
        <f t="shared" si="0"/>
        <v>0</v>
      </c>
    </row>
    <row r="23" spans="1:8" s="2" customFormat="1" ht="13.5" customHeight="1">
      <c r="A23" s="24">
        <v>21</v>
      </c>
      <c r="B23" s="25" t="s">
        <v>72</v>
      </c>
      <c r="C23" s="25" t="s">
        <v>73</v>
      </c>
      <c r="D23" s="25" t="s">
        <v>74</v>
      </c>
      <c r="E23" s="25" t="s">
        <v>75</v>
      </c>
      <c r="F23" s="26">
        <v>3</v>
      </c>
      <c r="G23" s="27"/>
      <c r="H23" s="28">
        <f t="shared" si="0"/>
        <v>0</v>
      </c>
    </row>
    <row r="24" spans="1:8" s="2" customFormat="1" ht="24" customHeight="1">
      <c r="A24" s="24">
        <v>32</v>
      </c>
      <c r="B24" s="25" t="s">
        <v>55</v>
      </c>
      <c r="C24" s="25" t="s">
        <v>76</v>
      </c>
      <c r="D24" s="25" t="s">
        <v>77</v>
      </c>
      <c r="E24" s="25" t="s">
        <v>71</v>
      </c>
      <c r="F24" s="26">
        <v>6</v>
      </c>
      <c r="G24" s="27"/>
      <c r="H24" s="28">
        <f t="shared" si="0"/>
        <v>0</v>
      </c>
    </row>
    <row r="25" spans="1:8" s="2" customFormat="1" ht="24" customHeight="1">
      <c r="A25" s="24">
        <v>35</v>
      </c>
      <c r="B25" s="25" t="s">
        <v>55</v>
      </c>
      <c r="C25" s="25" t="s">
        <v>78</v>
      </c>
      <c r="D25" s="25" t="s">
        <v>79</v>
      </c>
      <c r="E25" s="25" t="s">
        <v>71</v>
      </c>
      <c r="F25" s="26">
        <v>9</v>
      </c>
      <c r="G25" s="27"/>
      <c r="H25" s="28">
        <f t="shared" si="0"/>
        <v>0</v>
      </c>
    </row>
    <row r="26" spans="1:8" s="2" customFormat="1" ht="24" customHeight="1">
      <c r="A26" s="24">
        <v>36</v>
      </c>
      <c r="B26" s="25" t="s">
        <v>55</v>
      </c>
      <c r="C26" s="25" t="s">
        <v>80</v>
      </c>
      <c r="D26" s="25" t="s">
        <v>81</v>
      </c>
      <c r="E26" s="25" t="s">
        <v>71</v>
      </c>
      <c r="F26" s="26">
        <v>14</v>
      </c>
      <c r="G26" s="27"/>
      <c r="H26" s="28">
        <f t="shared" si="0"/>
        <v>0</v>
      </c>
    </row>
    <row r="27" spans="1:8" s="2" customFormat="1" ht="8.25" customHeight="1">
      <c r="A27" s="29"/>
      <c r="B27" s="29"/>
      <c r="C27" s="29"/>
      <c r="D27" s="29"/>
      <c r="E27" s="29"/>
      <c r="F27" s="29"/>
      <c r="G27" s="29"/>
      <c r="H27" s="29"/>
    </row>
    <row r="28" spans="1:8" s="2" customFormat="1" ht="30.75" customHeight="1">
      <c r="A28" s="30"/>
      <c r="B28" s="31"/>
      <c r="C28" s="31"/>
      <c r="D28" s="31" t="s">
        <v>207</v>
      </c>
      <c r="E28" s="31"/>
      <c r="F28" s="32"/>
      <c r="G28" s="33"/>
      <c r="H28" s="34">
        <f>SUM(H16:H26)</f>
        <v>0</v>
      </c>
    </row>
  </sheetData>
  <mergeCells count="1">
    <mergeCell ref="A1:H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showGridLines="0" workbookViewId="0" topLeftCell="A1">
      <pane ySplit="11" topLeftCell="A48" activePane="bottomLeft" state="frozen"/>
      <selection pane="bottomLeft" activeCell="G68" sqref="G68"/>
    </sheetView>
  </sheetViews>
  <sheetFormatPr defaultColWidth="10.5" defaultRowHeight="12" customHeight="1"/>
  <cols>
    <col min="1" max="1" width="5.83203125" style="2" customWidth="1"/>
    <col min="2" max="2" width="9" style="2" customWidth="1"/>
    <col min="3" max="3" width="15.5" style="2" customWidth="1"/>
    <col min="4" max="4" width="43.83203125" style="2" customWidth="1"/>
    <col min="5" max="5" width="5" style="2" customWidth="1"/>
    <col min="6" max="6" width="13.33203125" style="2" customWidth="1"/>
    <col min="7" max="7" width="15.5" style="2" customWidth="1"/>
    <col min="8" max="8" width="17.83203125" style="2" customWidth="1"/>
    <col min="9" max="16384" width="10.5" style="1" customWidth="1"/>
  </cols>
  <sheetData>
    <row r="1" spans="1:8" s="2" customFormat="1" ht="27.75" customHeight="1">
      <c r="A1" s="51" t="s">
        <v>24</v>
      </c>
      <c r="B1" s="51"/>
      <c r="C1" s="51"/>
      <c r="D1" s="51"/>
      <c r="E1" s="51"/>
      <c r="F1" s="51"/>
      <c r="G1" s="51"/>
      <c r="H1" s="51"/>
    </row>
    <row r="2" spans="1:8" s="2" customFormat="1" ht="12.75" customHeight="1">
      <c r="A2" s="8" t="s">
        <v>25</v>
      </c>
      <c r="B2" s="7"/>
      <c r="C2" s="8" t="s">
        <v>210</v>
      </c>
      <c r="D2" s="7"/>
      <c r="E2" s="7"/>
      <c r="F2" s="14"/>
      <c r="G2" s="8"/>
      <c r="H2" s="7"/>
    </row>
    <row r="3" spans="1:8" s="2" customFormat="1" ht="12.75" customHeight="1">
      <c r="A3" s="8" t="s">
        <v>26</v>
      </c>
      <c r="B3" s="7"/>
      <c r="C3" s="8" t="s">
        <v>27</v>
      </c>
      <c r="D3" s="7"/>
      <c r="E3" s="7"/>
      <c r="F3" s="14"/>
      <c r="G3" s="8"/>
      <c r="H3" s="7"/>
    </row>
    <row r="4" spans="1:8" s="2" customFormat="1" ht="13.5" customHeight="1">
      <c r="A4" s="15" t="s">
        <v>28</v>
      </c>
      <c r="B4" s="7"/>
      <c r="C4" s="15" t="s">
        <v>82</v>
      </c>
      <c r="D4" s="7"/>
      <c r="E4" s="7" t="s">
        <v>205</v>
      </c>
      <c r="F4" s="8" t="s">
        <v>20</v>
      </c>
      <c r="G4" s="8"/>
      <c r="H4" s="7"/>
    </row>
    <row r="5" spans="1:8" s="2" customFormat="1" ht="6.75" customHeight="1">
      <c r="A5" s="11"/>
      <c r="B5" s="13"/>
      <c r="C5" s="11"/>
      <c r="D5" s="13"/>
      <c r="E5" s="13"/>
      <c r="F5" s="13"/>
      <c r="G5" s="13"/>
      <c r="H5" s="13"/>
    </row>
    <row r="6" spans="1:8" s="2" customFormat="1" ht="13.5" customHeight="1">
      <c r="A6" s="10" t="s">
        <v>29</v>
      </c>
      <c r="B6" s="5"/>
      <c r="C6" s="10" t="s">
        <v>3</v>
      </c>
      <c r="D6" s="5"/>
      <c r="E6" s="5"/>
      <c r="F6" s="5"/>
      <c r="G6" s="5"/>
      <c r="H6" s="5"/>
    </row>
    <row r="7" spans="1:8" s="2" customFormat="1" ht="13.5" customHeight="1">
      <c r="A7" s="10" t="s">
        <v>30</v>
      </c>
      <c r="B7" s="5"/>
      <c r="C7" s="10"/>
      <c r="D7" s="5"/>
      <c r="E7" s="5"/>
      <c r="F7" s="10" t="s">
        <v>5</v>
      </c>
      <c r="G7" s="10"/>
      <c r="H7" s="5"/>
    </row>
    <row r="8" spans="1:8" s="2" customFormat="1" ht="13.5" customHeight="1">
      <c r="A8" s="10" t="s">
        <v>6</v>
      </c>
      <c r="B8" s="5"/>
      <c r="C8" s="10"/>
      <c r="D8" s="5"/>
      <c r="E8" s="5"/>
      <c r="F8" s="10" t="s">
        <v>7</v>
      </c>
      <c r="G8" s="10"/>
      <c r="H8" s="5"/>
    </row>
    <row r="9" spans="1:8" s="2" customFormat="1" ht="6.75" customHeight="1">
      <c r="A9" s="16"/>
      <c r="B9" s="17"/>
      <c r="C9" s="16"/>
      <c r="D9" s="17"/>
      <c r="E9" s="17"/>
      <c r="F9" s="17"/>
      <c r="G9" s="17"/>
      <c r="H9" s="17"/>
    </row>
    <row r="10" spans="1:8" s="2" customFormat="1" ht="26.25" customHeight="1">
      <c r="A10" s="18" t="s">
        <v>31</v>
      </c>
      <c r="B10" s="18" t="s">
        <v>32</v>
      </c>
      <c r="C10" s="18" t="s">
        <v>33</v>
      </c>
      <c r="D10" s="18" t="s">
        <v>34</v>
      </c>
      <c r="E10" s="18" t="s">
        <v>35</v>
      </c>
      <c r="F10" s="18" t="s">
        <v>36</v>
      </c>
      <c r="G10" s="18" t="s">
        <v>37</v>
      </c>
      <c r="H10" s="18" t="s">
        <v>38</v>
      </c>
    </row>
    <row r="11" spans="1:8" s="2" customFormat="1" ht="12.75" customHeight="1" hidden="1">
      <c r="A11" s="18" t="s">
        <v>39</v>
      </c>
      <c r="B11" s="18" t="s">
        <v>40</v>
      </c>
      <c r="C11" s="18" t="s">
        <v>41</v>
      </c>
      <c r="D11" s="18" t="s">
        <v>42</v>
      </c>
      <c r="E11" s="18" t="s">
        <v>43</v>
      </c>
      <c r="F11" s="18" t="s">
        <v>44</v>
      </c>
      <c r="G11" s="18" t="s">
        <v>45</v>
      </c>
      <c r="H11" s="18" t="s">
        <v>46</v>
      </c>
    </row>
    <row r="12" spans="1:8" s="2" customFormat="1" ht="5.25" customHeight="1">
      <c r="A12" s="11"/>
      <c r="B12" s="13"/>
      <c r="C12" s="13"/>
      <c r="D12" s="13"/>
      <c r="E12" s="13"/>
      <c r="F12" s="13"/>
      <c r="G12" s="13"/>
      <c r="H12" s="13"/>
    </row>
    <row r="13" spans="1:8" s="2" customFormat="1" ht="9" customHeight="1">
      <c r="A13" s="19"/>
      <c r="B13" s="13"/>
      <c r="C13" s="13"/>
      <c r="D13" s="13"/>
      <c r="E13" s="13"/>
      <c r="F13" s="13"/>
      <c r="G13" s="13"/>
      <c r="H13" s="13"/>
    </row>
    <row r="14" spans="1:8" s="2" customFormat="1" ht="30.75" customHeight="1">
      <c r="A14" s="20"/>
      <c r="B14" s="21"/>
      <c r="C14" s="21" t="s">
        <v>83</v>
      </c>
      <c r="D14" s="21" t="s">
        <v>84</v>
      </c>
      <c r="E14" s="21"/>
      <c r="F14" s="22"/>
      <c r="G14" s="23"/>
      <c r="H14" s="23"/>
    </row>
    <row r="15" spans="1:8" s="2" customFormat="1" ht="28.5" customHeight="1">
      <c r="A15" s="20"/>
      <c r="B15" s="21"/>
      <c r="C15" s="21" t="s">
        <v>85</v>
      </c>
      <c r="D15" s="21" t="s">
        <v>86</v>
      </c>
      <c r="E15" s="21"/>
      <c r="F15" s="22"/>
      <c r="G15" s="23"/>
      <c r="H15" s="23"/>
    </row>
    <row r="16" spans="1:8" s="2" customFormat="1" ht="13.5" customHeight="1">
      <c r="A16" s="24">
        <v>157</v>
      </c>
      <c r="B16" s="25" t="s">
        <v>85</v>
      </c>
      <c r="C16" s="25" t="s">
        <v>87</v>
      </c>
      <c r="D16" s="25" t="s">
        <v>88</v>
      </c>
      <c r="E16" s="25" t="s">
        <v>89</v>
      </c>
      <c r="F16" s="26">
        <v>340</v>
      </c>
      <c r="G16" s="27"/>
      <c r="H16" s="28">
        <f>F16*G16</f>
        <v>0</v>
      </c>
    </row>
    <row r="17" spans="1:8" s="2" customFormat="1" ht="13.5" customHeight="1">
      <c r="A17" s="24">
        <v>158</v>
      </c>
      <c r="B17" s="25" t="s">
        <v>85</v>
      </c>
      <c r="C17" s="25" t="s">
        <v>90</v>
      </c>
      <c r="D17" s="25" t="s">
        <v>91</v>
      </c>
      <c r="E17" s="25" t="s">
        <v>89</v>
      </c>
      <c r="F17" s="26">
        <v>340</v>
      </c>
      <c r="G17" s="27"/>
      <c r="H17" s="28">
        <f>F17*G17</f>
        <v>0</v>
      </c>
    </row>
    <row r="18" spans="1:8" s="2" customFormat="1" ht="9" customHeight="1">
      <c r="A18" s="19"/>
      <c r="B18" s="13"/>
      <c r="C18" s="13"/>
      <c r="D18" s="13"/>
      <c r="E18" s="13"/>
      <c r="F18" s="13"/>
      <c r="G18" s="13"/>
      <c r="H18" s="13"/>
    </row>
    <row r="19" spans="1:8" s="2" customFormat="1" ht="30.75" customHeight="1">
      <c r="A19" s="20"/>
      <c r="B19" s="21"/>
      <c r="C19" s="21" t="s">
        <v>20</v>
      </c>
      <c r="D19" s="21" t="s">
        <v>52</v>
      </c>
      <c r="E19" s="21"/>
      <c r="F19" s="22"/>
      <c r="G19" s="23"/>
      <c r="H19" s="23"/>
    </row>
    <row r="20" spans="1:8" s="2" customFormat="1" ht="28.5" customHeight="1">
      <c r="A20" s="20"/>
      <c r="B20" s="21"/>
      <c r="C20" s="21" t="s">
        <v>53</v>
      </c>
      <c r="D20" s="21" t="s">
        <v>54</v>
      </c>
      <c r="E20" s="21"/>
      <c r="F20" s="22"/>
      <c r="G20" s="23"/>
      <c r="H20" s="23"/>
    </row>
    <row r="21" spans="1:8" s="2" customFormat="1" ht="24" customHeight="1">
      <c r="A21" s="24">
        <v>25</v>
      </c>
      <c r="B21" s="25" t="s">
        <v>72</v>
      </c>
      <c r="C21" s="25" t="s">
        <v>92</v>
      </c>
      <c r="D21" s="25" t="s">
        <v>93</v>
      </c>
      <c r="E21" s="25" t="s">
        <v>64</v>
      </c>
      <c r="F21" s="26">
        <v>1</v>
      </c>
      <c r="G21" s="27"/>
      <c r="H21" s="28">
        <f>F21*G21</f>
        <v>0</v>
      </c>
    </row>
    <row r="22" spans="1:8" s="2" customFormat="1" ht="13.5" customHeight="1">
      <c r="A22" s="35">
        <v>26</v>
      </c>
      <c r="B22" s="36" t="s">
        <v>48</v>
      </c>
      <c r="C22" s="36" t="s">
        <v>94</v>
      </c>
      <c r="D22" s="36" t="s">
        <v>95</v>
      </c>
      <c r="E22" s="36" t="s">
        <v>96</v>
      </c>
      <c r="F22" s="37">
        <v>1</v>
      </c>
      <c r="G22" s="38"/>
      <c r="H22" s="28">
        <f aca="true" t="shared" si="0" ref="H22:H64">F22*G22</f>
        <v>0</v>
      </c>
    </row>
    <row r="23" spans="1:8" s="2" customFormat="1" ht="24" customHeight="1">
      <c r="A23" s="24">
        <v>159</v>
      </c>
      <c r="B23" s="25" t="s">
        <v>72</v>
      </c>
      <c r="C23" s="25" t="s">
        <v>97</v>
      </c>
      <c r="D23" s="25" t="s">
        <v>98</v>
      </c>
      <c r="E23" s="25" t="s">
        <v>64</v>
      </c>
      <c r="F23" s="26">
        <v>4</v>
      </c>
      <c r="G23" s="27"/>
      <c r="H23" s="28">
        <f t="shared" si="0"/>
        <v>0</v>
      </c>
    </row>
    <row r="24" spans="1:8" s="2" customFormat="1" ht="13.5" customHeight="1">
      <c r="A24" s="35">
        <v>161</v>
      </c>
      <c r="B24" s="36" t="s">
        <v>48</v>
      </c>
      <c r="C24" s="36" t="s">
        <v>99</v>
      </c>
      <c r="D24" s="36" t="s">
        <v>100</v>
      </c>
      <c r="E24" s="36" t="s">
        <v>96</v>
      </c>
      <c r="F24" s="37">
        <v>4</v>
      </c>
      <c r="G24" s="38"/>
      <c r="H24" s="28">
        <f t="shared" si="0"/>
        <v>0</v>
      </c>
    </row>
    <row r="25" spans="1:8" s="2" customFormat="1" ht="24" customHeight="1">
      <c r="A25" s="24">
        <v>100</v>
      </c>
      <c r="B25" s="25" t="s">
        <v>72</v>
      </c>
      <c r="C25" s="25" t="s">
        <v>101</v>
      </c>
      <c r="D25" s="25" t="s">
        <v>102</v>
      </c>
      <c r="E25" s="25" t="s">
        <v>71</v>
      </c>
      <c r="F25" s="26">
        <v>2</v>
      </c>
      <c r="G25" s="27"/>
      <c r="H25" s="28">
        <f t="shared" si="0"/>
        <v>0</v>
      </c>
    </row>
    <row r="26" spans="1:8" s="2" customFormat="1" ht="13.5" customHeight="1">
      <c r="A26" s="35">
        <v>101</v>
      </c>
      <c r="B26" s="36" t="s">
        <v>103</v>
      </c>
      <c r="C26" s="36" t="s">
        <v>104</v>
      </c>
      <c r="D26" s="36" t="s">
        <v>105</v>
      </c>
      <c r="E26" s="36" t="s">
        <v>106</v>
      </c>
      <c r="F26" s="37">
        <v>0.01</v>
      </c>
      <c r="G26" s="38"/>
      <c r="H26" s="28">
        <f t="shared" si="0"/>
        <v>0</v>
      </c>
    </row>
    <row r="27" spans="1:8" s="2" customFormat="1" ht="24" customHeight="1">
      <c r="A27" s="24">
        <v>15</v>
      </c>
      <c r="B27" s="25" t="s">
        <v>72</v>
      </c>
      <c r="C27" s="25" t="s">
        <v>107</v>
      </c>
      <c r="D27" s="25" t="s">
        <v>108</v>
      </c>
      <c r="E27" s="25" t="s">
        <v>64</v>
      </c>
      <c r="F27" s="26">
        <v>14</v>
      </c>
      <c r="G27" s="27"/>
      <c r="H27" s="28">
        <f t="shared" si="0"/>
        <v>0</v>
      </c>
    </row>
    <row r="28" spans="1:8" s="2" customFormat="1" ht="34.5" customHeight="1">
      <c r="A28" s="24">
        <v>27</v>
      </c>
      <c r="B28" s="25" t="s">
        <v>72</v>
      </c>
      <c r="C28" s="25" t="s">
        <v>109</v>
      </c>
      <c r="D28" s="25" t="s">
        <v>110</v>
      </c>
      <c r="E28" s="25" t="s">
        <v>64</v>
      </c>
      <c r="F28" s="26">
        <v>14</v>
      </c>
      <c r="G28" s="27"/>
      <c r="H28" s="28">
        <f t="shared" si="0"/>
        <v>0</v>
      </c>
    </row>
    <row r="29" spans="1:8" s="2" customFormat="1" ht="24" customHeight="1">
      <c r="A29" s="24">
        <v>126</v>
      </c>
      <c r="B29" s="25" t="s">
        <v>72</v>
      </c>
      <c r="C29" s="25" t="s">
        <v>111</v>
      </c>
      <c r="D29" s="25" t="s">
        <v>112</v>
      </c>
      <c r="E29" s="25" t="s">
        <v>64</v>
      </c>
      <c r="F29" s="26">
        <v>7</v>
      </c>
      <c r="G29" s="27"/>
      <c r="H29" s="28">
        <f t="shared" si="0"/>
        <v>0</v>
      </c>
    </row>
    <row r="30" spans="1:8" s="2" customFormat="1" ht="13.5" customHeight="1">
      <c r="A30" s="35">
        <v>127</v>
      </c>
      <c r="B30" s="36" t="s">
        <v>48</v>
      </c>
      <c r="C30" s="36" t="s">
        <v>113</v>
      </c>
      <c r="D30" s="36" t="s">
        <v>114</v>
      </c>
      <c r="E30" s="36" t="s">
        <v>96</v>
      </c>
      <c r="F30" s="37">
        <v>7</v>
      </c>
      <c r="G30" s="38"/>
      <c r="H30" s="28">
        <f t="shared" si="0"/>
        <v>0</v>
      </c>
    </row>
    <row r="31" spans="1:8" s="2" customFormat="1" ht="24" customHeight="1">
      <c r="A31" s="24">
        <v>152</v>
      </c>
      <c r="B31" s="25" t="s">
        <v>72</v>
      </c>
      <c r="C31" s="25" t="s">
        <v>115</v>
      </c>
      <c r="D31" s="25" t="s">
        <v>116</v>
      </c>
      <c r="E31" s="25" t="s">
        <v>64</v>
      </c>
      <c r="F31" s="26">
        <v>1</v>
      </c>
      <c r="G31" s="27"/>
      <c r="H31" s="28">
        <f t="shared" si="0"/>
        <v>0</v>
      </c>
    </row>
    <row r="32" spans="1:8" s="2" customFormat="1" ht="24" customHeight="1">
      <c r="A32" s="35">
        <v>153</v>
      </c>
      <c r="B32" s="36" t="s">
        <v>48</v>
      </c>
      <c r="C32" s="36" t="s">
        <v>117</v>
      </c>
      <c r="D32" s="36" t="s">
        <v>118</v>
      </c>
      <c r="E32" s="36" t="s">
        <v>96</v>
      </c>
      <c r="F32" s="37">
        <v>1</v>
      </c>
      <c r="G32" s="38"/>
      <c r="H32" s="28">
        <f t="shared" si="0"/>
        <v>0</v>
      </c>
    </row>
    <row r="33" spans="1:8" s="2" customFormat="1" ht="24" customHeight="1">
      <c r="A33" s="24">
        <v>102</v>
      </c>
      <c r="B33" s="25" t="s">
        <v>72</v>
      </c>
      <c r="C33" s="25" t="s">
        <v>119</v>
      </c>
      <c r="D33" s="25" t="s">
        <v>120</v>
      </c>
      <c r="E33" s="25" t="s">
        <v>64</v>
      </c>
      <c r="F33" s="26">
        <v>1</v>
      </c>
      <c r="G33" s="27"/>
      <c r="H33" s="28">
        <f t="shared" si="0"/>
        <v>0</v>
      </c>
    </row>
    <row r="34" spans="1:8" s="2" customFormat="1" ht="13.5" customHeight="1">
      <c r="A34" s="24">
        <v>5</v>
      </c>
      <c r="B34" s="25" t="s">
        <v>72</v>
      </c>
      <c r="C34" s="25" t="s">
        <v>121</v>
      </c>
      <c r="D34" s="25" t="s">
        <v>122</v>
      </c>
      <c r="E34" s="25" t="s">
        <v>123</v>
      </c>
      <c r="F34" s="26">
        <v>4</v>
      </c>
      <c r="G34" s="27"/>
      <c r="H34" s="28">
        <f t="shared" si="0"/>
        <v>0</v>
      </c>
    </row>
    <row r="35" spans="1:8" s="2" customFormat="1" ht="24" customHeight="1">
      <c r="A35" s="35">
        <v>6</v>
      </c>
      <c r="B35" s="36" t="s">
        <v>48</v>
      </c>
      <c r="C35" s="36" t="s">
        <v>124</v>
      </c>
      <c r="D35" s="36" t="s">
        <v>125</v>
      </c>
      <c r="E35" s="36" t="s">
        <v>71</v>
      </c>
      <c r="F35" s="37">
        <v>4</v>
      </c>
      <c r="G35" s="38"/>
      <c r="H35" s="28">
        <f t="shared" si="0"/>
        <v>0</v>
      </c>
    </row>
    <row r="36" spans="1:8" s="2" customFormat="1" ht="24" customHeight="1">
      <c r="A36" s="24">
        <v>9</v>
      </c>
      <c r="B36" s="25" t="s">
        <v>72</v>
      </c>
      <c r="C36" s="25" t="s">
        <v>126</v>
      </c>
      <c r="D36" s="25" t="s">
        <v>127</v>
      </c>
      <c r="E36" s="25" t="s">
        <v>71</v>
      </c>
      <c r="F36" s="26">
        <v>4</v>
      </c>
      <c r="G36" s="27"/>
      <c r="H36" s="28">
        <f t="shared" si="0"/>
        <v>0</v>
      </c>
    </row>
    <row r="37" spans="1:8" s="2" customFormat="1" ht="13.5" customHeight="1">
      <c r="A37" s="35">
        <v>10</v>
      </c>
      <c r="B37" s="36" t="s">
        <v>128</v>
      </c>
      <c r="C37" s="36" t="s">
        <v>129</v>
      </c>
      <c r="D37" s="36" t="s">
        <v>130</v>
      </c>
      <c r="E37" s="36" t="s">
        <v>71</v>
      </c>
      <c r="F37" s="37">
        <v>4</v>
      </c>
      <c r="G37" s="38"/>
      <c r="H37" s="28">
        <f t="shared" si="0"/>
        <v>0</v>
      </c>
    </row>
    <row r="38" spans="1:8" s="2" customFormat="1" ht="13.5" customHeight="1">
      <c r="A38" s="35">
        <v>11</v>
      </c>
      <c r="B38" s="36" t="s">
        <v>48</v>
      </c>
      <c r="C38" s="36" t="s">
        <v>131</v>
      </c>
      <c r="D38" s="36" t="s">
        <v>132</v>
      </c>
      <c r="E38" s="36" t="s">
        <v>96</v>
      </c>
      <c r="F38" s="37">
        <v>8</v>
      </c>
      <c r="G38" s="38"/>
      <c r="H38" s="28">
        <f t="shared" si="0"/>
        <v>0</v>
      </c>
    </row>
    <row r="39" spans="1:8" s="2" customFormat="1" ht="13.5" customHeight="1">
      <c r="A39" s="24">
        <v>12</v>
      </c>
      <c r="B39" s="25" t="s">
        <v>72</v>
      </c>
      <c r="C39" s="25" t="s">
        <v>133</v>
      </c>
      <c r="D39" s="25" t="s">
        <v>134</v>
      </c>
      <c r="E39" s="25" t="s">
        <v>64</v>
      </c>
      <c r="F39" s="26">
        <v>4</v>
      </c>
      <c r="G39" s="27"/>
      <c r="H39" s="28">
        <f t="shared" si="0"/>
        <v>0</v>
      </c>
    </row>
    <row r="40" spans="1:8" s="2" customFormat="1" ht="13.5" customHeight="1">
      <c r="A40" s="35">
        <v>14</v>
      </c>
      <c r="B40" s="36" t="s">
        <v>48</v>
      </c>
      <c r="C40" s="36" t="s">
        <v>135</v>
      </c>
      <c r="D40" s="36" t="s">
        <v>136</v>
      </c>
      <c r="E40" s="36" t="s">
        <v>96</v>
      </c>
      <c r="F40" s="37">
        <v>4</v>
      </c>
      <c r="G40" s="38"/>
      <c r="H40" s="28">
        <f t="shared" si="0"/>
        <v>0</v>
      </c>
    </row>
    <row r="41" spans="1:8" s="2" customFormat="1" ht="24" customHeight="1">
      <c r="A41" s="24">
        <v>120</v>
      </c>
      <c r="B41" s="25" t="s">
        <v>72</v>
      </c>
      <c r="C41" s="25" t="s">
        <v>137</v>
      </c>
      <c r="D41" s="25" t="s">
        <v>138</v>
      </c>
      <c r="E41" s="25" t="s">
        <v>64</v>
      </c>
      <c r="F41" s="26">
        <v>4</v>
      </c>
      <c r="G41" s="27"/>
      <c r="H41" s="28">
        <f t="shared" si="0"/>
        <v>0</v>
      </c>
    </row>
    <row r="42" spans="1:8" s="2" customFormat="1" ht="24" customHeight="1">
      <c r="A42" s="24">
        <v>36</v>
      </c>
      <c r="B42" s="25" t="s">
        <v>55</v>
      </c>
      <c r="C42" s="25" t="s">
        <v>139</v>
      </c>
      <c r="D42" s="25" t="s">
        <v>140</v>
      </c>
      <c r="E42" s="25" t="s">
        <v>75</v>
      </c>
      <c r="F42" s="26">
        <v>9</v>
      </c>
      <c r="G42" s="27"/>
      <c r="H42" s="28">
        <f t="shared" si="0"/>
        <v>0</v>
      </c>
    </row>
    <row r="43" spans="1:8" s="2" customFormat="1" ht="24" customHeight="1">
      <c r="A43" s="24">
        <v>112</v>
      </c>
      <c r="B43" s="25" t="s">
        <v>72</v>
      </c>
      <c r="C43" s="25" t="s">
        <v>141</v>
      </c>
      <c r="D43" s="25" t="s">
        <v>142</v>
      </c>
      <c r="E43" s="25" t="s">
        <v>71</v>
      </c>
      <c r="F43" s="26">
        <v>40</v>
      </c>
      <c r="G43" s="27"/>
      <c r="H43" s="28">
        <f t="shared" si="0"/>
        <v>0</v>
      </c>
    </row>
    <row r="44" spans="1:8" s="2" customFormat="1" ht="13.5" customHeight="1">
      <c r="A44" s="35">
        <v>113</v>
      </c>
      <c r="B44" s="36" t="s">
        <v>128</v>
      </c>
      <c r="C44" s="36" t="s">
        <v>143</v>
      </c>
      <c r="D44" s="36" t="s">
        <v>144</v>
      </c>
      <c r="E44" s="36" t="s">
        <v>71</v>
      </c>
      <c r="F44" s="37">
        <v>40</v>
      </c>
      <c r="G44" s="38"/>
      <c r="H44" s="28">
        <f t="shared" si="0"/>
        <v>0</v>
      </c>
    </row>
    <row r="45" spans="1:8" s="2" customFormat="1" ht="24" customHeight="1">
      <c r="A45" s="24">
        <v>145</v>
      </c>
      <c r="B45" s="25" t="s">
        <v>72</v>
      </c>
      <c r="C45" s="25" t="s">
        <v>145</v>
      </c>
      <c r="D45" s="25" t="s">
        <v>146</v>
      </c>
      <c r="E45" s="25" t="s">
        <v>71</v>
      </c>
      <c r="F45" s="26">
        <v>9</v>
      </c>
      <c r="G45" s="27"/>
      <c r="H45" s="28">
        <f t="shared" si="0"/>
        <v>0</v>
      </c>
    </row>
    <row r="46" spans="1:8" s="2" customFormat="1" ht="13.5" customHeight="1">
      <c r="A46" s="35">
        <v>146</v>
      </c>
      <c r="B46" s="36" t="s">
        <v>128</v>
      </c>
      <c r="C46" s="36" t="s">
        <v>147</v>
      </c>
      <c r="D46" s="36" t="s">
        <v>148</v>
      </c>
      <c r="E46" s="36" t="s">
        <v>71</v>
      </c>
      <c r="F46" s="37">
        <v>9</v>
      </c>
      <c r="G46" s="38"/>
      <c r="H46" s="28">
        <f t="shared" si="0"/>
        <v>0</v>
      </c>
    </row>
    <row r="47" spans="1:8" s="2" customFormat="1" ht="13.5" customHeight="1">
      <c r="A47" s="35">
        <v>147</v>
      </c>
      <c r="B47" s="36" t="s">
        <v>128</v>
      </c>
      <c r="C47" s="36" t="s">
        <v>149</v>
      </c>
      <c r="D47" s="36" t="s">
        <v>150</v>
      </c>
      <c r="E47" s="36" t="s">
        <v>71</v>
      </c>
      <c r="F47" s="37">
        <v>3</v>
      </c>
      <c r="G47" s="38"/>
      <c r="H47" s="28">
        <f t="shared" si="0"/>
        <v>0</v>
      </c>
    </row>
    <row r="48" spans="1:8" s="2" customFormat="1" ht="24" customHeight="1">
      <c r="A48" s="24">
        <v>148</v>
      </c>
      <c r="B48" s="25" t="s">
        <v>72</v>
      </c>
      <c r="C48" s="25" t="s">
        <v>151</v>
      </c>
      <c r="D48" s="25" t="s">
        <v>152</v>
      </c>
      <c r="E48" s="25" t="s">
        <v>71</v>
      </c>
      <c r="F48" s="26">
        <v>3</v>
      </c>
      <c r="G48" s="27"/>
      <c r="H48" s="28">
        <f t="shared" si="0"/>
        <v>0</v>
      </c>
    </row>
    <row r="49" spans="1:8" s="2" customFormat="1" ht="34.5" customHeight="1">
      <c r="A49" s="24">
        <v>123</v>
      </c>
      <c r="B49" s="25" t="s">
        <v>72</v>
      </c>
      <c r="C49" s="25" t="s">
        <v>153</v>
      </c>
      <c r="D49" s="25" t="s">
        <v>154</v>
      </c>
      <c r="E49" s="25" t="s">
        <v>71</v>
      </c>
      <c r="F49" s="26">
        <v>133</v>
      </c>
      <c r="G49" s="27"/>
      <c r="H49" s="28">
        <f t="shared" si="0"/>
        <v>0</v>
      </c>
    </row>
    <row r="50" spans="1:8" s="2" customFormat="1" ht="13.5" customHeight="1">
      <c r="A50" s="35">
        <v>124</v>
      </c>
      <c r="B50" s="36" t="s">
        <v>48</v>
      </c>
      <c r="C50" s="36" t="s">
        <v>155</v>
      </c>
      <c r="D50" s="36" t="s">
        <v>156</v>
      </c>
      <c r="E50" s="36" t="s">
        <v>71</v>
      </c>
      <c r="F50" s="37">
        <v>114</v>
      </c>
      <c r="G50" s="38"/>
      <c r="H50" s="28">
        <f t="shared" si="0"/>
        <v>0</v>
      </c>
    </row>
    <row r="51" spans="1:8" s="2" customFormat="1" ht="13.5" customHeight="1">
      <c r="A51" s="35">
        <v>125</v>
      </c>
      <c r="B51" s="36" t="s">
        <v>48</v>
      </c>
      <c r="C51" s="36" t="s">
        <v>157</v>
      </c>
      <c r="D51" s="36" t="s">
        <v>158</v>
      </c>
      <c r="E51" s="36" t="s">
        <v>71</v>
      </c>
      <c r="F51" s="37">
        <v>19</v>
      </c>
      <c r="G51" s="38"/>
      <c r="H51" s="28">
        <f t="shared" si="0"/>
        <v>0</v>
      </c>
    </row>
    <row r="52" spans="1:8" s="2" customFormat="1" ht="24" customHeight="1">
      <c r="A52" s="24">
        <v>104</v>
      </c>
      <c r="B52" s="25" t="s">
        <v>72</v>
      </c>
      <c r="C52" s="25" t="s">
        <v>159</v>
      </c>
      <c r="D52" s="25" t="s">
        <v>160</v>
      </c>
      <c r="E52" s="25" t="s">
        <v>71</v>
      </c>
      <c r="F52" s="26">
        <v>6</v>
      </c>
      <c r="G52" s="27"/>
      <c r="H52" s="28">
        <f t="shared" si="0"/>
        <v>0</v>
      </c>
    </row>
    <row r="53" spans="1:8" s="2" customFormat="1" ht="13.5" customHeight="1">
      <c r="A53" s="35">
        <v>149</v>
      </c>
      <c r="B53" s="36" t="s">
        <v>48</v>
      </c>
      <c r="C53" s="36" t="s">
        <v>161</v>
      </c>
      <c r="D53" s="36" t="s">
        <v>162</v>
      </c>
      <c r="E53" s="36" t="s">
        <v>71</v>
      </c>
      <c r="F53" s="37">
        <v>6</v>
      </c>
      <c r="G53" s="38"/>
      <c r="H53" s="28">
        <f t="shared" si="0"/>
        <v>0</v>
      </c>
    </row>
    <row r="54" spans="1:8" s="2" customFormat="1" ht="13.5" customHeight="1">
      <c r="A54" s="24">
        <v>37</v>
      </c>
      <c r="B54" s="25" t="s">
        <v>72</v>
      </c>
      <c r="C54" s="25" t="s">
        <v>163</v>
      </c>
      <c r="D54" s="25" t="s">
        <v>164</v>
      </c>
      <c r="E54" s="25" t="s">
        <v>64</v>
      </c>
      <c r="F54" s="26">
        <v>10</v>
      </c>
      <c r="G54" s="27"/>
      <c r="H54" s="28">
        <f t="shared" si="0"/>
        <v>0</v>
      </c>
    </row>
    <row r="55" spans="1:8" s="2" customFormat="1" ht="13.5" customHeight="1">
      <c r="A55" s="35">
        <v>38</v>
      </c>
      <c r="B55" s="36" t="s">
        <v>48</v>
      </c>
      <c r="C55" s="36" t="s">
        <v>165</v>
      </c>
      <c r="D55" s="36" t="s">
        <v>166</v>
      </c>
      <c r="E55" s="36" t="s">
        <v>96</v>
      </c>
      <c r="F55" s="37">
        <v>10</v>
      </c>
      <c r="G55" s="38"/>
      <c r="H55" s="28">
        <f t="shared" si="0"/>
        <v>0</v>
      </c>
    </row>
    <row r="56" spans="1:8" s="2" customFormat="1" ht="13.5" customHeight="1">
      <c r="A56" s="35">
        <v>39</v>
      </c>
      <c r="B56" s="36" t="s">
        <v>48</v>
      </c>
      <c r="C56" s="36" t="s">
        <v>167</v>
      </c>
      <c r="D56" s="36" t="s">
        <v>168</v>
      </c>
      <c r="E56" s="36" t="s">
        <v>96</v>
      </c>
      <c r="F56" s="37">
        <v>10</v>
      </c>
      <c r="G56" s="38"/>
      <c r="H56" s="28">
        <f t="shared" si="0"/>
        <v>0</v>
      </c>
    </row>
    <row r="57" spans="1:8" s="2" customFormat="1" ht="13.5" customHeight="1">
      <c r="A57" s="24">
        <v>40</v>
      </c>
      <c r="B57" s="25" t="s">
        <v>169</v>
      </c>
      <c r="C57" s="25" t="s">
        <v>170</v>
      </c>
      <c r="D57" s="25" t="s">
        <v>171</v>
      </c>
      <c r="E57" s="25" t="s">
        <v>172</v>
      </c>
      <c r="F57" s="26"/>
      <c r="G57" s="27"/>
      <c r="H57" s="28">
        <f t="shared" si="0"/>
        <v>0</v>
      </c>
    </row>
    <row r="58" spans="1:8" s="2" customFormat="1" ht="13.5" customHeight="1">
      <c r="A58" s="24">
        <v>41</v>
      </c>
      <c r="B58" s="25" t="s">
        <v>169</v>
      </c>
      <c r="C58" s="25" t="s">
        <v>173</v>
      </c>
      <c r="D58" s="25" t="s">
        <v>174</v>
      </c>
      <c r="E58" s="25" t="s">
        <v>172</v>
      </c>
      <c r="F58" s="26"/>
      <c r="G58" s="27"/>
      <c r="H58" s="28">
        <f t="shared" si="0"/>
        <v>0</v>
      </c>
    </row>
    <row r="59" spans="1:8" s="2" customFormat="1" ht="24" customHeight="1">
      <c r="A59" s="24">
        <v>105</v>
      </c>
      <c r="B59" s="25" t="s">
        <v>72</v>
      </c>
      <c r="C59" s="25" t="s">
        <v>175</v>
      </c>
      <c r="D59" s="25" t="s">
        <v>176</v>
      </c>
      <c r="E59" s="25" t="s">
        <v>64</v>
      </c>
      <c r="F59" s="26">
        <v>12</v>
      </c>
      <c r="G59" s="27"/>
      <c r="H59" s="28">
        <f t="shared" si="0"/>
        <v>0</v>
      </c>
    </row>
    <row r="60" spans="1:8" s="2" customFormat="1" ht="13.5" customHeight="1">
      <c r="A60" s="24">
        <v>143</v>
      </c>
      <c r="B60" s="25" t="s">
        <v>48</v>
      </c>
      <c r="C60" s="25" t="s">
        <v>177</v>
      </c>
      <c r="D60" s="25" t="s">
        <v>178</v>
      </c>
      <c r="E60" s="25" t="s">
        <v>51</v>
      </c>
      <c r="F60" s="26">
        <v>1</v>
      </c>
      <c r="G60" s="27"/>
      <c r="H60" s="28">
        <f t="shared" si="0"/>
        <v>0</v>
      </c>
    </row>
    <row r="61" spans="1:8" s="2" customFormat="1" ht="13.5" customHeight="1">
      <c r="A61" s="24">
        <v>150</v>
      </c>
      <c r="B61" s="25" t="s">
        <v>48</v>
      </c>
      <c r="C61" s="25" t="s">
        <v>179</v>
      </c>
      <c r="D61" s="25" t="s">
        <v>180</v>
      </c>
      <c r="E61" s="25" t="s">
        <v>51</v>
      </c>
      <c r="F61" s="26">
        <v>1</v>
      </c>
      <c r="G61" s="27"/>
      <c r="H61" s="28">
        <f t="shared" si="0"/>
        <v>0</v>
      </c>
    </row>
    <row r="62" spans="1:8" s="2" customFormat="1" ht="13.5" customHeight="1">
      <c r="A62" s="24">
        <v>151</v>
      </c>
      <c r="B62" s="25" t="s">
        <v>48</v>
      </c>
      <c r="C62" s="25" t="s">
        <v>181</v>
      </c>
      <c r="D62" s="25" t="s">
        <v>182</v>
      </c>
      <c r="E62" s="25" t="s">
        <v>51</v>
      </c>
      <c r="F62" s="26">
        <v>1</v>
      </c>
      <c r="G62" s="27"/>
      <c r="H62" s="28">
        <f t="shared" si="0"/>
        <v>0</v>
      </c>
    </row>
    <row r="63" spans="1:8" s="2" customFormat="1" ht="13.5" customHeight="1">
      <c r="A63" s="24">
        <v>154</v>
      </c>
      <c r="B63" s="25" t="s">
        <v>48</v>
      </c>
      <c r="C63" s="25" t="s">
        <v>183</v>
      </c>
      <c r="D63" s="25" t="s">
        <v>184</v>
      </c>
      <c r="E63" s="25" t="s">
        <v>51</v>
      </c>
      <c r="F63" s="26">
        <v>1</v>
      </c>
      <c r="G63" s="27"/>
      <c r="H63" s="28">
        <f t="shared" si="0"/>
        <v>0</v>
      </c>
    </row>
    <row r="64" spans="1:8" s="2" customFormat="1" ht="13.5" customHeight="1">
      <c r="A64" s="24">
        <v>155</v>
      </c>
      <c r="B64" s="25" t="s">
        <v>48</v>
      </c>
      <c r="C64" s="25" t="s">
        <v>185</v>
      </c>
      <c r="D64" s="25" t="s">
        <v>186</v>
      </c>
      <c r="E64" s="25" t="s">
        <v>51</v>
      </c>
      <c r="F64" s="26">
        <v>1</v>
      </c>
      <c r="G64" s="27"/>
      <c r="H64" s="28">
        <f t="shared" si="0"/>
        <v>0</v>
      </c>
    </row>
    <row r="65" spans="1:8" s="2" customFormat="1" ht="28.5" customHeight="1">
      <c r="A65" s="20"/>
      <c r="B65" s="21"/>
      <c r="C65" s="21" t="s">
        <v>187</v>
      </c>
      <c r="D65" s="21" t="s">
        <v>188</v>
      </c>
      <c r="E65" s="21"/>
      <c r="F65" s="22"/>
      <c r="G65" s="23"/>
      <c r="H65" s="23"/>
    </row>
    <row r="66" spans="1:8" s="2" customFormat="1" ht="28.5" customHeight="1">
      <c r="A66" s="39"/>
      <c r="B66" s="40"/>
      <c r="C66" s="40" t="s">
        <v>189</v>
      </c>
      <c r="D66" s="40" t="s">
        <v>190</v>
      </c>
      <c r="E66" s="40"/>
      <c r="F66" s="41"/>
      <c r="G66" s="42"/>
      <c r="H66" s="42"/>
    </row>
    <row r="67" spans="1:8" s="2" customFormat="1" ht="24" customHeight="1">
      <c r="A67" s="24">
        <v>163</v>
      </c>
      <c r="B67" s="25" t="s">
        <v>191</v>
      </c>
      <c r="C67" s="25" t="s">
        <v>192</v>
      </c>
      <c r="D67" s="25" t="s">
        <v>193</v>
      </c>
      <c r="E67" s="25" t="s">
        <v>64</v>
      </c>
      <c r="F67" s="26">
        <v>2</v>
      </c>
      <c r="G67" s="27"/>
      <c r="H67" s="28">
        <f>F67*G67</f>
        <v>0</v>
      </c>
    </row>
    <row r="68" spans="1:8" s="2" customFormat="1" ht="13.5" customHeight="1">
      <c r="A68" s="35">
        <v>164</v>
      </c>
      <c r="B68" s="36" t="s">
        <v>48</v>
      </c>
      <c r="C68" s="36" t="s">
        <v>194</v>
      </c>
      <c r="D68" s="36" t="s">
        <v>195</v>
      </c>
      <c r="E68" s="36" t="s">
        <v>71</v>
      </c>
      <c r="F68" s="37">
        <v>2</v>
      </c>
      <c r="G68" s="38"/>
      <c r="H68" s="28">
        <f>F68*G68</f>
        <v>0</v>
      </c>
    </row>
    <row r="69" spans="1:8" s="2" customFormat="1" ht="13.5" customHeight="1">
      <c r="A69" s="35">
        <v>165</v>
      </c>
      <c r="B69" s="36" t="s">
        <v>48</v>
      </c>
      <c r="C69" s="36" t="s">
        <v>196</v>
      </c>
      <c r="D69" s="36" t="s">
        <v>197</v>
      </c>
      <c r="E69" s="36" t="s">
        <v>96</v>
      </c>
      <c r="F69" s="37">
        <v>1</v>
      </c>
      <c r="G69" s="38"/>
      <c r="H69" s="28">
        <f>F69*G69</f>
        <v>0</v>
      </c>
    </row>
    <row r="70" spans="1:8" s="2" customFormat="1" ht="8.25" customHeight="1">
      <c r="A70" s="29"/>
      <c r="B70" s="29"/>
      <c r="C70" s="29"/>
      <c r="D70" s="29"/>
      <c r="E70" s="29"/>
      <c r="F70" s="29"/>
      <c r="G70" s="29"/>
      <c r="H70" s="29"/>
    </row>
    <row r="71" spans="1:8" s="2" customFormat="1" ht="30.75" customHeight="1">
      <c r="A71" s="30"/>
      <c r="B71" s="31"/>
      <c r="C71" s="31"/>
      <c r="D71" s="31" t="s">
        <v>208</v>
      </c>
      <c r="E71" s="31"/>
      <c r="F71" s="32"/>
      <c r="G71" s="33"/>
      <c r="H71" s="34">
        <f>SUM(H16:H69)</f>
        <v>0</v>
      </c>
    </row>
  </sheetData>
  <mergeCells count="1">
    <mergeCell ref="A1:H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workbookViewId="0" topLeftCell="A1">
      <pane ySplit="11" topLeftCell="A13" activePane="bottomLeft" state="frozen"/>
      <selection pane="bottomLeft" activeCell="G20" sqref="G20"/>
    </sheetView>
  </sheetViews>
  <sheetFormatPr defaultColWidth="10.5" defaultRowHeight="12" customHeight="1"/>
  <cols>
    <col min="1" max="1" width="5.83203125" style="2" customWidth="1"/>
    <col min="2" max="2" width="9" style="2" customWidth="1"/>
    <col min="3" max="3" width="15.5" style="2" customWidth="1"/>
    <col min="4" max="4" width="43.83203125" style="2" customWidth="1"/>
    <col min="5" max="5" width="5" style="2" customWidth="1"/>
    <col min="6" max="6" width="13.33203125" style="2" customWidth="1"/>
    <col min="7" max="7" width="15.5" style="2" customWidth="1"/>
    <col min="8" max="8" width="17.83203125" style="2" customWidth="1"/>
    <col min="9" max="16384" width="10.5" style="1" customWidth="1"/>
  </cols>
  <sheetData>
    <row r="1" spans="1:8" s="2" customFormat="1" ht="27.75" customHeight="1">
      <c r="A1" s="51" t="s">
        <v>24</v>
      </c>
      <c r="B1" s="51"/>
      <c r="C1" s="51"/>
      <c r="D1" s="51"/>
      <c r="E1" s="51"/>
      <c r="F1" s="51"/>
      <c r="G1" s="51"/>
      <c r="H1" s="51"/>
    </row>
    <row r="2" spans="1:8" s="2" customFormat="1" ht="12.75" customHeight="1">
      <c r="A2" s="8" t="s">
        <v>25</v>
      </c>
      <c r="B2" s="7"/>
      <c r="C2" s="8" t="s">
        <v>210</v>
      </c>
      <c r="D2" s="7"/>
      <c r="E2" s="7"/>
      <c r="F2" s="14"/>
      <c r="G2" s="8"/>
      <c r="H2" s="7"/>
    </row>
    <row r="3" spans="1:8" s="2" customFormat="1" ht="12.75" customHeight="1">
      <c r="A3" s="8" t="s">
        <v>26</v>
      </c>
      <c r="B3" s="7"/>
      <c r="C3" s="8" t="s">
        <v>27</v>
      </c>
      <c r="D3" s="7"/>
      <c r="E3" s="7"/>
      <c r="F3" s="14"/>
      <c r="G3" s="8"/>
      <c r="H3" s="7"/>
    </row>
    <row r="4" spans="1:8" s="2" customFormat="1" ht="13.5" customHeight="1">
      <c r="A4" s="15" t="s">
        <v>28</v>
      </c>
      <c r="B4" s="7"/>
      <c r="C4" s="15" t="s">
        <v>198</v>
      </c>
      <c r="D4" s="7"/>
      <c r="E4" s="7" t="s">
        <v>205</v>
      </c>
      <c r="F4" s="8" t="s">
        <v>22</v>
      </c>
      <c r="G4" s="8"/>
      <c r="H4" s="7"/>
    </row>
    <row r="5" spans="1:8" s="2" customFormat="1" ht="6.75" customHeight="1">
      <c r="A5" s="11"/>
      <c r="B5" s="13"/>
      <c r="C5" s="11"/>
      <c r="D5" s="13"/>
      <c r="E5" s="13"/>
      <c r="F5" s="13"/>
      <c r="G5" s="13"/>
      <c r="H5" s="13"/>
    </row>
    <row r="6" spans="1:8" s="2" customFormat="1" ht="13.5" customHeight="1">
      <c r="A6" s="10" t="s">
        <v>29</v>
      </c>
      <c r="B6" s="5"/>
      <c r="C6" s="10" t="s">
        <v>3</v>
      </c>
      <c r="D6" s="5"/>
      <c r="E6" s="5"/>
      <c r="F6" s="5"/>
      <c r="G6" s="5"/>
      <c r="H6" s="5"/>
    </row>
    <row r="7" spans="1:8" s="2" customFormat="1" ht="13.5" customHeight="1">
      <c r="A7" s="10" t="s">
        <v>30</v>
      </c>
      <c r="B7" s="5"/>
      <c r="C7" s="10"/>
      <c r="D7" s="5"/>
      <c r="E7" s="5"/>
      <c r="F7" s="10" t="s">
        <v>5</v>
      </c>
      <c r="G7" s="10"/>
      <c r="H7" s="5"/>
    </row>
    <row r="8" spans="1:8" s="2" customFormat="1" ht="13.5" customHeight="1">
      <c r="A8" s="10" t="s">
        <v>6</v>
      </c>
      <c r="B8" s="5"/>
      <c r="C8" s="10"/>
      <c r="D8" s="5"/>
      <c r="E8" s="5"/>
      <c r="F8" s="10" t="s">
        <v>7</v>
      </c>
      <c r="G8" s="10"/>
      <c r="H8" s="5"/>
    </row>
    <row r="9" spans="1:8" s="2" customFormat="1" ht="6.75" customHeight="1">
      <c r="A9" s="16"/>
      <c r="B9" s="17"/>
      <c r="C9" s="16"/>
      <c r="D9" s="17"/>
      <c r="E9" s="17"/>
      <c r="F9" s="17"/>
      <c r="G9" s="17"/>
      <c r="H9" s="17"/>
    </row>
    <row r="10" spans="1:8" s="2" customFormat="1" ht="26.25" customHeight="1">
      <c r="A10" s="18" t="s">
        <v>31</v>
      </c>
      <c r="B10" s="18" t="s">
        <v>32</v>
      </c>
      <c r="C10" s="18" t="s">
        <v>33</v>
      </c>
      <c r="D10" s="18" t="s">
        <v>34</v>
      </c>
      <c r="E10" s="18" t="s">
        <v>35</v>
      </c>
      <c r="F10" s="18" t="s">
        <v>36</v>
      </c>
      <c r="G10" s="18" t="s">
        <v>37</v>
      </c>
      <c r="H10" s="18" t="s">
        <v>38</v>
      </c>
    </row>
    <row r="11" spans="1:8" s="2" customFormat="1" ht="12.75" customHeight="1" hidden="1">
      <c r="A11" s="18" t="s">
        <v>39</v>
      </c>
      <c r="B11" s="18" t="s">
        <v>40</v>
      </c>
      <c r="C11" s="18" t="s">
        <v>41</v>
      </c>
      <c r="D11" s="18" t="s">
        <v>42</v>
      </c>
      <c r="E11" s="18" t="s">
        <v>43</v>
      </c>
      <c r="F11" s="18" t="s">
        <v>44</v>
      </c>
      <c r="G11" s="18" t="s">
        <v>45</v>
      </c>
      <c r="H11" s="18" t="s">
        <v>46</v>
      </c>
    </row>
    <row r="12" spans="1:8" s="2" customFormat="1" ht="5.25" customHeight="1">
      <c r="A12" s="11"/>
      <c r="B12" s="13"/>
      <c r="C12" s="13"/>
      <c r="D12" s="13"/>
      <c r="E12" s="13"/>
      <c r="F12" s="13"/>
      <c r="G12" s="13"/>
      <c r="H12" s="13"/>
    </row>
    <row r="13" spans="1:8" s="2" customFormat="1" ht="9" customHeight="1">
      <c r="A13" s="19"/>
      <c r="B13" s="13"/>
      <c r="C13" s="13"/>
      <c r="D13" s="13"/>
      <c r="E13" s="13"/>
      <c r="F13" s="13"/>
      <c r="G13" s="13"/>
      <c r="H13" s="13"/>
    </row>
    <row r="14" spans="1:8" s="2" customFormat="1" ht="30.75" customHeight="1">
      <c r="A14" s="20"/>
      <c r="B14" s="21"/>
      <c r="C14" s="21" t="s">
        <v>20</v>
      </c>
      <c r="D14" s="21" t="s">
        <v>52</v>
      </c>
      <c r="E14" s="21"/>
      <c r="F14" s="22"/>
      <c r="G14" s="23"/>
      <c r="H14" s="23"/>
    </row>
    <row r="15" spans="1:8" s="2" customFormat="1" ht="28.5" customHeight="1">
      <c r="A15" s="20"/>
      <c r="B15" s="21"/>
      <c r="C15" s="21" t="s">
        <v>53</v>
      </c>
      <c r="D15" s="21" t="s">
        <v>54</v>
      </c>
      <c r="E15" s="21"/>
      <c r="F15" s="22"/>
      <c r="G15" s="23"/>
      <c r="H15" s="23"/>
    </row>
    <row r="16" spans="1:8" s="2" customFormat="1" ht="24" customHeight="1">
      <c r="A16" s="24">
        <v>2</v>
      </c>
      <c r="B16" s="25" t="s">
        <v>72</v>
      </c>
      <c r="C16" s="25" t="s">
        <v>199</v>
      </c>
      <c r="D16" s="25" t="s">
        <v>200</v>
      </c>
      <c r="E16" s="25" t="s">
        <v>64</v>
      </c>
      <c r="F16" s="26">
        <v>1</v>
      </c>
      <c r="G16" s="27"/>
      <c r="H16" s="28">
        <f>F16*G16</f>
        <v>0</v>
      </c>
    </row>
    <row r="17" spans="1:8" s="2" customFormat="1" ht="9" customHeight="1">
      <c r="A17" s="19"/>
      <c r="B17" s="13"/>
      <c r="C17" s="13"/>
      <c r="D17" s="13"/>
      <c r="E17" s="13"/>
      <c r="F17" s="13"/>
      <c r="G17" s="13"/>
      <c r="H17" s="13"/>
    </row>
    <row r="18" spans="1:8" s="2" customFormat="1" ht="30.75" customHeight="1">
      <c r="A18" s="20"/>
      <c r="B18" s="21"/>
      <c r="C18" s="21" t="s">
        <v>22</v>
      </c>
      <c r="D18" s="21" t="s">
        <v>47</v>
      </c>
      <c r="E18" s="21"/>
      <c r="F18" s="22"/>
      <c r="G18" s="23"/>
      <c r="H18" s="23"/>
    </row>
    <row r="19" spans="1:8" s="2" customFormat="1" ht="13.5" customHeight="1">
      <c r="A19" s="24">
        <v>6</v>
      </c>
      <c r="B19" s="25" t="s">
        <v>48</v>
      </c>
      <c r="C19" s="25" t="s">
        <v>201</v>
      </c>
      <c r="D19" s="25" t="s">
        <v>202</v>
      </c>
      <c r="E19" s="25" t="s">
        <v>51</v>
      </c>
      <c r="F19" s="26">
        <v>1</v>
      </c>
      <c r="G19" s="27"/>
      <c r="H19" s="28">
        <f>F19*G19</f>
        <v>0</v>
      </c>
    </row>
    <row r="20" spans="1:8" s="2" customFormat="1" ht="8.25" customHeight="1">
      <c r="A20" s="29"/>
      <c r="B20" s="29"/>
      <c r="C20" s="29"/>
      <c r="D20" s="29"/>
      <c r="E20" s="29"/>
      <c r="F20" s="29"/>
      <c r="G20" s="29"/>
      <c r="H20" s="29"/>
    </row>
    <row r="21" spans="1:8" s="2" customFormat="1" ht="30.75" customHeight="1">
      <c r="A21" s="30"/>
      <c r="B21" s="31"/>
      <c r="C21" s="31"/>
      <c r="D21" s="31" t="s">
        <v>208</v>
      </c>
      <c r="E21" s="31"/>
      <c r="F21" s="32"/>
      <c r="G21" s="33"/>
      <c r="H21" s="34">
        <f>G16+G19</f>
        <v>0</v>
      </c>
    </row>
  </sheetData>
  <mergeCells count="1">
    <mergeCell ref="A1:H1"/>
  </mergeCells>
  <printOptions horizontalCentered="1"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Filipovský Pavel</cp:lastModifiedBy>
  <cp:lastPrinted>2019-08-09T09:40:16Z</cp:lastPrinted>
  <dcterms:created xsi:type="dcterms:W3CDTF">2019-08-13T11:53:45Z</dcterms:created>
  <dcterms:modified xsi:type="dcterms:W3CDTF">2019-08-15T07:25:41Z</dcterms:modified>
  <cp:category/>
  <cp:version/>
  <cp:contentType/>
  <cp:contentStatus/>
</cp:coreProperties>
</file>