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27090" windowHeight="10560"/>
  </bookViews>
  <sheets>
    <sheet name="Lesni_pozemky_PLa 2018" sheetId="11" r:id="rId1"/>
    <sheet name="Parcely od OMAJ + závody" sheetId="10" state="hidden" r:id="rId2"/>
    <sheet name="Lesni_pozemky_PLa 2017" sheetId="6" state="hidden" r:id="rId3"/>
    <sheet name="ORP 2017" sheetId="7" state="hidden" r:id="rId4"/>
    <sheet name="Lesni_pozemky_PLa 2015" sheetId="1" state="hidden" r:id="rId5"/>
    <sheet name="List1" sheetId="12" state="hidden" r:id="rId6"/>
  </sheets>
  <definedNames>
    <definedName name="_xlnm._FilterDatabase" localSheetId="4" hidden="1">'Lesni_pozemky_PLa 2015'!$A$5:$R$236</definedName>
    <definedName name="_xlnm._FilterDatabase" localSheetId="2" hidden="1">'Lesni_pozemky_PLa 2017'!$A$5:$W$359</definedName>
    <definedName name="_xlnm._FilterDatabase" localSheetId="0" hidden="1">'Lesni_pozemky_PLa 2018'!$A$4:$U$354</definedName>
    <definedName name="_xlnm._FilterDatabase" localSheetId="1" hidden="1">'Parcely od OMAJ + závody'!$B$4:$R$338</definedName>
    <definedName name="_xlnm.Print_Titles" localSheetId="4">'Lesni_pozemky_PLa 2015'!$5:$6</definedName>
    <definedName name="_xlnm.Print_Titles" localSheetId="2">'Lesni_pozemky_PLa 2017'!$5:$6</definedName>
    <definedName name="_xlnm.Print_Area" localSheetId="4">'Lesni_pozemky_PLa 2015'!$A$1:$R$242</definedName>
    <definedName name="_xlnm.Print_Area" localSheetId="2">'Lesni_pozemky_PLa 2017'!$B$1:$V$365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4" i="11" l="1"/>
  <c r="H333" i="11"/>
  <c r="H335" i="11"/>
  <c r="W8" i="6" l="1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W151" i="6"/>
  <c r="W152" i="6"/>
  <c r="W153" i="6"/>
  <c r="W154" i="6"/>
  <c r="W155" i="6"/>
  <c r="W156" i="6"/>
  <c r="W157" i="6"/>
  <c r="W158" i="6"/>
  <c r="W159" i="6"/>
  <c r="W160" i="6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8" i="6"/>
  <c r="W199" i="6"/>
  <c r="W200" i="6"/>
  <c r="W201" i="6"/>
  <c r="W202" i="6"/>
  <c r="W203" i="6"/>
  <c r="W204" i="6"/>
  <c r="W205" i="6"/>
  <c r="W206" i="6"/>
  <c r="W207" i="6"/>
  <c r="W208" i="6"/>
  <c r="W209" i="6"/>
  <c r="W210" i="6"/>
  <c r="W211" i="6"/>
  <c r="W212" i="6"/>
  <c r="W213" i="6"/>
  <c r="W214" i="6"/>
  <c r="W215" i="6"/>
  <c r="W216" i="6"/>
  <c r="W217" i="6"/>
  <c r="W218" i="6"/>
  <c r="W219" i="6"/>
  <c r="W220" i="6"/>
  <c r="W221" i="6"/>
  <c r="W222" i="6"/>
  <c r="W223" i="6"/>
  <c r="W224" i="6"/>
  <c r="W225" i="6"/>
  <c r="W226" i="6"/>
  <c r="W227" i="6"/>
  <c r="W228" i="6"/>
  <c r="W229" i="6"/>
  <c r="W230" i="6"/>
  <c r="W231" i="6"/>
  <c r="W232" i="6"/>
  <c r="W233" i="6"/>
  <c r="W234" i="6"/>
  <c r="W235" i="6"/>
  <c r="W236" i="6"/>
  <c r="W237" i="6"/>
  <c r="W238" i="6"/>
  <c r="W239" i="6"/>
  <c r="W240" i="6"/>
  <c r="W241" i="6"/>
  <c r="W242" i="6"/>
  <c r="W243" i="6"/>
  <c r="W244" i="6"/>
  <c r="W245" i="6"/>
  <c r="W246" i="6"/>
  <c r="W247" i="6"/>
  <c r="W248" i="6"/>
  <c r="W249" i="6"/>
  <c r="W250" i="6"/>
  <c r="W251" i="6"/>
  <c r="W252" i="6"/>
  <c r="W253" i="6"/>
  <c r="W254" i="6"/>
  <c r="W255" i="6"/>
  <c r="W256" i="6"/>
  <c r="W257" i="6"/>
  <c r="W258" i="6"/>
  <c r="W259" i="6"/>
  <c r="W260" i="6"/>
  <c r="W261" i="6"/>
  <c r="W262" i="6"/>
  <c r="W263" i="6"/>
  <c r="W264" i="6"/>
  <c r="W265" i="6"/>
  <c r="W266" i="6"/>
  <c r="W267" i="6"/>
  <c r="W268" i="6"/>
  <c r="W269" i="6"/>
  <c r="W270" i="6"/>
  <c r="W271" i="6"/>
  <c r="W272" i="6"/>
  <c r="W273" i="6"/>
  <c r="W274" i="6"/>
  <c r="W275" i="6"/>
  <c r="W276" i="6"/>
  <c r="W277" i="6"/>
  <c r="W278" i="6"/>
  <c r="W279" i="6"/>
  <c r="W280" i="6"/>
  <c r="W281" i="6"/>
  <c r="W282" i="6"/>
  <c r="W283" i="6"/>
  <c r="W284" i="6"/>
  <c r="W285" i="6"/>
  <c r="W286" i="6"/>
  <c r="W287" i="6"/>
  <c r="W288" i="6"/>
  <c r="W289" i="6"/>
  <c r="W290" i="6"/>
  <c r="W291" i="6"/>
  <c r="W292" i="6"/>
  <c r="W293" i="6"/>
  <c r="W294" i="6"/>
  <c r="W295" i="6"/>
  <c r="W296" i="6"/>
  <c r="W297" i="6"/>
  <c r="W298" i="6"/>
  <c r="W299" i="6"/>
  <c r="W300" i="6"/>
  <c r="W301" i="6"/>
  <c r="W302" i="6"/>
  <c r="W303" i="6"/>
  <c r="W304" i="6"/>
  <c r="W305" i="6"/>
  <c r="W306" i="6"/>
  <c r="W307" i="6"/>
  <c r="W308" i="6"/>
  <c r="W309" i="6"/>
  <c r="W310" i="6"/>
  <c r="W311" i="6"/>
  <c r="W312" i="6"/>
  <c r="W313" i="6"/>
  <c r="W314" i="6"/>
  <c r="W315" i="6"/>
  <c r="W316" i="6"/>
  <c r="W317" i="6"/>
  <c r="W318" i="6"/>
  <c r="W319" i="6"/>
  <c r="W320" i="6"/>
  <c r="W321" i="6"/>
  <c r="W322" i="6"/>
  <c r="W323" i="6"/>
  <c r="W324" i="6"/>
  <c r="W325" i="6"/>
  <c r="W326" i="6"/>
  <c r="W327" i="6"/>
  <c r="W328" i="6"/>
  <c r="W329" i="6"/>
  <c r="W330" i="6"/>
  <c r="W331" i="6"/>
  <c r="W332" i="6"/>
  <c r="W333" i="6"/>
  <c r="W334" i="6"/>
  <c r="W335" i="6"/>
  <c r="W336" i="6"/>
  <c r="W337" i="6"/>
  <c r="W338" i="6"/>
  <c r="W339" i="6"/>
  <c r="W340" i="6"/>
  <c r="W341" i="6"/>
  <c r="W342" i="6"/>
  <c r="W343" i="6"/>
  <c r="W344" i="6"/>
  <c r="W345" i="6"/>
  <c r="W346" i="6"/>
  <c r="W347" i="6"/>
  <c r="W348" i="6"/>
  <c r="W349" i="6"/>
  <c r="W350" i="6"/>
  <c r="W351" i="6"/>
  <c r="W352" i="6"/>
  <c r="W353" i="6"/>
  <c r="W354" i="6"/>
  <c r="W355" i="6"/>
  <c r="W356" i="6"/>
  <c r="W357" i="6"/>
  <c r="W358" i="6"/>
  <c r="W359" i="6"/>
  <c r="W7" i="6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H272" i="11"/>
  <c r="H273" i="11"/>
  <c r="H274" i="11"/>
  <c r="H275" i="11"/>
  <c r="H276" i="11"/>
  <c r="H277" i="11"/>
  <c r="H278" i="11"/>
  <c r="H279" i="11"/>
  <c r="H280" i="11"/>
  <c r="H281" i="11"/>
  <c r="H282" i="11"/>
  <c r="H283" i="11"/>
  <c r="H284" i="11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6" i="11"/>
  <c r="H7" i="11"/>
  <c r="H5" i="11"/>
  <c r="H336" i="11" l="1"/>
  <c r="N18" i="10"/>
  <c r="N22" i="10"/>
  <c r="N26" i="10"/>
  <c r="N30" i="10"/>
  <c r="N34" i="10"/>
  <c r="N38" i="10"/>
  <c r="N42" i="10"/>
  <c r="N46" i="10"/>
  <c r="N50" i="10"/>
  <c r="N54" i="10"/>
  <c r="N58" i="10"/>
  <c r="N62" i="10"/>
  <c r="N66" i="10"/>
  <c r="N70" i="10"/>
  <c r="N74" i="10"/>
  <c r="N78" i="10"/>
  <c r="N82" i="10"/>
  <c r="N86" i="10"/>
  <c r="N90" i="10"/>
  <c r="N94" i="10"/>
  <c r="N98" i="10"/>
  <c r="N102" i="10"/>
  <c r="N106" i="10"/>
  <c r="N110" i="10"/>
  <c r="N114" i="10"/>
  <c r="N118" i="10"/>
  <c r="N122" i="10"/>
  <c r="N126" i="10"/>
  <c r="N130" i="10"/>
  <c r="N134" i="10"/>
  <c r="N138" i="10"/>
  <c r="N142" i="10"/>
  <c r="N146" i="10"/>
  <c r="N150" i="10"/>
  <c r="N154" i="10"/>
  <c r="N158" i="10"/>
  <c r="N162" i="10"/>
  <c r="N166" i="10"/>
  <c r="N170" i="10"/>
  <c r="N174" i="10"/>
  <c r="N178" i="10"/>
  <c r="N182" i="10"/>
  <c r="N186" i="10"/>
  <c r="N190" i="10"/>
  <c r="N194" i="10"/>
  <c r="N198" i="10"/>
  <c r="N202" i="10"/>
  <c r="N206" i="10"/>
  <c r="N210" i="10"/>
  <c r="N214" i="10"/>
  <c r="N218" i="10"/>
  <c r="N222" i="10"/>
  <c r="N226" i="10"/>
  <c r="N230" i="10"/>
  <c r="N234" i="10"/>
  <c r="N238" i="10"/>
  <c r="N242" i="10"/>
  <c r="N246" i="10"/>
  <c r="N250" i="10"/>
  <c r="N254" i="10"/>
  <c r="N258" i="10"/>
  <c r="N262" i="10"/>
  <c r="N266" i="10"/>
  <c r="N270" i="10"/>
  <c r="N274" i="10"/>
  <c r="N278" i="10"/>
  <c r="N282" i="10"/>
  <c r="N286" i="10"/>
  <c r="N290" i="10"/>
  <c r="N294" i="10"/>
  <c r="N298" i="10"/>
  <c r="N302" i="10"/>
  <c r="N306" i="10"/>
  <c r="N310" i="10"/>
  <c r="N314" i="10"/>
  <c r="N318" i="10"/>
  <c r="N322" i="10"/>
  <c r="N326" i="10"/>
  <c r="N330" i="10"/>
  <c r="N334" i="10"/>
  <c r="N338" i="10"/>
  <c r="N10" i="10"/>
  <c r="N14" i="10"/>
  <c r="N9" i="10"/>
  <c r="N27" i="10"/>
  <c r="N28" i="10"/>
  <c r="N29" i="10"/>
  <c r="N31" i="10"/>
  <c r="N32" i="10"/>
  <c r="N33" i="10"/>
  <c r="N35" i="10"/>
  <c r="N36" i="10"/>
  <c r="N37" i="10"/>
  <c r="N39" i="10"/>
  <c r="N40" i="10"/>
  <c r="N41" i="10"/>
  <c r="N43" i="10"/>
  <c r="N44" i="10"/>
  <c r="N45" i="10"/>
  <c r="N47" i="10"/>
  <c r="N48" i="10"/>
  <c r="N49" i="10"/>
  <c r="N51" i="10"/>
  <c r="N52" i="10"/>
  <c r="N53" i="10"/>
  <c r="N55" i="10"/>
  <c r="N56" i="10"/>
  <c r="N57" i="10"/>
  <c r="N59" i="10"/>
  <c r="N60" i="10"/>
  <c r="N61" i="10"/>
  <c r="N63" i="10"/>
  <c r="N64" i="10"/>
  <c r="N65" i="10"/>
  <c r="N67" i="10"/>
  <c r="N68" i="10"/>
  <c r="N69" i="10"/>
  <c r="N71" i="10"/>
  <c r="N72" i="10"/>
  <c r="N73" i="10"/>
  <c r="N75" i="10"/>
  <c r="N76" i="10"/>
  <c r="N77" i="10"/>
  <c r="N79" i="10"/>
  <c r="N80" i="10"/>
  <c r="N81" i="10"/>
  <c r="N83" i="10"/>
  <c r="N84" i="10"/>
  <c r="N85" i="10"/>
  <c r="N87" i="10"/>
  <c r="N88" i="10"/>
  <c r="N89" i="10"/>
  <c r="N91" i="10"/>
  <c r="N92" i="10"/>
  <c r="N93" i="10"/>
  <c r="N95" i="10"/>
  <c r="N96" i="10"/>
  <c r="N97" i="10"/>
  <c r="N99" i="10"/>
  <c r="N100" i="10"/>
  <c r="N101" i="10"/>
  <c r="N103" i="10"/>
  <c r="N104" i="10"/>
  <c r="N105" i="10"/>
  <c r="N107" i="10"/>
  <c r="N108" i="10"/>
  <c r="N109" i="10"/>
  <c r="N111" i="10"/>
  <c r="N112" i="10"/>
  <c r="N113" i="10"/>
  <c r="N115" i="10"/>
  <c r="N116" i="10"/>
  <c r="N117" i="10"/>
  <c r="N119" i="10"/>
  <c r="N120" i="10"/>
  <c r="N121" i="10"/>
  <c r="N123" i="10"/>
  <c r="N124" i="10"/>
  <c r="N125" i="10"/>
  <c r="N127" i="10"/>
  <c r="N128" i="10"/>
  <c r="N129" i="10"/>
  <c r="N131" i="10"/>
  <c r="N132" i="10"/>
  <c r="N133" i="10"/>
  <c r="N135" i="10"/>
  <c r="N136" i="10"/>
  <c r="N137" i="10"/>
  <c r="N139" i="10"/>
  <c r="N140" i="10"/>
  <c r="N141" i="10"/>
  <c r="N143" i="10"/>
  <c r="N144" i="10"/>
  <c r="N145" i="10"/>
  <c r="N147" i="10"/>
  <c r="N148" i="10"/>
  <c r="N149" i="10"/>
  <c r="N151" i="10"/>
  <c r="N152" i="10"/>
  <c r="N153" i="10"/>
  <c r="N155" i="10"/>
  <c r="N156" i="10"/>
  <c r="N157" i="10"/>
  <c r="N159" i="10"/>
  <c r="N160" i="10"/>
  <c r="N161" i="10"/>
  <c r="N163" i="10"/>
  <c r="N164" i="10"/>
  <c r="N165" i="10"/>
  <c r="N167" i="10"/>
  <c r="N168" i="10"/>
  <c r="N169" i="10"/>
  <c r="N171" i="10"/>
  <c r="N172" i="10"/>
  <c r="N173" i="10"/>
  <c r="N175" i="10"/>
  <c r="N176" i="10"/>
  <c r="N177" i="10"/>
  <c r="N179" i="10"/>
  <c r="N180" i="10"/>
  <c r="N181" i="10"/>
  <c r="N183" i="10"/>
  <c r="N184" i="10"/>
  <c r="N185" i="10"/>
  <c r="N187" i="10"/>
  <c r="N188" i="10"/>
  <c r="N189" i="10"/>
  <c r="N191" i="10"/>
  <c r="N192" i="10"/>
  <c r="N193" i="10"/>
  <c r="N195" i="10"/>
  <c r="N196" i="10"/>
  <c r="N197" i="10"/>
  <c r="N199" i="10"/>
  <c r="N200" i="10"/>
  <c r="N201" i="10"/>
  <c r="N203" i="10"/>
  <c r="N204" i="10"/>
  <c r="N205" i="10"/>
  <c r="N207" i="10"/>
  <c r="N208" i="10"/>
  <c r="N209" i="10"/>
  <c r="N211" i="10"/>
  <c r="N212" i="10"/>
  <c r="N213" i="10"/>
  <c r="N215" i="10"/>
  <c r="N216" i="10"/>
  <c r="N217" i="10"/>
  <c r="N219" i="10"/>
  <c r="N220" i="10"/>
  <c r="N221" i="10"/>
  <c r="N223" i="10"/>
  <c r="N224" i="10"/>
  <c r="N225" i="10"/>
  <c r="N227" i="10"/>
  <c r="N228" i="10"/>
  <c r="N229" i="10"/>
  <c r="N231" i="10"/>
  <c r="N232" i="10"/>
  <c r="N233" i="10"/>
  <c r="N235" i="10"/>
  <c r="N236" i="10"/>
  <c r="N237" i="10"/>
  <c r="N239" i="10"/>
  <c r="N240" i="10"/>
  <c r="N241" i="10"/>
  <c r="N243" i="10"/>
  <c r="N244" i="10"/>
  <c r="N245" i="10"/>
  <c r="N247" i="10"/>
  <c r="N248" i="10"/>
  <c r="N249" i="10"/>
  <c r="N251" i="10"/>
  <c r="N252" i="10"/>
  <c r="N253" i="10"/>
  <c r="N255" i="10"/>
  <c r="N256" i="10"/>
  <c r="N257" i="10"/>
  <c r="N259" i="10"/>
  <c r="N260" i="10"/>
  <c r="N261" i="10"/>
  <c r="N263" i="10"/>
  <c r="N264" i="10"/>
  <c r="N265" i="10"/>
  <c r="N267" i="10"/>
  <c r="N268" i="10"/>
  <c r="N269" i="10"/>
  <c r="N271" i="10"/>
  <c r="N272" i="10"/>
  <c r="N273" i="10"/>
  <c r="N275" i="10"/>
  <c r="N276" i="10"/>
  <c r="N277" i="10"/>
  <c r="N279" i="10"/>
  <c r="N280" i="10"/>
  <c r="N281" i="10"/>
  <c r="N283" i="10"/>
  <c r="N284" i="10"/>
  <c r="N285" i="10"/>
  <c r="N287" i="10"/>
  <c r="N288" i="10"/>
  <c r="N289" i="10"/>
  <c r="N291" i="10"/>
  <c r="N292" i="10"/>
  <c r="N293" i="10"/>
  <c r="N295" i="10"/>
  <c r="N296" i="10"/>
  <c r="N297" i="10"/>
  <c r="N299" i="10"/>
  <c r="N300" i="10"/>
  <c r="N301" i="10"/>
  <c r="N303" i="10"/>
  <c r="N304" i="10"/>
  <c r="N305" i="10"/>
  <c r="N307" i="10"/>
  <c r="N308" i="10"/>
  <c r="N309" i="10"/>
  <c r="N311" i="10"/>
  <c r="N312" i="10"/>
  <c r="N313" i="10"/>
  <c r="N315" i="10"/>
  <c r="N316" i="10"/>
  <c r="N317" i="10"/>
  <c r="N319" i="10"/>
  <c r="N320" i="10"/>
  <c r="N321" i="10"/>
  <c r="N323" i="10"/>
  <c r="N324" i="10"/>
  <c r="N325" i="10"/>
  <c r="N327" i="10"/>
  <c r="N328" i="10"/>
  <c r="N329" i="10"/>
  <c r="N331" i="10"/>
  <c r="N332" i="10"/>
  <c r="N333" i="10"/>
  <c r="N335" i="10"/>
  <c r="N336" i="10"/>
  <c r="N337" i="10"/>
  <c r="N8" i="10"/>
  <c r="N11" i="10"/>
  <c r="N12" i="10"/>
  <c r="N13" i="10"/>
  <c r="N15" i="10"/>
  <c r="N16" i="10"/>
  <c r="N17" i="10"/>
  <c r="N19" i="10"/>
  <c r="N20" i="10"/>
  <c r="N21" i="10"/>
  <c r="N23" i="10"/>
  <c r="N24" i="10"/>
  <c r="N25" i="10"/>
  <c r="N7" i="10"/>
  <c r="N2" i="10"/>
  <c r="J374" i="6" l="1"/>
  <c r="L370" i="6"/>
  <c r="L374" i="6" s="1"/>
  <c r="L361" i="6"/>
  <c r="H361" i="6"/>
  <c r="O42" i="6" l="1"/>
  <c r="O43" i="6"/>
  <c r="O44" i="6"/>
  <c r="O45" i="6"/>
  <c r="O357" i="6"/>
  <c r="O18" i="6"/>
  <c r="O114" i="6"/>
  <c r="O113" i="6"/>
  <c r="O158" i="6"/>
  <c r="O159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54" i="6"/>
  <c r="O155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206" i="6"/>
  <c r="O207" i="6"/>
  <c r="O208" i="6"/>
  <c r="O217" i="6"/>
  <c r="O219" i="6"/>
  <c r="O218" i="6"/>
  <c r="O156" i="6"/>
  <c r="O157" i="6"/>
  <c r="O153" i="6"/>
  <c r="O40" i="6"/>
  <c r="O41" i="6"/>
  <c r="O46" i="6"/>
  <c r="O47" i="6"/>
  <c r="O48" i="6"/>
  <c r="O49" i="6"/>
  <c r="O220" i="6"/>
  <c r="O221" i="6"/>
  <c r="O222" i="6"/>
  <c r="O223" i="6"/>
  <c r="O224" i="6"/>
  <c r="O225" i="6"/>
  <c r="O226" i="6"/>
  <c r="O232" i="6"/>
  <c r="O227" i="6"/>
  <c r="O228" i="6"/>
  <c r="O229" i="6"/>
  <c r="O230" i="6"/>
  <c r="O231" i="6"/>
  <c r="O233" i="6"/>
  <c r="O234" i="6"/>
  <c r="O235" i="6"/>
  <c r="O236" i="6"/>
  <c r="O7" i="6"/>
  <c r="O8" i="6"/>
  <c r="O9" i="6"/>
  <c r="O10" i="6"/>
  <c r="O11" i="6"/>
  <c r="O289" i="6"/>
  <c r="O290" i="6"/>
  <c r="O291" i="6"/>
  <c r="O292" i="6"/>
  <c r="O293" i="6"/>
  <c r="O294" i="6"/>
  <c r="O84" i="6"/>
  <c r="O85" i="6"/>
  <c r="O86" i="6"/>
  <c r="O87" i="6"/>
  <c r="O88" i="6"/>
  <c r="O89" i="6"/>
  <c r="O90" i="6"/>
  <c r="O91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57" i="6"/>
  <c r="O258" i="6"/>
  <c r="O39" i="6"/>
  <c r="O13" i="6"/>
  <c r="O14" i="6"/>
  <c r="O15" i="6"/>
  <c r="O16" i="6"/>
  <c r="O359" i="6"/>
  <c r="O358" i="6"/>
  <c r="O356" i="6"/>
  <c r="O355" i="6"/>
  <c r="O354" i="6"/>
  <c r="O353" i="6"/>
  <c r="O352" i="6"/>
  <c r="O341" i="6"/>
  <c r="O342" i="6"/>
  <c r="O112" i="6"/>
  <c r="O111" i="6"/>
  <c r="O110" i="6"/>
  <c r="O109" i="6"/>
  <c r="O340" i="6"/>
  <c r="O339" i="6"/>
  <c r="O338" i="6"/>
  <c r="O334" i="6"/>
  <c r="O333" i="6"/>
  <c r="O77" i="6"/>
  <c r="O211" i="6"/>
  <c r="O332" i="6"/>
  <c r="O167" i="6"/>
  <c r="O166" i="6"/>
  <c r="O165" i="6"/>
  <c r="O108" i="6"/>
  <c r="O82" i="6"/>
  <c r="O81" i="6"/>
  <c r="O349" i="6"/>
  <c r="O181" i="6"/>
  <c r="O180" i="6"/>
  <c r="O179" i="6"/>
  <c r="O178" i="6"/>
  <c r="O177" i="6"/>
  <c r="O176" i="6"/>
  <c r="O175" i="6"/>
  <c r="O174" i="6"/>
  <c r="O173" i="6"/>
  <c r="O172" i="6"/>
  <c r="O171" i="6"/>
  <c r="O170" i="6"/>
  <c r="O169" i="6"/>
  <c r="O168" i="6"/>
  <c r="O210" i="6"/>
  <c r="O209" i="6"/>
  <c r="O164" i="6"/>
  <c r="O163" i="6"/>
  <c r="O162" i="6"/>
  <c r="O161" i="6"/>
  <c r="O347" i="6"/>
  <c r="O346" i="6"/>
  <c r="O345" i="6"/>
  <c r="O336" i="6"/>
  <c r="O335" i="6"/>
  <c r="O348" i="6"/>
  <c r="O63" i="6"/>
  <c r="O61" i="6"/>
  <c r="O60" i="6"/>
  <c r="O59" i="6"/>
  <c r="O58" i="6"/>
  <c r="O57" i="6"/>
  <c r="O62" i="6"/>
  <c r="O56" i="6"/>
  <c r="O74" i="6"/>
  <c r="O68" i="6"/>
  <c r="O65" i="6"/>
  <c r="O64" i="6"/>
  <c r="O70" i="6"/>
  <c r="O216" i="6"/>
  <c r="O215" i="6"/>
  <c r="O214" i="6"/>
  <c r="O213" i="6"/>
  <c r="O80" i="6"/>
  <c r="O79" i="6"/>
  <c r="O78" i="6"/>
  <c r="O187" i="6"/>
  <c r="O186" i="6"/>
  <c r="O185" i="6"/>
  <c r="O184" i="6"/>
  <c r="O183" i="6"/>
  <c r="O182" i="6"/>
  <c r="O100" i="6"/>
  <c r="O99" i="6"/>
  <c r="O205" i="6"/>
  <c r="O204" i="6"/>
  <c r="O203" i="6"/>
  <c r="O202" i="6"/>
  <c r="O201" i="6"/>
  <c r="O200" i="6"/>
  <c r="O199" i="6"/>
  <c r="O192" i="6"/>
  <c r="O198" i="6"/>
  <c r="O191" i="6"/>
  <c r="O190" i="6"/>
  <c r="O197" i="6"/>
  <c r="O196" i="6"/>
  <c r="O195" i="6"/>
  <c r="O194" i="6"/>
  <c r="O189" i="6"/>
  <c r="O188" i="6"/>
  <c r="O288" i="6"/>
  <c r="O259" i="6"/>
  <c r="O320" i="6"/>
  <c r="O319" i="6"/>
  <c r="O318" i="6"/>
  <c r="O317" i="6"/>
  <c r="O316" i="6"/>
  <c r="O315" i="6"/>
  <c r="O314" i="6"/>
  <c r="O313" i="6"/>
  <c r="O312" i="6"/>
  <c r="O311" i="6"/>
  <c r="O310" i="6"/>
  <c r="O309" i="6"/>
  <c r="O308" i="6"/>
  <c r="O307" i="6"/>
  <c r="O306" i="6"/>
  <c r="O305" i="6"/>
  <c r="O304" i="6"/>
  <c r="O303" i="6"/>
  <c r="O302" i="6"/>
  <c r="O297" i="6"/>
  <c r="O296" i="6"/>
  <c r="O295" i="6"/>
  <c r="O263" i="6"/>
  <c r="O262" i="6"/>
  <c r="O261" i="6"/>
  <c r="O260" i="6"/>
  <c r="O254" i="6"/>
  <c r="O253" i="6"/>
  <c r="O252" i="6"/>
  <c r="O251" i="6"/>
  <c r="O250" i="6"/>
  <c r="O249" i="6"/>
  <c r="O248" i="6"/>
  <c r="O247" i="6"/>
  <c r="O298" i="6"/>
  <c r="O212" i="6"/>
  <c r="O75" i="6"/>
  <c r="O76" i="6"/>
  <c r="O83" i="6"/>
  <c r="O107" i="6"/>
  <c r="O106" i="6"/>
  <c r="O105" i="6"/>
  <c r="O104" i="6"/>
  <c r="O103" i="6"/>
  <c r="O102" i="6"/>
  <c r="O101" i="6"/>
  <c r="O20" i="6"/>
  <c r="O31" i="6"/>
  <c r="O331" i="6"/>
  <c r="O330" i="6"/>
  <c r="O329" i="6"/>
  <c r="O328" i="6"/>
  <c r="O327" i="6"/>
  <c r="O326" i="6"/>
  <c r="O325" i="6"/>
  <c r="O324" i="6"/>
  <c r="O323" i="6"/>
  <c r="O322" i="6"/>
  <c r="O321" i="6"/>
  <c r="O264" i="6"/>
  <c r="O265" i="6"/>
  <c r="O287" i="6"/>
  <c r="O286" i="6"/>
  <c r="O285" i="6"/>
  <c r="O268" i="6"/>
  <c r="O256" i="6"/>
  <c r="O301" i="6"/>
  <c r="O38" i="6"/>
  <c r="O17" i="6"/>
  <c r="O32" i="6"/>
  <c r="O19" i="6"/>
  <c r="O55" i="6"/>
  <c r="O54" i="6"/>
  <c r="O53" i="6"/>
  <c r="O52" i="6"/>
  <c r="O50" i="6"/>
  <c r="O51" i="6"/>
  <c r="O37" i="6"/>
  <c r="O36" i="6"/>
  <c r="O35" i="6"/>
  <c r="O34" i="6"/>
  <c r="O33" i="6"/>
  <c r="O30" i="6"/>
  <c r="O29" i="6"/>
  <c r="O28" i="6"/>
  <c r="O27" i="6"/>
  <c r="O26" i="6"/>
  <c r="O25" i="6"/>
  <c r="O24" i="6"/>
  <c r="O23" i="6"/>
  <c r="O22" i="6"/>
  <c r="O21" i="6"/>
  <c r="O12" i="6"/>
  <c r="F242" i="1" l="1"/>
  <c r="I238" i="1"/>
  <c r="L236" i="1"/>
  <c r="L235" i="1"/>
  <c r="L234" i="1"/>
  <c r="L233" i="1"/>
  <c r="L232" i="1"/>
  <c r="L231" i="1"/>
  <c r="L230" i="1"/>
  <c r="L229" i="1"/>
  <c r="L228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<sst xmlns="http://schemas.openxmlformats.org/spreadsheetml/2006/main" count="12625" uniqueCount="900">
  <si>
    <t>Lesní pozemky evidované s právem hospodaření pro Povodí Labe, státní podnik</t>
  </si>
  <si>
    <t>upravené do jednotného formátu pro filtrování</t>
  </si>
  <si>
    <t>Připomínky závodu</t>
  </si>
  <si>
    <t>ZÁVOD</t>
  </si>
  <si>
    <t>TOK / IDVT</t>
  </si>
  <si>
    <t>NS</t>
  </si>
  <si>
    <t>ID</t>
  </si>
  <si>
    <t>TYP PARCELY</t>
  </si>
  <si>
    <t>KOD K.Ú.</t>
  </si>
  <si>
    <t>KATASTRÁLNÍ ÚZEMÍ</t>
  </si>
  <si>
    <t>p.p.č.</t>
  </si>
  <si>
    <t>plocha</t>
  </si>
  <si>
    <t xml:space="preserve">skutečný stav </t>
  </si>
  <si>
    <t>potřebnost pozemku pro PL</t>
  </si>
  <si>
    <t>Nutné zaměření</t>
  </si>
  <si>
    <t>zdůvodnění</t>
  </si>
  <si>
    <t>porovnání - stav 2017</t>
  </si>
  <si>
    <t>komentář TPČ</t>
  </si>
  <si>
    <t>ha</t>
  </si>
  <si>
    <t>les ano/ne</t>
  </si>
  <si>
    <t>ano/ne</t>
  </si>
  <si>
    <t>(pozemek koryta, pozemek na kterém je VD, na pozemku není les)</t>
  </si>
  <si>
    <t>Tůně</t>
  </si>
  <si>
    <t>PKN</t>
  </si>
  <si>
    <t xml:space="preserve">Čáslavky </t>
  </si>
  <si>
    <t>224/3</t>
  </si>
  <si>
    <t>ano</t>
  </si>
  <si>
    <t>ne</t>
  </si>
  <si>
    <t>LČR</t>
  </si>
  <si>
    <t xml:space="preserve"> - </t>
  </si>
  <si>
    <t>Běluňka</t>
  </si>
  <si>
    <t>Krabčice</t>
  </si>
  <si>
    <t>207/5</t>
  </si>
  <si>
    <t>vedle vodního toku, se vzrostlými stromy, navzauje na lesní celek</t>
  </si>
  <si>
    <t>na LV PL</t>
  </si>
  <si>
    <t>207/6</t>
  </si>
  <si>
    <t>207/7</t>
  </si>
  <si>
    <t>207/8</t>
  </si>
  <si>
    <t>208/3</t>
  </si>
  <si>
    <t>na pozemku se nachází vodní tok</t>
  </si>
  <si>
    <t>208/4</t>
  </si>
  <si>
    <t>209/1</t>
  </si>
  <si>
    <t>přeložka vodního toku, pozemky původního koryta postupně zarůstají</t>
  </si>
  <si>
    <t>209/2</t>
  </si>
  <si>
    <t>209/3</t>
  </si>
  <si>
    <t>209/4</t>
  </si>
  <si>
    <t>Úpa</t>
  </si>
  <si>
    <t>Pec pod Sněžkou</t>
  </si>
  <si>
    <t>448/20</t>
  </si>
  <si>
    <t>stavba</t>
  </si>
  <si>
    <t>492/3</t>
  </si>
  <si>
    <t>část ano</t>
  </si>
  <si>
    <t>stavba; navrhujeme směnu s p.č. 780/23 a 780/20 (KRNAP)</t>
  </si>
  <si>
    <t>492/4</t>
  </si>
  <si>
    <t>492/5</t>
  </si>
  <si>
    <t>stavba; navrhujeme směnu s p.č. 780/38 a částečně 492/6 (KRNAP)</t>
  </si>
  <si>
    <t>492/7</t>
  </si>
  <si>
    <t xml:space="preserve">Zvole </t>
  </si>
  <si>
    <t>268/4</t>
  </si>
  <si>
    <t>*</t>
  </si>
  <si>
    <t>274/6</t>
  </si>
  <si>
    <t>298/2</t>
  </si>
  <si>
    <t>298/11</t>
  </si>
  <si>
    <t>koryto</t>
  </si>
  <si>
    <t>299/2</t>
  </si>
  <si>
    <t>299/4</t>
  </si>
  <si>
    <t>Olešenka</t>
  </si>
  <si>
    <t xml:space="preserve">Jestřebí nad Metují </t>
  </si>
  <si>
    <t>327/17</t>
  </si>
  <si>
    <t>mimo koryto VT</t>
  </si>
  <si>
    <t>Smržovský potok</t>
  </si>
  <si>
    <t xml:space="preserve">Lejšovka </t>
  </si>
  <si>
    <t>124/5</t>
  </si>
  <si>
    <t>Mlýnský náhon Metuje</t>
  </si>
  <si>
    <t>Dolsko</t>
  </si>
  <si>
    <t>123/2</t>
  </si>
  <si>
    <t>pozemek koryta vodního toku</t>
  </si>
  <si>
    <t>neexistuje</t>
  </si>
  <si>
    <t>Labe, Malostranský potok</t>
  </si>
  <si>
    <t xml:space="preserve">Skalice u Smiřic </t>
  </si>
  <si>
    <t>380/2</t>
  </si>
  <si>
    <t>Orlice</t>
  </si>
  <si>
    <t xml:space="preserve">Svinary </t>
  </si>
  <si>
    <t>300/17</t>
  </si>
  <si>
    <t>Bělá</t>
  </si>
  <si>
    <t xml:space="preserve">Deštné v Orlických horách </t>
  </si>
  <si>
    <t>2156/5</t>
  </si>
  <si>
    <t>Dědina</t>
  </si>
  <si>
    <t xml:space="preserve">Mělčany u Dobrušky </t>
  </si>
  <si>
    <t>311/4</t>
  </si>
  <si>
    <t xml:space="preserve">Nedvězí u Dobrušky </t>
  </si>
  <si>
    <t>1350/7</t>
  </si>
  <si>
    <t>1350/8</t>
  </si>
  <si>
    <t>1350/9</t>
  </si>
  <si>
    <t>Močinec</t>
  </si>
  <si>
    <t xml:space="preserve">Ještětice </t>
  </si>
  <si>
    <t>582/5</t>
  </si>
  <si>
    <t>Ještětický potok</t>
  </si>
  <si>
    <t>692/5</t>
  </si>
  <si>
    <t>Alba</t>
  </si>
  <si>
    <t>Týniště nad Orlicí</t>
  </si>
  <si>
    <t>1975/</t>
  </si>
  <si>
    <t>1933/7</t>
  </si>
  <si>
    <t>mimo koryto</t>
  </si>
  <si>
    <t>1933/9</t>
  </si>
  <si>
    <t>část tvoří koryto</t>
  </si>
  <si>
    <t>1933/10</t>
  </si>
  <si>
    <t>1933/11</t>
  </si>
  <si>
    <t xml:space="preserve"> -</t>
  </si>
  <si>
    <t>Divoká Olrice</t>
  </si>
  <si>
    <t xml:space="preserve">Záměl </t>
  </si>
  <si>
    <t>821/9</t>
  </si>
  <si>
    <t>olšina - přístup pro řešení ledových jevů</t>
  </si>
  <si>
    <t>Divoká Orlice</t>
  </si>
  <si>
    <t>1072/</t>
  </si>
  <si>
    <t>zájem o převod má Obec Záměl</t>
  </si>
  <si>
    <t>447/1</t>
  </si>
  <si>
    <t>sousední pozemek</t>
  </si>
  <si>
    <t>447/3</t>
  </si>
  <si>
    <t>450/1</t>
  </si>
  <si>
    <t>původní funkční  ramena D.Orlice, převod zvýšených.průtoků</t>
  </si>
  <si>
    <t>450/4</t>
  </si>
  <si>
    <t xml:space="preserve">pozemkem teče koncentrovaný zvýš. odtok </t>
  </si>
  <si>
    <t>Panský náhon</t>
  </si>
  <si>
    <t>Křečkov</t>
  </si>
  <si>
    <t>281/3</t>
  </si>
  <si>
    <t>Cidlina</t>
  </si>
  <si>
    <t xml:space="preserve">Kanín </t>
  </si>
  <si>
    <t>423/14</t>
  </si>
  <si>
    <t xml:space="preserve">Častolovice </t>
  </si>
  <si>
    <t>1326/2</t>
  </si>
  <si>
    <t>bude vyřeno v rámci KPÚ</t>
  </si>
  <si>
    <t>není</t>
  </si>
  <si>
    <t>Dívoká Orlice</t>
  </si>
  <si>
    <t xml:space="preserve">Klášterec nad Orlicí </t>
  </si>
  <si>
    <t>929/1</t>
  </si>
  <si>
    <t>není součástí VD Pastviny (nabízíme ke směně za pozemky v zátopě VD Pastviny)</t>
  </si>
  <si>
    <t>981/2</t>
  </si>
  <si>
    <t>součástí zátopy VD Pastviny (ve skutečnosti les, ale neplní fce lesa)</t>
  </si>
  <si>
    <t>Zdobnice</t>
  </si>
  <si>
    <t xml:space="preserve">Slatina nad Zdobnicí </t>
  </si>
  <si>
    <t>441/5</t>
  </si>
  <si>
    <t>zaměřit průběh břehové hrany</t>
  </si>
  <si>
    <t>490/7</t>
  </si>
  <si>
    <t>ponechat část tvořící cestu k toku</t>
  </si>
  <si>
    <t>Černá strouha</t>
  </si>
  <si>
    <t xml:space="preserve">Lázně Bohdaneč </t>
  </si>
  <si>
    <t>1416/2</t>
  </si>
  <si>
    <t>nutná změna druhu pozemku -  koryto VT</t>
  </si>
  <si>
    <t>1311/4</t>
  </si>
  <si>
    <t>možný převod na Lesy ČR - 10218571 - zaniklé rameno -PL nemá ve správě</t>
  </si>
  <si>
    <t>1311/5</t>
  </si>
  <si>
    <t>"</t>
  </si>
  <si>
    <t>1311/6</t>
  </si>
  <si>
    <t>1314/12</t>
  </si>
  <si>
    <t>1314/13</t>
  </si>
  <si>
    <t>1372/3</t>
  </si>
  <si>
    <t>Loučná</t>
  </si>
  <si>
    <t xml:space="preserve">Dašice </t>
  </si>
  <si>
    <t>295/5</t>
  </si>
  <si>
    <t>možný převod na Lesy ČR</t>
  </si>
  <si>
    <t>Chrudimka</t>
  </si>
  <si>
    <t xml:space="preserve">Blatno u Hlinska </t>
  </si>
  <si>
    <t>690/4</t>
  </si>
  <si>
    <t>719/5</t>
  </si>
  <si>
    <t xml:space="preserve">Proseč u Seče </t>
  </si>
  <si>
    <t>176/1</t>
  </si>
  <si>
    <t>zátopa VD Seč, změna druhu pozemku</t>
  </si>
  <si>
    <t>Žejbro</t>
  </si>
  <si>
    <t xml:space="preserve">Skála u Chrasti </t>
  </si>
  <si>
    <t>71/4</t>
  </si>
  <si>
    <t>může být koryto</t>
  </si>
  <si>
    <t>Škrovád</t>
  </si>
  <si>
    <t>390/7</t>
  </si>
  <si>
    <t>ostatní plocha, změna druhu pozemku</t>
  </si>
  <si>
    <t>les ano, mimo koryto</t>
  </si>
  <si>
    <t>Zmínka</t>
  </si>
  <si>
    <t xml:space="preserve">Velké Koloděje </t>
  </si>
  <si>
    <t>716/6</t>
  </si>
  <si>
    <t xml:space="preserve">bez zaměření nelze přesně určit </t>
  </si>
  <si>
    <t>716/9</t>
  </si>
  <si>
    <t>716/16</t>
  </si>
  <si>
    <t>717/1</t>
  </si>
  <si>
    <t>Končinský potok</t>
  </si>
  <si>
    <t>Cerekvice nad Loučnou</t>
  </si>
  <si>
    <t>708/23</t>
  </si>
  <si>
    <t>Lesy ČR</t>
  </si>
  <si>
    <t>708/26</t>
  </si>
  <si>
    <t>708/27</t>
  </si>
  <si>
    <t>Orličský potok</t>
  </si>
  <si>
    <t xml:space="preserve">Jablonné nad Orlicí </t>
  </si>
  <si>
    <t>329/5</t>
  </si>
  <si>
    <t>329/6</t>
  </si>
  <si>
    <t>Černovický potok</t>
  </si>
  <si>
    <t xml:space="preserve">Jamné nad Orlicí </t>
  </si>
  <si>
    <t>788/5</t>
  </si>
  <si>
    <t>788/6</t>
  </si>
  <si>
    <t>Třebovka</t>
  </si>
  <si>
    <t xml:space="preserve">Rybník u České Třebové </t>
  </si>
  <si>
    <t>1157/7</t>
  </si>
  <si>
    <t>z části VT Třebovka</t>
  </si>
  <si>
    <t>1165/18</t>
  </si>
  <si>
    <t>1165/19</t>
  </si>
  <si>
    <t>Třebovice</t>
  </si>
  <si>
    <t>91/11</t>
  </si>
  <si>
    <t>neupravené koryto  VT - část pozemku může být  koryto VT</t>
  </si>
  <si>
    <t>1200/6</t>
  </si>
  <si>
    <t xml:space="preserve"> "</t>
  </si>
  <si>
    <t>1200/7</t>
  </si>
  <si>
    <t>1200/8</t>
  </si>
  <si>
    <t>1200/9</t>
  </si>
  <si>
    <t>1200/10</t>
  </si>
  <si>
    <t>1200/11</t>
  </si>
  <si>
    <t>1200/12</t>
  </si>
  <si>
    <t>1200/13</t>
  </si>
  <si>
    <t>1216/6</t>
  </si>
  <si>
    <t>1216/7</t>
  </si>
  <si>
    <t>1236/23</t>
  </si>
  <si>
    <t>1236/24</t>
  </si>
  <si>
    <t>1236/25</t>
  </si>
  <si>
    <t>1260/25</t>
  </si>
  <si>
    <t>1260/26</t>
  </si>
  <si>
    <t>1260/27</t>
  </si>
  <si>
    <t>1260/28</t>
  </si>
  <si>
    <t>1260/29</t>
  </si>
  <si>
    <t xml:space="preserve">ano </t>
  </si>
  <si>
    <t xml:space="preserve">Hylváty </t>
  </si>
  <si>
    <t>1406/53</t>
  </si>
  <si>
    <t>změna druhu pozemku,pozemek koryta VT</t>
  </si>
  <si>
    <t>Tichá Orlice</t>
  </si>
  <si>
    <t xml:space="preserve">Oldřichovice u Ústí nad Orlicí </t>
  </si>
  <si>
    <t>555/8</t>
  </si>
  <si>
    <t>Brslenka</t>
  </si>
  <si>
    <t xml:space="preserve">Podmoky u Golčova Jeníkova </t>
  </si>
  <si>
    <t>241/14</t>
  </si>
  <si>
    <t>241/15</t>
  </si>
  <si>
    <t>245/4</t>
  </si>
  <si>
    <t>245/5</t>
  </si>
  <si>
    <t>245/6</t>
  </si>
  <si>
    <t>245/7</t>
  </si>
  <si>
    <t>245/8</t>
  </si>
  <si>
    <t>245/9</t>
  </si>
  <si>
    <t>245/14</t>
  </si>
  <si>
    <t>980/8</t>
  </si>
  <si>
    <t>1332/6</t>
  </si>
  <si>
    <t>1332/9</t>
  </si>
  <si>
    <t>1332/10</t>
  </si>
  <si>
    <t>1332/11</t>
  </si>
  <si>
    <t>1332/12</t>
  </si>
  <si>
    <t>1332/13</t>
  </si>
  <si>
    <t>1332/14</t>
  </si>
  <si>
    <t>Vrchlice</t>
  </si>
  <si>
    <t xml:space="preserve">Kutná Hora </t>
  </si>
  <si>
    <t>4259/6</t>
  </si>
  <si>
    <t>4267/2</t>
  </si>
  <si>
    <t>Křenovka</t>
  </si>
  <si>
    <t xml:space="preserve">Perštejnec </t>
  </si>
  <si>
    <t>66/9</t>
  </si>
  <si>
    <t>66/10</t>
  </si>
  <si>
    <t>66/11</t>
  </si>
  <si>
    <t>66/12</t>
  </si>
  <si>
    <t>66/13</t>
  </si>
  <si>
    <t>66/14</t>
  </si>
  <si>
    <t xml:space="preserve">Bylany u Kutné Hory </t>
  </si>
  <si>
    <t>1263/</t>
  </si>
  <si>
    <t>I.ochranné pásmo VD Vrchlice</t>
  </si>
  <si>
    <t>910/</t>
  </si>
  <si>
    <t>912/</t>
  </si>
  <si>
    <t>Doubrava</t>
  </si>
  <si>
    <t>Ronov nad Doubravou</t>
  </si>
  <si>
    <t>2086/13</t>
  </si>
  <si>
    <t>2086/16</t>
  </si>
  <si>
    <t>přístup k vodnímu toku</t>
  </si>
  <si>
    <t>2086/19</t>
  </si>
  <si>
    <t>2086/20</t>
  </si>
  <si>
    <t>1349/16</t>
  </si>
  <si>
    <t>část pozemku koryto VT</t>
  </si>
  <si>
    <t xml:space="preserve">Hamry u Hlinska </t>
  </si>
  <si>
    <t>105/1</t>
  </si>
  <si>
    <t>I.ochranné pásmo  VD Hamry</t>
  </si>
  <si>
    <t>na LV PL - změna výměry</t>
  </si>
  <si>
    <t>210/5</t>
  </si>
  <si>
    <t>397/3</t>
  </si>
  <si>
    <t>106/61</t>
  </si>
  <si>
    <t>106/62</t>
  </si>
  <si>
    <t>Jeníkov u Hlinska</t>
  </si>
  <si>
    <t>654/2</t>
  </si>
  <si>
    <t>nabývací titul - kupní smlouva</t>
  </si>
  <si>
    <t>změna druhu</t>
  </si>
  <si>
    <t>654/4</t>
  </si>
  <si>
    <t xml:space="preserve">Malešov </t>
  </si>
  <si>
    <t>557/5</t>
  </si>
  <si>
    <t>nutná změna druhu pozemku,  u hráze VD Vrchlice</t>
  </si>
  <si>
    <t>mimo koryto- pod hrází VD Vrchlice</t>
  </si>
  <si>
    <t xml:space="preserve">Studnice u Hlinska </t>
  </si>
  <si>
    <t>1342/4</t>
  </si>
  <si>
    <t>1368/3</t>
  </si>
  <si>
    <t>1368/4</t>
  </si>
  <si>
    <t>1709/6</t>
  </si>
  <si>
    <t>zátopa VD Hamry - změna druhu pozemku</t>
  </si>
  <si>
    <t>Valčice (LČR)</t>
  </si>
  <si>
    <t>1765/21</t>
  </si>
  <si>
    <t>1765/22</t>
  </si>
  <si>
    <t>1765/23</t>
  </si>
  <si>
    <t>Votrovský potok (LČR)</t>
  </si>
  <si>
    <t>1843/14</t>
  </si>
  <si>
    <t xml:space="preserve">Svídnice u Slatiňan </t>
  </si>
  <si>
    <t>384/10</t>
  </si>
  <si>
    <t>440/3</t>
  </si>
  <si>
    <t xml:space="preserve">ne </t>
  </si>
  <si>
    <t>Lomnice</t>
  </si>
  <si>
    <t>Nové Město pod Smrkem</t>
  </si>
  <si>
    <t>2379/8</t>
  </si>
  <si>
    <t>Ve skutečnosti se jedná o část silnice. Původně to byl pravděpodobně zaměřený propustek pod silnicí. Dnes Lomnice podtéká silnici cca o 10 metrů vedle (tedy daný pozemek je mimo vodní tok). Lomnice má od této silnice po proudu dolu svou parcelu a od silnice nahoru je bez parcely vodního toku (teče po pozemku LČŘ). Tento kousek pozemku je tedy pro nás nepotřebný.</t>
  </si>
  <si>
    <t>Jizera</t>
  </si>
  <si>
    <t>Benešov u Semil</t>
  </si>
  <si>
    <t>2146/5</t>
  </si>
  <si>
    <t>břehový porost, stabilizace břehu</t>
  </si>
  <si>
    <t>2146/6</t>
  </si>
  <si>
    <t>Vlčkův p.</t>
  </si>
  <si>
    <t>Kundratice</t>
  </si>
  <si>
    <t>2441/9</t>
  </si>
  <si>
    <t>koryto+doprovodný porost</t>
  </si>
  <si>
    <t>Rejdický potok</t>
  </si>
  <si>
    <t xml:space="preserve">Zlatá Olešnice Navarovská </t>
  </si>
  <si>
    <t>111/8</t>
  </si>
  <si>
    <t xml:space="preserve">Bakov nad Jizerou </t>
  </si>
  <si>
    <t>1195/23</t>
  </si>
  <si>
    <t>Kněžmostka</t>
  </si>
  <si>
    <t>1195/46</t>
  </si>
  <si>
    <t>1102/11</t>
  </si>
  <si>
    <t>součást koryta Jizery</t>
  </si>
  <si>
    <t>1092/13</t>
  </si>
  <si>
    <t>1092/7</t>
  </si>
  <si>
    <t>521/53</t>
  </si>
  <si>
    <t>515/1</t>
  </si>
  <si>
    <t>Klenice</t>
  </si>
  <si>
    <t>Bechov</t>
  </si>
  <si>
    <t>318/10</t>
  </si>
  <si>
    <t>Jizerka</t>
  </si>
  <si>
    <t>Horní Štěpanice</t>
  </si>
  <si>
    <t>672/2</t>
  </si>
  <si>
    <t>nelze určit</t>
  </si>
  <si>
    <t>672/3</t>
  </si>
  <si>
    <t>Mlynařice</t>
  </si>
  <si>
    <t>Lysá nad Labem</t>
  </si>
  <si>
    <t>1303/2</t>
  </si>
  <si>
    <t>nelze určit, probíhá KPÚ</t>
  </si>
  <si>
    <t>Oharka</t>
  </si>
  <si>
    <t xml:space="preserve">Radostín u Sychrova </t>
  </si>
  <si>
    <t>856/14</t>
  </si>
  <si>
    <t>856/15</t>
  </si>
  <si>
    <t>857/3</t>
  </si>
  <si>
    <t>Labe</t>
  </si>
  <si>
    <t>211100 opravit na 411100</t>
  </si>
  <si>
    <t xml:space="preserve">Svítkov </t>
  </si>
  <si>
    <t>351/3</t>
  </si>
  <si>
    <t>pozemek obslužné plochy s břehovými porosty, sloučit do sousedního pozemku p.č. 750/8 v k.ú. Svítkov</t>
  </si>
  <si>
    <t xml:space="preserve">Kunětice </t>
  </si>
  <si>
    <t>103/2</t>
  </si>
  <si>
    <t>pozemek koryta s břehovými porosty, na pozemku není les</t>
  </si>
  <si>
    <t>126/2</t>
  </si>
  <si>
    <t xml:space="preserve">Rybitví </t>
  </si>
  <si>
    <t>917/9</t>
  </si>
  <si>
    <t>pozemek obslužné plochy s břehovými porosty, na pozemku není les</t>
  </si>
  <si>
    <t>917/16</t>
  </si>
  <si>
    <t>741/9</t>
  </si>
  <si>
    <t>získáno kupní smlouvou pro investiční výstavbu příjezdové komunikace</t>
  </si>
  <si>
    <t>Nebovidský potok</t>
  </si>
  <si>
    <t>Nebovidy</t>
  </si>
  <si>
    <t>340/7</t>
  </si>
  <si>
    <t xml:space="preserve">pozemek bývalého koryta, koryto dnes zatrubněno pod hřištěm </t>
  </si>
  <si>
    <t>340/8</t>
  </si>
  <si>
    <t>pozemek bývalého koryta, koryto dnes přeloženo od vyústění zatrubnění pod hřištěm</t>
  </si>
  <si>
    <t>340/13</t>
  </si>
  <si>
    <t>340/14</t>
  </si>
  <si>
    <t>Polepka</t>
  </si>
  <si>
    <t xml:space="preserve">Polepy u Kolína </t>
  </si>
  <si>
    <t>303/8</t>
  </si>
  <si>
    <t>DVT Polepka je neupravený tok, po povodni 2013 došlo ke změně koryta</t>
  </si>
  <si>
    <t>232/3</t>
  </si>
  <si>
    <t xml:space="preserve">Pašinka </t>
  </si>
  <si>
    <t>151/8</t>
  </si>
  <si>
    <t>165/10</t>
  </si>
  <si>
    <t>166/10</t>
  </si>
  <si>
    <t>166/11</t>
  </si>
  <si>
    <t>166/12</t>
  </si>
  <si>
    <t>166/13</t>
  </si>
  <si>
    <t>169/8</t>
  </si>
  <si>
    <t>169/9</t>
  </si>
  <si>
    <t>169/10</t>
  </si>
  <si>
    <t>170/20</t>
  </si>
  <si>
    <t>171/3</t>
  </si>
  <si>
    <t>171/7</t>
  </si>
  <si>
    <t>182/4</t>
  </si>
  <si>
    <t>182/5</t>
  </si>
  <si>
    <t xml:space="preserve">Týnec nad Labem </t>
  </si>
  <si>
    <t>2090/6</t>
  </si>
  <si>
    <t>převod na Lesy České republiky</t>
  </si>
  <si>
    <t>Bušinec</t>
  </si>
  <si>
    <t>Český Brod</t>
  </si>
  <si>
    <t>320/1</t>
  </si>
  <si>
    <t>směna za spolupodíl id. 1/2 na p.č. 320/6 v k.ú. Český Brod</t>
  </si>
  <si>
    <t>320/6</t>
  </si>
  <si>
    <t>Šembera</t>
  </si>
  <si>
    <t xml:space="preserve">Liblice u Českého Brodu </t>
  </si>
  <si>
    <t>495/5</t>
  </si>
  <si>
    <t>Výrovka</t>
  </si>
  <si>
    <t xml:space="preserve">Nymburk </t>
  </si>
  <si>
    <t>894/1</t>
  </si>
  <si>
    <t>894/2</t>
  </si>
  <si>
    <t>894/4</t>
  </si>
  <si>
    <t xml:space="preserve">Drahelice </t>
  </si>
  <si>
    <t>630/2</t>
  </si>
  <si>
    <t>protokol č. 020/P/2007/4, v roce 2007 podán návrh na vyřazení pozemku a převod na Lesy České republiky</t>
  </si>
  <si>
    <t xml:space="preserve">Poříčany </t>
  </si>
  <si>
    <t>735/2</t>
  </si>
  <si>
    <t>Borek nad Labem</t>
  </si>
  <si>
    <t>348/</t>
  </si>
  <si>
    <t xml:space="preserve">Jiřice u Kostelce nad Labem </t>
  </si>
  <si>
    <t>110/40</t>
  </si>
  <si>
    <t>110/50</t>
  </si>
  <si>
    <t xml:space="preserve">Lobkovice </t>
  </si>
  <si>
    <t>83/12</t>
  </si>
  <si>
    <t>pozemek koryta a VD s břehovými porosty, sloučit do sousedního pozemku p.č. 923/5 v k.ú. Lobkovice</t>
  </si>
  <si>
    <t>83/19</t>
  </si>
  <si>
    <t>105/4</t>
  </si>
  <si>
    <t>pozemek obslužné plochy s břehovými porosty, sloučit do sousedního pozemku p.č. 104/3 v k.ú. Lobkovice</t>
  </si>
  <si>
    <t>Čakovičský potok</t>
  </si>
  <si>
    <t>105/5</t>
  </si>
  <si>
    <t>projednat směnu s vlastníkem sousední nemovitosti za p.č. 7, p.č. 68/3 a p.č. 81/3 v k.ú. Mlékojedy u Neratovic</t>
  </si>
  <si>
    <t>105/8</t>
  </si>
  <si>
    <t>koryto vodního toku je neupravený tok</t>
  </si>
  <si>
    <t>111/3</t>
  </si>
  <si>
    <t>111/5</t>
  </si>
  <si>
    <t xml:space="preserve">Mlékojedy u Neratovic </t>
  </si>
  <si>
    <t>13/11</t>
  </si>
  <si>
    <t>Libice nad Cidlinou</t>
  </si>
  <si>
    <t>972/</t>
  </si>
  <si>
    <t>změna katastru, původní pozemek p.č. 718/3 v k.ú. Oseček,  v roce 2007 podán návrh na vyřazení pozemku a převod na Lesy České republiky - protokol č. 021/P/2007/4</t>
  </si>
  <si>
    <t xml:space="preserve">Ostrá </t>
  </si>
  <si>
    <t>620/</t>
  </si>
  <si>
    <t>protokol č. 022/P/2007/4, v roce 2007 podán návrh na vyřazení pozemku a převod na Lesy České republiky</t>
  </si>
  <si>
    <t xml:space="preserve">Přerov nad Labem </t>
  </si>
  <si>
    <t>1924/49</t>
  </si>
  <si>
    <t>protokol č. 023/P/2007/4, v roce 2007 podán návrh na vyřazení pozemku a převod na Lesy České republiky</t>
  </si>
  <si>
    <t xml:space="preserve">Veletov </t>
  </si>
  <si>
    <t>971/39</t>
  </si>
  <si>
    <t>Odpad G ( Kostelec n.L.)</t>
  </si>
  <si>
    <t>Záryby</t>
  </si>
  <si>
    <t>647/22</t>
  </si>
  <si>
    <t xml:space="preserve">Labe rameno Lounky </t>
  </si>
  <si>
    <t xml:space="preserve">Lounky </t>
  </si>
  <si>
    <t>444/</t>
  </si>
  <si>
    <t>nepotřebný, možno převést na LČR</t>
  </si>
  <si>
    <t xml:space="preserve">Labe </t>
  </si>
  <si>
    <t xml:space="preserve">Roudnice nad Labem </t>
  </si>
  <si>
    <t>2906/1</t>
  </si>
  <si>
    <t>potřebné, součást vodního díla, oddělíme část bez lesa - hřiště</t>
  </si>
  <si>
    <t xml:space="preserve">ostrov Roudnice </t>
  </si>
  <si>
    <t>2906/2</t>
  </si>
  <si>
    <t>potřebné, součást vodního díla, sloučíme s 2906/1</t>
  </si>
  <si>
    <t>ostrov Roudnice</t>
  </si>
  <si>
    <t>2907/1</t>
  </si>
  <si>
    <t>na pozemku není les, změna druhu na ost. plochu - rozhodnutí v pochybnostech</t>
  </si>
  <si>
    <t>2906/11</t>
  </si>
  <si>
    <t>potřebné, součást vodního díla, nutno změnit - vyjmout ze ZPF, ost. plocha</t>
  </si>
  <si>
    <t>Žalhostice</t>
  </si>
  <si>
    <t>1242/1</t>
  </si>
  <si>
    <t>změna druhu - ostatní plocha, rozhodnutí v pochybnostech</t>
  </si>
  <si>
    <t>1304/2</t>
  </si>
  <si>
    <t>1348/9</t>
  </si>
  <si>
    <t>nepotřebný, převést na LČR</t>
  </si>
  <si>
    <t>Labe rameno Žalhostice</t>
  </si>
  <si>
    <t>1348/11</t>
  </si>
  <si>
    <t>Celkem</t>
  </si>
  <si>
    <t>území není digitalizováno</t>
  </si>
  <si>
    <t>VT ve správě LČR</t>
  </si>
  <si>
    <t xml:space="preserve">vyřešeno: </t>
  </si>
  <si>
    <t>z toho změna druhu</t>
  </si>
  <si>
    <t>z toho předáno LČR</t>
  </si>
  <si>
    <t>ostatní (zánik,KPÚ,…)</t>
  </si>
  <si>
    <t>nový pozemek</t>
  </si>
  <si>
    <t>175/8</t>
  </si>
  <si>
    <t>Dománovice</t>
  </si>
  <si>
    <t>1505/3</t>
  </si>
  <si>
    <t>Malešov</t>
  </si>
  <si>
    <t>718/2</t>
  </si>
  <si>
    <t>844/11</t>
  </si>
  <si>
    <t>844/22</t>
  </si>
  <si>
    <t>959/1</t>
  </si>
  <si>
    <t>959/4</t>
  </si>
  <si>
    <t>959/5</t>
  </si>
  <si>
    <t>959/6</t>
  </si>
  <si>
    <t>959/9</t>
  </si>
  <si>
    <t>959/10</t>
  </si>
  <si>
    <t>959/11</t>
  </si>
  <si>
    <t>959/12</t>
  </si>
  <si>
    <t>959/18</t>
  </si>
  <si>
    <t>959/19</t>
  </si>
  <si>
    <t>959/24</t>
  </si>
  <si>
    <t>959/30</t>
  </si>
  <si>
    <t>959/33</t>
  </si>
  <si>
    <t>959/35</t>
  </si>
  <si>
    <t>959/36</t>
  </si>
  <si>
    <t>959/37</t>
  </si>
  <si>
    <t>959/38</t>
  </si>
  <si>
    <t>959/39</t>
  </si>
  <si>
    <t>959/40</t>
  </si>
  <si>
    <t>959/41</t>
  </si>
  <si>
    <t>959/42</t>
  </si>
  <si>
    <t>959/44</t>
  </si>
  <si>
    <t>959/45</t>
  </si>
  <si>
    <t>959/48</t>
  </si>
  <si>
    <t>824/31</t>
  </si>
  <si>
    <t>824/35</t>
  </si>
  <si>
    <t>959/13</t>
  </si>
  <si>
    <t>959/14</t>
  </si>
  <si>
    <t>959/16</t>
  </si>
  <si>
    <t>959/17</t>
  </si>
  <si>
    <t>959/20</t>
  </si>
  <si>
    <t>959/22</t>
  </si>
  <si>
    <t>959/25</t>
  </si>
  <si>
    <t>959/26</t>
  </si>
  <si>
    <t>959/31</t>
  </si>
  <si>
    <t>959/32</t>
  </si>
  <si>
    <t>959/46</t>
  </si>
  <si>
    <t>959/47</t>
  </si>
  <si>
    <t>959/50</t>
  </si>
  <si>
    <t>31/3</t>
  </si>
  <si>
    <t>Polánka u Malešova</t>
  </si>
  <si>
    <t>100/10</t>
  </si>
  <si>
    <t>100/22</t>
  </si>
  <si>
    <t>Roztěž</t>
  </si>
  <si>
    <t>313/1</t>
  </si>
  <si>
    <t>950/2</t>
  </si>
  <si>
    <t>959/2</t>
  </si>
  <si>
    <t>405/3</t>
  </si>
  <si>
    <t>Velké Zboží</t>
  </si>
  <si>
    <t>407/5</t>
  </si>
  <si>
    <t>407/21</t>
  </si>
  <si>
    <t>407/22</t>
  </si>
  <si>
    <t>407/24</t>
  </si>
  <si>
    <t>405/4</t>
  </si>
  <si>
    <t>405/5</t>
  </si>
  <si>
    <t>405/6</t>
  </si>
  <si>
    <t>405/7</t>
  </si>
  <si>
    <t>407/23</t>
  </si>
  <si>
    <t>1368/2</t>
  </si>
  <si>
    <t>Studnice u Hlinska</t>
  </si>
  <si>
    <t>1360/2</t>
  </si>
  <si>
    <t>1368/10</t>
  </si>
  <si>
    <t>1368/13</t>
  </si>
  <si>
    <t>1371/4</t>
  </si>
  <si>
    <t>1532/1</t>
  </si>
  <si>
    <t>1532/4</t>
  </si>
  <si>
    <t>1544/18</t>
  </si>
  <si>
    <t>1544/33</t>
  </si>
  <si>
    <t>1544/35</t>
  </si>
  <si>
    <t>1555/5</t>
  </si>
  <si>
    <t>1555/24</t>
  </si>
  <si>
    <t>1723/3</t>
  </si>
  <si>
    <t>1727/1</t>
  </si>
  <si>
    <t>1727/5</t>
  </si>
  <si>
    <t>1727/23</t>
  </si>
  <si>
    <t>1765/27</t>
  </si>
  <si>
    <t>499/32</t>
  </si>
  <si>
    <t>Bukovina u Hradce Králové</t>
  </si>
  <si>
    <t>499/38</t>
  </si>
  <si>
    <t>398/3</t>
  </si>
  <si>
    <t>499/22</t>
  </si>
  <si>
    <t>397/5</t>
  </si>
  <si>
    <t>1083/2</t>
  </si>
  <si>
    <t>Perálec</t>
  </si>
  <si>
    <t>1084/4</t>
  </si>
  <si>
    <t>1095/1</t>
  </si>
  <si>
    <t>1095/7</t>
  </si>
  <si>
    <t>1095/8</t>
  </si>
  <si>
    <t>343/15</t>
  </si>
  <si>
    <t>Hamry u Hlinska</t>
  </si>
  <si>
    <t>210/13</t>
  </si>
  <si>
    <t>210/16</t>
  </si>
  <si>
    <t>210/22</t>
  </si>
  <si>
    <t>210/38</t>
  </si>
  <si>
    <t>210/39</t>
  </si>
  <si>
    <t>210/44</t>
  </si>
  <si>
    <t>210/46</t>
  </si>
  <si>
    <t>210/51</t>
  </si>
  <si>
    <t>632/2</t>
  </si>
  <si>
    <t>Miřetín</t>
  </si>
  <si>
    <t>657/3</t>
  </si>
  <si>
    <t>667/2</t>
  </si>
  <si>
    <t>667/3</t>
  </si>
  <si>
    <t>667/4</t>
  </si>
  <si>
    <t>668/2</t>
  </si>
  <si>
    <t>668/3</t>
  </si>
  <si>
    <t>670/2</t>
  </si>
  <si>
    <t>670/3</t>
  </si>
  <si>
    <t>670/4</t>
  </si>
  <si>
    <t>670/5</t>
  </si>
  <si>
    <t>670/6</t>
  </si>
  <si>
    <t>670/7</t>
  </si>
  <si>
    <t>670/9</t>
  </si>
  <si>
    <t>670/10</t>
  </si>
  <si>
    <t>140/5</t>
  </si>
  <si>
    <t>Hněvětice</t>
  </si>
  <si>
    <t>140/7</t>
  </si>
  <si>
    <t>255/2</t>
  </si>
  <si>
    <t>Tetín</t>
  </si>
  <si>
    <t>1448/6</t>
  </si>
  <si>
    <t>Dolní Olešnice</t>
  </si>
  <si>
    <t>1448/10</t>
  </si>
  <si>
    <t>1448/11</t>
  </si>
  <si>
    <t>1448/7</t>
  </si>
  <si>
    <t>na LV PL - změna výměry z 6,5987 na 6,3250</t>
  </si>
  <si>
    <t>na LV PL - změna výměry z 0,85 na 0,7495</t>
  </si>
  <si>
    <t>na LV PL -změna výměry z 0,0025 na 0,0079</t>
  </si>
  <si>
    <t>PTÚ</t>
  </si>
  <si>
    <t>HK</t>
  </si>
  <si>
    <t>Dub 10177852</t>
  </si>
  <si>
    <t>HOZ</t>
  </si>
  <si>
    <t>VM</t>
  </si>
  <si>
    <t>PCE</t>
  </si>
  <si>
    <t>JBC</t>
  </si>
  <si>
    <t>RCE</t>
  </si>
  <si>
    <t>Krounka (u Kutřína)</t>
  </si>
  <si>
    <t>10177701  HOZ</t>
  </si>
  <si>
    <t>Košický potok</t>
  </si>
  <si>
    <t>10176256 (LČR) u VD Vrchlice</t>
  </si>
  <si>
    <t>Vidický potok (LČR) u VD Vrchlice</t>
  </si>
  <si>
    <t>VD Vrchlice</t>
  </si>
  <si>
    <t>Kalenský potok</t>
  </si>
  <si>
    <t>Opatovický potok</t>
  </si>
  <si>
    <t>Vrchlice Hamerský rybník</t>
  </si>
  <si>
    <t>Vortovský potok</t>
  </si>
  <si>
    <t>Martinický potok</t>
  </si>
  <si>
    <t>Librantický potok</t>
  </si>
  <si>
    <t>nové pozemky</t>
  </si>
  <si>
    <t>xxxxx</t>
  </si>
  <si>
    <t>porovnání 
rok  2015 a rok 2017</t>
  </si>
  <si>
    <t>10176885 u VD Nadýmák</t>
  </si>
  <si>
    <t>území není digitalizováno (2015)</t>
  </si>
  <si>
    <t>vyřešeno</t>
  </si>
  <si>
    <t>výměra</t>
  </si>
  <si>
    <t>počet</t>
  </si>
  <si>
    <t xml:space="preserve">z toho vyřešeno: </t>
  </si>
  <si>
    <t>Porovnání stavu:</t>
  </si>
  <si>
    <t xml:space="preserve">Zbytek </t>
  </si>
  <si>
    <t>Lesní pozemky evidované s právem hospodařit pro Povodí Labe, státní podnik</t>
  </si>
  <si>
    <t>ORP</t>
  </si>
  <si>
    <t>Trutnov</t>
  </si>
  <si>
    <t>Nové Město n.M.</t>
  </si>
  <si>
    <t>MB</t>
  </si>
  <si>
    <t>Semily</t>
  </si>
  <si>
    <t>Hlinsko</t>
  </si>
  <si>
    <t>Brandýs - SB</t>
  </si>
  <si>
    <t>KH</t>
  </si>
  <si>
    <t>Jaroměř</t>
  </si>
  <si>
    <t>Litomyšl</t>
  </si>
  <si>
    <t>Kostelec n.O.</t>
  </si>
  <si>
    <t>Dobruška</t>
  </si>
  <si>
    <t>Kolín</t>
  </si>
  <si>
    <t>Nymburk</t>
  </si>
  <si>
    <t>Jilemnice</t>
  </si>
  <si>
    <t>Chrudim</t>
  </si>
  <si>
    <t>Ústí n.O.</t>
  </si>
  <si>
    <t>Žamberk</t>
  </si>
  <si>
    <t>RK</t>
  </si>
  <si>
    <t>Neratovice</t>
  </si>
  <si>
    <t>Litoměřice</t>
  </si>
  <si>
    <t>Tanvald</t>
  </si>
  <si>
    <t>kolín</t>
  </si>
  <si>
    <t>Hořice</t>
  </si>
  <si>
    <t>Česká Třebová</t>
  </si>
  <si>
    <t>Roudnice</t>
  </si>
  <si>
    <t>Turnov</t>
  </si>
  <si>
    <t>Lysá n.L.</t>
  </si>
  <si>
    <t>Havlíčkův Brod</t>
  </si>
  <si>
    <t>frýdlant</t>
  </si>
  <si>
    <t>Hk</t>
  </si>
  <si>
    <t>Poděbrady</t>
  </si>
  <si>
    <t>závod</t>
  </si>
  <si>
    <t>Frýdlant</t>
  </si>
  <si>
    <t>1,2,3</t>
  </si>
  <si>
    <t>Pardubice</t>
  </si>
  <si>
    <t xml:space="preserve">zdůvodnění </t>
  </si>
  <si>
    <t>PROVOZNÍ STŘEDISKO</t>
  </si>
  <si>
    <t>VÝMĚRA</t>
  </si>
  <si>
    <t>skutečný stav</t>
  </si>
  <si>
    <t>Zdůvodnění</t>
  </si>
  <si>
    <t>(pozemek koryta, pozemek, na kterém je VD, na pozemku není les</t>
  </si>
  <si>
    <t>Z1 Jablonec nad Nisou</t>
  </si>
  <si>
    <t>PS Turnov</t>
  </si>
  <si>
    <t>na LV PL - změna výměry z 0,0025 na 0,0079</t>
  </si>
  <si>
    <t>koryto + doprovodný porost, na LV PL</t>
  </si>
  <si>
    <t>Žernov</t>
  </si>
  <si>
    <t>břehový porost, stabilizace břehu, na LV PL</t>
  </si>
  <si>
    <t>Zlatá Olešnice Navarovská</t>
  </si>
  <si>
    <t>PS Hradec Králové</t>
  </si>
  <si>
    <t>Jestřebí nad Metují</t>
  </si>
  <si>
    <t>nevíme</t>
  </si>
  <si>
    <t>bez zaměření není možné určit</t>
  </si>
  <si>
    <t>Lejšovka</t>
  </si>
  <si>
    <t>není koryto VT</t>
  </si>
  <si>
    <t>Svinary</t>
  </si>
  <si>
    <t>koryto VT Orlice</t>
  </si>
  <si>
    <t>Pozemek potřebný pro výstavbu poldru Bukovina.</t>
  </si>
  <si>
    <t>PS Dvůr Králové</t>
  </si>
  <si>
    <t>skalní masiv, prudký svah</t>
  </si>
  <si>
    <t>pouze les</t>
  </si>
  <si>
    <t>Zvole</t>
  </si>
  <si>
    <t>náhon</t>
  </si>
  <si>
    <t>pouze koryto VT</t>
  </si>
  <si>
    <t>meandrující koryto</t>
  </si>
  <si>
    <t>ano / ne</t>
  </si>
  <si>
    <t>částečně koryto VT a částečně les</t>
  </si>
  <si>
    <t>lesní cesta</t>
  </si>
  <si>
    <t>náletové invazivní rostliny</t>
  </si>
  <si>
    <t>zasahují zde nátrže</t>
  </si>
  <si>
    <t>invazivní rostliny</t>
  </si>
  <si>
    <t>PS Jičín</t>
  </si>
  <si>
    <t>zavázání křídel stáv. bezp. přelivu MVN Nadýmák</t>
  </si>
  <si>
    <t>není na toku Pla</t>
  </si>
  <si>
    <t>Kanín</t>
  </si>
  <si>
    <t>probíhají KPÚ, bude řešeno</t>
  </si>
  <si>
    <t>část IDVT 10178612</t>
  </si>
  <si>
    <t>929/13</t>
  </si>
  <si>
    <t>Vestec nad Mrlinou</t>
  </si>
  <si>
    <t xml:space="preserve"> jen část pozemku je VT IDVT 10177852</t>
  </si>
  <si>
    <t>PS Mladá Boleslav</t>
  </si>
  <si>
    <t>Bakov nad Jizerou</t>
  </si>
  <si>
    <t>součást koryta Jizery, na LV PL</t>
  </si>
  <si>
    <t>Z2 Pardubice</t>
  </si>
  <si>
    <t>PS Čáslav</t>
  </si>
  <si>
    <t>Veletov</t>
  </si>
  <si>
    <t xml:space="preserve">převážně ne </t>
  </si>
  <si>
    <t>pro Z2 ne</t>
  </si>
  <si>
    <t>nutná konzultace se závodem 3</t>
  </si>
  <si>
    <t>pozemek koryta, zajistit změnu druhu pozemku v KN</t>
  </si>
  <si>
    <t>Pašinka</t>
  </si>
  <si>
    <t>Polepy u Kolína</t>
  </si>
  <si>
    <t>možno převést na LČR</t>
  </si>
  <si>
    <t>Kutná Hora</t>
  </si>
  <si>
    <t>I. ochranné pásmo, VD Vrchlice, Rabštejnka</t>
  </si>
  <si>
    <t>Bylany u Kutné Hory</t>
  </si>
  <si>
    <t>I. ochranné pásmo, VD Vrchlice</t>
  </si>
  <si>
    <t>I.ochranné pásmo, VD Vrchlice, pod Rudou</t>
  </si>
  <si>
    <t>I.ochranné pásmo,VD Vrchlice, pod Rudou</t>
  </si>
  <si>
    <t>I.ochranné pásmo, VD Vrchlice,  pod Rudou</t>
  </si>
  <si>
    <t>pod hrází,VD Vrchlice, zajistit změnu změnu druhu pozemku v KN</t>
  </si>
  <si>
    <t>břehy Vrchlice, Podíl PL 19/28</t>
  </si>
  <si>
    <t>Perštejnec</t>
  </si>
  <si>
    <t>I.ochranné pásmo, VD Vrchlice, pod Červeňákem</t>
  </si>
  <si>
    <t>I.ochranné pásmo VD Vrchlice, pod Červeňákem</t>
  </si>
  <si>
    <t>I.ochranné pásmo, VD Vrchlice, nad Starou Lhotou</t>
  </si>
  <si>
    <t>I.ochranné pásmo, VD Vrchlice, ve Stružkách</t>
  </si>
  <si>
    <t>I.ochranné pásmo, VD Vrchlice,  ve Stružkách</t>
  </si>
  <si>
    <t>I.ochranné pásmo, VD Vrchlice, pod Červ. u st.silnice</t>
  </si>
  <si>
    <t>I.ochranné pásmo, VD Vrchlice, od st.silnice ke Stružkám</t>
  </si>
  <si>
    <t xml:space="preserve">I.ochranné pásmo, VD Vrchlice, v Lázních </t>
  </si>
  <si>
    <t>I.ochranné pásmo, VD Vrchlice, v Lázních podíl PL 8/24</t>
  </si>
  <si>
    <t>I.ochranné pásmo, VD Vrchlice, duplicitně Škrobák Jiří</t>
  </si>
  <si>
    <t>u břehu Hamerského rybníka</t>
  </si>
  <si>
    <t>u břehu Hamerského rybníka - 3/20 podíl PL</t>
  </si>
  <si>
    <t>u břehu Košického potoka možno převést na LČR</t>
  </si>
  <si>
    <t>špička břehu Opatovic.potoka pod Prosíkem možno převést na LČR</t>
  </si>
  <si>
    <t>břeh Vrchlice pod Polánkou možno převést na LČR</t>
  </si>
  <si>
    <t xml:space="preserve">ano, </t>
  </si>
  <si>
    <t>na části zřejmě koryto VT</t>
  </si>
  <si>
    <t>Podmoky u Golčova Jeníkova</t>
  </si>
  <si>
    <t>částečně ano</t>
  </si>
  <si>
    <t>PS Pardubice</t>
  </si>
  <si>
    <t>Rybitví</t>
  </si>
  <si>
    <t>určí  Z3</t>
  </si>
  <si>
    <t>nutná konzultace se závodem 3 (pozemek u komory)</t>
  </si>
  <si>
    <t>Lázně Bohdaneč</t>
  </si>
  <si>
    <t>10218571 - zaniklé rameno - PL nemá ve správě možno převést na LČR</t>
  </si>
  <si>
    <t>změnit na koryto VT, zajistit změnu druhu pozemku v KN</t>
  </si>
  <si>
    <t>Velké Koloděje</t>
  </si>
  <si>
    <t>les, nebo koryto VT</t>
  </si>
  <si>
    <t>nelze bez zaměření určit</t>
  </si>
  <si>
    <t>bez zaměření nelze přesně určit</t>
  </si>
  <si>
    <t>Dašice</t>
  </si>
  <si>
    <t>mimo VT Loučná možno převést na LČR</t>
  </si>
  <si>
    <t>Blatno u Hlinska</t>
  </si>
  <si>
    <t>ne - voda</t>
  </si>
  <si>
    <t xml:space="preserve"> Chrudimka - rameno, zajistit změnu druhu pozemku v KN</t>
  </si>
  <si>
    <t>částečně</t>
  </si>
  <si>
    <t>I. ochranné pásmo, Hamry</t>
  </si>
  <si>
    <t>vodní nádrž, Hamry, zajistit změnu druhu pozemku v KN</t>
  </si>
  <si>
    <t>1/2 les 1/2 louka</t>
  </si>
  <si>
    <t>VD Hamry, zajistit změnu druhu pozemku  v KN</t>
  </si>
  <si>
    <t>I. ochranné pásmo, Hamry, zajistit změnu druhu pozemku v KN</t>
  </si>
  <si>
    <t>I. ochranné pásmo - VT Valčice, zajistit změnu druhu pozemku v KN</t>
  </si>
  <si>
    <t>zátopa - změna druhu pozemku, VD Hamry</t>
  </si>
  <si>
    <t>Svídnice u Slatiňan</t>
  </si>
  <si>
    <t>ČEZ - přivaděč, možno převést ČEZ</t>
  </si>
  <si>
    <t>Proseč u Seče</t>
  </si>
  <si>
    <t>zátopa VD Seč</t>
  </si>
  <si>
    <t>PS Lysá nad Labem</t>
  </si>
  <si>
    <t>Poříčany</t>
  </si>
  <si>
    <t>na pozemku není les, navazuje na VT, zajistit změnu druhu pozemku v KN</t>
  </si>
  <si>
    <t>původní koryto DVT Bušinec, IDVT 10185566, zajistit změnu druhu pozemku v KN možno převést na LČR</t>
  </si>
  <si>
    <t>Lobkovice</t>
  </si>
  <si>
    <t>PS Žamberk</t>
  </si>
  <si>
    <t>Záměl</t>
  </si>
  <si>
    <t xml:space="preserve">součást koryta BP, přístup do koryta D.Orlice </t>
  </si>
  <si>
    <t xml:space="preserve">mimo koryto D.Orlice, louka </t>
  </si>
  <si>
    <t>vyústění pův. ramene D.Orlice, převod povod. průtoků, přístup</t>
  </si>
  <si>
    <t>ne, lužní olšina na naplavenině</t>
  </si>
  <si>
    <t>původní ramena DO, odlehčovací koryta pro převod pov.průtoků, přístup do koryta</t>
  </si>
  <si>
    <t>Ještětice</t>
  </si>
  <si>
    <t>z části BP</t>
  </si>
  <si>
    <t>ano, po zaměření, je li korytem</t>
  </si>
  <si>
    <t>není jasné zda na něm je koryto</t>
  </si>
  <si>
    <t>ano, BP</t>
  </si>
  <si>
    <t>Deštné v Orlických horách</t>
  </si>
  <si>
    <t>není jasné zda je již mimo koryto</t>
  </si>
  <si>
    <t>Nedvězí u Dobrušky</t>
  </si>
  <si>
    <t>pozemek koryta</t>
  </si>
  <si>
    <t>Mělčany u Dobrušky</t>
  </si>
  <si>
    <t>z části</t>
  </si>
  <si>
    <t>z části pozemek koryta</t>
  </si>
  <si>
    <t>původní koryto</t>
  </si>
  <si>
    <t xml:space="preserve">po vytěžení Alby je možný pozemkový převod </t>
  </si>
  <si>
    <t>PS Vysoké Mýto</t>
  </si>
  <si>
    <t>Jablonné nad Orlicí</t>
  </si>
  <si>
    <t>?</t>
  </si>
  <si>
    <t>nelze určit v terénu</t>
  </si>
  <si>
    <t>Jamné nad Orlicí</t>
  </si>
  <si>
    <t>tok LČR</t>
  </si>
  <si>
    <t>část</t>
  </si>
  <si>
    <t>Rybník u České Třebové</t>
  </si>
  <si>
    <t>Oldřichovice u Ústí nad Orlicí</t>
  </si>
  <si>
    <t>Hylváty</t>
  </si>
  <si>
    <t>koryto Třebovky</t>
  </si>
  <si>
    <t>VD Kutřín</t>
  </si>
  <si>
    <t>vzdutí Kutřín</t>
  </si>
  <si>
    <t>626/1</t>
  </si>
  <si>
    <t>625/1</t>
  </si>
  <si>
    <t>578/9</t>
  </si>
  <si>
    <t>1095/5</t>
  </si>
  <si>
    <t>1097/1</t>
  </si>
  <si>
    <t>1095/2</t>
  </si>
  <si>
    <t>1095/3</t>
  </si>
  <si>
    <t>604/1</t>
  </si>
  <si>
    <t>605/5</t>
  </si>
  <si>
    <t>604/5</t>
  </si>
  <si>
    <t>605/3</t>
  </si>
  <si>
    <t>607/3</t>
  </si>
  <si>
    <t>Skála u Chrasti</t>
  </si>
  <si>
    <t>208/8</t>
  </si>
  <si>
    <t>vzdutí Kutřín, pravděpodobně část turistické stezky</t>
  </si>
  <si>
    <t>1091/2</t>
  </si>
  <si>
    <t>1090/2</t>
  </si>
  <si>
    <t>VD Kutřín cesta</t>
  </si>
  <si>
    <t>VD Kutřín mezi cestou a tokem</t>
  </si>
  <si>
    <t>VD Kutřín, v PD nelze určit</t>
  </si>
  <si>
    <t>VD Kutřín mezi cestou a skálou</t>
  </si>
  <si>
    <t>VD Kutřín přepad</t>
  </si>
  <si>
    <t>Z3 Roudnice nad Labem</t>
  </si>
  <si>
    <t>PS Roudnice nad Labem</t>
  </si>
  <si>
    <t>85/1</t>
  </si>
  <si>
    <t>Dolní Beřkovice</t>
  </si>
  <si>
    <t>NE</t>
  </si>
  <si>
    <t>ANO</t>
  </si>
  <si>
    <t>Šikmý břeh, na pozemku není les, vznikl digitalizaci, dříve PK 793/2, požadavek na změnu druhu - ostatní plocha</t>
  </si>
  <si>
    <t>PS Ústí nad Labem</t>
  </si>
  <si>
    <t>pozemek OMAJ nabízen LČR - Lesy ČR odmítnuto. LHP schválen KÚÚK dne 2.7.2018 na období od 1.1. 2018 do 31.12. 2027</t>
  </si>
  <si>
    <t>MÚ-OŽP Litoměřice rozhodnutím v pochybnostech nesouhlasil se změnou druhu pozemku dle skutečného stavu na ostatní plochu, následně byl OMAJ pozemek nabízen LČR - odmítnuto. LHP schválen KÚÚK dne 2.7.2018 na období od 1.1. 2018 do 31.12. 2027</t>
  </si>
  <si>
    <t>Lounky</t>
  </si>
  <si>
    <t>Roudnice nad Labem</t>
  </si>
  <si>
    <t>ostrov Roudnicen.L. (rozhodnutím OŽP MÚ Roudnice n.L., ze dne 22.3.2017, byly na základě GP č. 3179-566/2015 odděleny části pozemku bez lesu - 2906/13 a 2906/14). LHP schválen KÚÚK dne 2.7.2018 na období od 1.1. 2018 do 31.12. 2027</t>
  </si>
  <si>
    <t>ostrov Roudnicen.L. LHP schválen KÚÚK dne 2.7.2018 na období od 1.1. 2018 do 31.12. 2027</t>
  </si>
  <si>
    <t>PS Kolín</t>
  </si>
  <si>
    <t>361/13</t>
  </si>
  <si>
    <t>Kluk</t>
  </si>
  <si>
    <t>Labe, ř.km 906,1, LB, břeh a potahová stezka</t>
  </si>
  <si>
    <t>Labe, ř.km 898,8, PB, stezka</t>
  </si>
  <si>
    <t>Drahelice</t>
  </si>
  <si>
    <t>PS Kostomlaty</t>
  </si>
  <si>
    <t>768/19</t>
  </si>
  <si>
    <t>Kostomlaty nad Labem</t>
  </si>
  <si>
    <t>navrhujeme směnu za pozemky p.č. 777/2 a 777/3 v k.ú. Kostomlaty nad Labem ve vlastnictví fy. Mydlovarský luh s.r.o.</t>
  </si>
  <si>
    <t>768/20</t>
  </si>
  <si>
    <t>Ostrá</t>
  </si>
  <si>
    <t>pozemek koryta ramene Labe s břehovými porosty, na pozemku není les</t>
  </si>
  <si>
    <t>pozemek koryta odpadu "G" s břehovými porosty, na pozemku není les</t>
  </si>
  <si>
    <t>Kunětice</t>
  </si>
  <si>
    <t>Svítkov</t>
  </si>
  <si>
    <t>Týnec nad Labem</t>
  </si>
  <si>
    <t>souřadnice</t>
  </si>
  <si>
    <t>Gisypo</t>
  </si>
  <si>
    <t>p.č.</t>
  </si>
  <si>
    <t>m</t>
  </si>
  <si>
    <t>převedeno na LČR</t>
  </si>
  <si>
    <t>v Gisypu na PL - lesní pozemek vypadl z analýzy pro rok 2018</t>
  </si>
  <si>
    <t>Mrlina</t>
  </si>
  <si>
    <t>Mělník</t>
  </si>
  <si>
    <t>Klášterec nad Ohří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</si>
</sst>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7">
    <font>
      <sz val="10"/>
      <name val="Arial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Dialog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8"/>
      <color rgb="FF000000"/>
      <name val="Arial"/>
      <family val="2"/>
      <charset val="238"/>
    </font>
    <font>
      <b/>
      <strike/>
      <sz val="10"/>
      <name val="Arial"/>
      <family val="2"/>
      <charset val="238"/>
    </font>
    <font>
      <b/>
      <strike/>
      <sz val="10"/>
      <color indexed="8"/>
      <name val="Arial"/>
      <family val="2"/>
      <charset val="238"/>
    </font>
    <font>
      <strike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trike/>
      <sz val="10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59">
    <xf numFmtId="0" fontId="0" fillId="0" borderId="0" xfId="0"/>
    <xf numFmtId="0" fontId="0" fillId="0" borderId="0" xfId="0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wrapText="1"/>
    </xf>
    <xf numFmtId="0" fontId="0" fillId="0" borderId="0" xfId="0" applyAlignment="1">
      <alignment horizontal="center"/>
    </xf>
    <xf numFmtId="164" fontId="5" fillId="0" borderId="0" xfId="0" applyNumberFormat="1" applyFont="1" applyFill="1"/>
    <xf numFmtId="0" fontId="5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/>
    <xf numFmtId="0" fontId="7" fillId="0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1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wrapText="1"/>
    </xf>
    <xf numFmtId="0" fontId="8" fillId="0" borderId="12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164" fontId="8" fillId="0" borderId="14" xfId="0" applyNumberFormat="1" applyFont="1" applyFill="1" applyBorder="1" applyAlignment="1">
      <alignment wrapText="1"/>
    </xf>
    <xf numFmtId="0" fontId="8" fillId="0" borderId="12" xfId="0" applyFont="1" applyBorder="1" applyAlignment="1">
      <alignment wrapText="1"/>
    </xf>
    <xf numFmtId="0" fontId="7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7" xfId="0" applyFill="1" applyBorder="1" applyAlignment="1">
      <alignment horizontal="center"/>
    </xf>
    <xf numFmtId="0" fontId="7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/>
    <xf numFmtId="0" fontId="10" fillId="0" borderId="7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164" fontId="5" fillId="0" borderId="7" xfId="0" applyNumberFormat="1" applyFont="1" applyFill="1" applyBorder="1"/>
    <xf numFmtId="0" fontId="5" fillId="0" borderId="7" xfId="0" applyFont="1" applyBorder="1"/>
    <xf numFmtId="0" fontId="11" fillId="0" borderId="7" xfId="1" applyFill="1" applyBorder="1" applyAlignment="1" applyProtection="1">
      <alignment horizontal="center"/>
    </xf>
    <xf numFmtId="0" fontId="1" fillId="0" borderId="7" xfId="1" applyFont="1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wrapText="1"/>
    </xf>
    <xf numFmtId="0" fontId="6" fillId="3" borderId="9" xfId="0" applyFont="1" applyFill="1" applyBorder="1" applyAlignment="1">
      <alignment wrapText="1"/>
    </xf>
    <xf numFmtId="0" fontId="0" fillId="0" borderId="10" xfId="0" applyFont="1" applyFill="1" applyBorder="1"/>
    <xf numFmtId="0" fontId="0" fillId="0" borderId="10" xfId="0" applyFill="1" applyBorder="1" applyAlignment="1">
      <alignment horizontal="center"/>
    </xf>
    <xf numFmtId="0" fontId="7" fillId="0" borderId="10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/>
    <xf numFmtId="0" fontId="10" fillId="0" borderId="10" xfId="0" applyFont="1" applyFill="1" applyBorder="1" applyAlignment="1">
      <alignment wrapText="1"/>
    </xf>
    <xf numFmtId="164" fontId="5" fillId="0" borderId="10" xfId="0" applyNumberFormat="1" applyFont="1" applyFill="1" applyBorder="1"/>
    <xf numFmtId="0" fontId="5" fillId="0" borderId="10" xfId="0" applyFont="1" applyBorder="1"/>
    <xf numFmtId="0" fontId="11" fillId="0" borderId="10" xfId="1" applyFill="1" applyBorder="1" applyAlignment="1" applyProtection="1">
      <alignment horizontal="center"/>
    </xf>
    <xf numFmtId="0" fontId="3" fillId="0" borderId="10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Fill="1" applyBorder="1" applyAlignment="1">
      <alignment horizontal="left"/>
    </xf>
    <xf numFmtId="0" fontId="1" fillId="0" borderId="10" xfId="1" applyFont="1" applyFill="1" applyBorder="1" applyAlignment="1" applyProtection="1">
      <alignment horizontal="center"/>
    </xf>
    <xf numFmtId="0" fontId="6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/>
    <xf numFmtId="0" fontId="5" fillId="4" borderId="10" xfId="0" applyFont="1" applyFill="1" applyBorder="1" applyAlignment="1">
      <alignment horizontal="center"/>
    </xf>
    <xf numFmtId="0" fontId="0" fillId="0" borderId="10" xfId="0" applyFill="1" applyBorder="1"/>
    <xf numFmtId="0" fontId="1" fillId="0" borderId="10" xfId="0" applyFont="1" applyFill="1" applyBorder="1" applyAlignment="1">
      <alignment horizontal="center"/>
    </xf>
    <xf numFmtId="0" fontId="6" fillId="0" borderId="10" xfId="0" applyFont="1" applyFill="1" applyBorder="1"/>
    <xf numFmtId="0" fontId="6" fillId="5" borderId="10" xfId="0" applyFont="1" applyFill="1" applyBorder="1"/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0" fontId="10" fillId="0" borderId="10" xfId="0" applyFont="1" applyFill="1" applyBorder="1" applyAlignment="1"/>
    <xf numFmtId="0" fontId="0" fillId="0" borderId="0" xfId="0" applyFill="1" applyBorder="1"/>
    <xf numFmtId="0" fontId="0" fillId="0" borderId="0" xfId="0" applyFill="1"/>
    <xf numFmtId="0" fontId="6" fillId="0" borderId="10" xfId="0" applyFont="1" applyFill="1" applyBorder="1" applyAlignment="1">
      <alignment wrapText="1"/>
    </xf>
    <xf numFmtId="0" fontId="7" fillId="5" borderId="10" xfId="0" applyFont="1" applyFill="1" applyBorder="1"/>
    <xf numFmtId="0" fontId="0" fillId="0" borderId="10" xfId="0" applyBorder="1"/>
    <xf numFmtId="0" fontId="12" fillId="0" borderId="10" xfId="0" applyFont="1" applyFill="1" applyBorder="1" applyAlignment="1">
      <alignment wrapText="1"/>
    </xf>
    <xf numFmtId="0" fontId="0" fillId="0" borderId="1" xfId="0" applyNumberFormat="1" applyBorder="1" applyAlignment="1">
      <alignment wrapText="1"/>
    </xf>
    <xf numFmtId="0" fontId="6" fillId="0" borderId="10" xfId="0" applyNumberFormat="1" applyFont="1" applyBorder="1" applyAlignment="1">
      <alignment wrapText="1"/>
    </xf>
    <xf numFmtId="0" fontId="7" fillId="0" borderId="10" xfId="0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0" fontId="5" fillId="6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0" fontId="6" fillId="5" borderId="10" xfId="0" applyFont="1" applyFill="1" applyBorder="1" applyAlignment="1">
      <alignment wrapText="1"/>
    </xf>
    <xf numFmtId="0" fontId="6" fillId="7" borderId="10" xfId="0" applyFont="1" applyFill="1" applyBorder="1" applyAlignment="1">
      <alignment wrapText="1"/>
    </xf>
    <xf numFmtId="0" fontId="0" fillId="7" borderId="10" xfId="0" applyFill="1" applyBorder="1" applyAlignment="1">
      <alignment horizontal="center"/>
    </xf>
    <xf numFmtId="0" fontId="7" fillId="2" borderId="10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6" fillId="7" borderId="10" xfId="0" applyFont="1" applyFill="1" applyBorder="1"/>
    <xf numFmtId="0" fontId="6" fillId="0" borderId="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5" fillId="0" borderId="10" xfId="0" applyFont="1" applyFill="1" applyBorder="1" applyAlignment="1">
      <alignment wrapText="1"/>
    </xf>
    <xf numFmtId="0" fontId="14" fillId="0" borderId="10" xfId="0" applyFont="1" applyBorder="1" applyAlignment="1">
      <alignment horizontal="center"/>
    </xf>
    <xf numFmtId="0" fontId="7" fillId="0" borderId="16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left"/>
    </xf>
    <xf numFmtId="0" fontId="14" fillId="0" borderId="10" xfId="0" applyNumberFormat="1" applyFont="1" applyBorder="1" applyAlignment="1">
      <alignment horizontal="center"/>
    </xf>
    <xf numFmtId="0" fontId="17" fillId="8" borderId="0" xfId="0" applyFont="1" applyFill="1" applyBorder="1" applyAlignment="1">
      <alignment vertical="center"/>
    </xf>
    <xf numFmtId="0" fontId="7" fillId="7" borderId="10" xfId="0" applyFont="1" applyFill="1" applyBorder="1" applyAlignment="1">
      <alignment horizontal="left" vertical="top" wrapText="1"/>
    </xf>
    <xf numFmtId="0" fontId="7" fillId="9" borderId="10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0" fillId="9" borderId="17" xfId="0" applyFill="1" applyBorder="1" applyAlignment="1">
      <alignment horizontal="left" vertical="top" wrapText="1"/>
    </xf>
    <xf numFmtId="0" fontId="0" fillId="0" borderId="1" xfId="0" applyBorder="1"/>
    <xf numFmtId="0" fontId="18" fillId="0" borderId="10" xfId="0" applyFont="1" applyFill="1" applyBorder="1"/>
    <xf numFmtId="0" fontId="20" fillId="0" borderId="10" xfId="0" applyFont="1" applyBorder="1" applyAlignment="1">
      <alignment horizontal="center"/>
    </xf>
    <xf numFmtId="0" fontId="0" fillId="0" borderId="7" xfId="0" applyBorder="1"/>
    <xf numFmtId="0" fontId="0" fillId="0" borderId="10" xfId="0" applyBorder="1" applyAlignment="1"/>
    <xf numFmtId="0" fontId="1" fillId="0" borderId="0" xfId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13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7" fillId="0" borderId="10" xfId="0" applyFont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0" fontId="5" fillId="0" borderId="0" xfId="0" applyFont="1" applyBorder="1"/>
    <xf numFmtId="0" fontId="1" fillId="0" borderId="0" xfId="0" applyFont="1" applyFill="1" applyBorder="1" applyAlignment="1">
      <alignment horizontal="center"/>
    </xf>
    <xf numFmtId="0" fontId="21" fillId="8" borderId="0" xfId="0" applyFont="1" applyFill="1" applyBorder="1" applyAlignment="1">
      <alignment vertical="center"/>
    </xf>
    <xf numFmtId="0" fontId="7" fillId="0" borderId="0" xfId="0" applyFont="1" applyFill="1" applyAlignment="1">
      <alignment wrapText="1"/>
    </xf>
    <xf numFmtId="0" fontId="2" fillId="2" borderId="1" xfId="0" applyFont="1" applyFill="1" applyBorder="1" applyAlignment="1">
      <alignment horizontal="left"/>
    </xf>
    <xf numFmtId="0" fontId="0" fillId="7" borderId="10" xfId="0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7" fillId="11" borderId="10" xfId="0" applyFont="1" applyFill="1" applyBorder="1" applyAlignment="1">
      <alignment horizontal="left" vertical="top"/>
    </xf>
    <xf numFmtId="0" fontId="5" fillId="11" borderId="10" xfId="0" applyFont="1" applyFill="1" applyBorder="1" applyAlignment="1">
      <alignment horizontal="left" vertical="top"/>
    </xf>
    <xf numFmtId="164" fontId="5" fillId="11" borderId="10" xfId="0" applyNumberFormat="1" applyFont="1" applyFill="1" applyBorder="1" applyAlignment="1">
      <alignment horizontal="left" vertical="top"/>
    </xf>
    <xf numFmtId="0" fontId="22" fillId="10" borderId="10" xfId="0" applyFont="1" applyFill="1" applyBorder="1" applyAlignment="1">
      <alignment horizontal="left" vertical="top"/>
    </xf>
    <xf numFmtId="0" fontId="23" fillId="10" borderId="10" xfId="0" applyFont="1" applyFill="1" applyBorder="1" applyAlignment="1">
      <alignment horizontal="left" vertical="top"/>
    </xf>
    <xf numFmtId="164" fontId="23" fillId="10" borderId="10" xfId="0" applyNumberFormat="1" applyFont="1" applyFill="1" applyBorder="1" applyAlignment="1">
      <alignment horizontal="left" vertical="top"/>
    </xf>
    <xf numFmtId="0" fontId="22" fillId="9" borderId="10" xfId="0" applyFont="1" applyFill="1" applyBorder="1"/>
    <xf numFmtId="0" fontId="22" fillId="9" borderId="10" xfId="0" applyFont="1" applyFill="1" applyBorder="1" applyAlignment="1">
      <alignment horizontal="center"/>
    </xf>
    <xf numFmtId="0" fontId="0" fillId="2" borderId="10" xfId="0" applyFill="1" applyBorder="1" applyAlignment="1">
      <alignment wrapText="1"/>
    </xf>
    <xf numFmtId="0" fontId="19" fillId="6" borderId="10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1" fontId="5" fillId="0" borderId="10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24" fillId="0" borderId="10" xfId="0" applyNumberFormat="1" applyFont="1" applyFill="1" applyBorder="1"/>
    <xf numFmtId="0" fontId="7" fillId="12" borderId="22" xfId="0" applyFont="1" applyFill="1" applyBorder="1" applyAlignment="1">
      <alignment horizontal="center" vertical="center"/>
    </xf>
    <xf numFmtId="0" fontId="7" fillId="12" borderId="22" xfId="0" applyFont="1" applyFill="1" applyBorder="1" applyAlignment="1">
      <alignment vertical="center"/>
    </xf>
    <xf numFmtId="0" fontId="3" fillId="12" borderId="22" xfId="0" applyFont="1" applyFill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/>
    <xf numFmtId="0" fontId="0" fillId="13" borderId="10" xfId="0" applyFill="1" applyBorder="1"/>
    <xf numFmtId="16" fontId="0" fillId="0" borderId="10" xfId="0" applyNumberFormat="1" applyBorder="1" applyAlignment="1">
      <alignment horizontal="center"/>
    </xf>
    <xf numFmtId="0" fontId="25" fillId="0" borderId="10" xfId="0" applyFont="1" applyBorder="1"/>
    <xf numFmtId="49" fontId="3" fillId="0" borderId="10" xfId="0" applyNumberFormat="1" applyFont="1" applyBorder="1" applyAlignment="1">
      <alignment horizontal="center"/>
    </xf>
    <xf numFmtId="0" fontId="14" fillId="0" borderId="10" xfId="0" applyFont="1" applyBorder="1"/>
    <xf numFmtId="0" fontId="0" fillId="0" borderId="10" xfId="0" applyFill="1" applyBorder="1" applyAlignment="1">
      <alignment wrapText="1"/>
    </xf>
    <xf numFmtId="0" fontId="3" fillId="0" borderId="10" xfId="0" applyFont="1" applyFill="1" applyBorder="1"/>
    <xf numFmtId="0" fontId="3" fillId="0" borderId="10" xfId="0" applyFont="1" applyFill="1" applyBorder="1" applyAlignment="1">
      <alignment wrapText="1"/>
    </xf>
    <xf numFmtId="0" fontId="7" fillId="12" borderId="18" xfId="0" applyFont="1" applyFill="1" applyBorder="1" applyAlignment="1">
      <alignment horizontal="center" vertical="center"/>
    </xf>
    <xf numFmtId="0" fontId="7" fillId="12" borderId="21" xfId="0" applyFont="1" applyFill="1" applyBorder="1" applyAlignment="1">
      <alignment horizontal="center" vertical="center"/>
    </xf>
    <xf numFmtId="0" fontId="7" fillId="12" borderId="2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7" fillId="0" borderId="2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7" fillId="0" borderId="27" xfId="0" applyFont="1" applyFill="1" applyBorder="1" applyAlignment="1">
      <alignment wrapText="1"/>
    </xf>
    <xf numFmtId="0" fontId="8" fillId="0" borderId="7" xfId="0" applyFont="1" applyFill="1" applyBorder="1" applyAlignment="1">
      <alignment horizontal="left" vertical="top" wrapText="1"/>
    </xf>
    <xf numFmtId="0" fontId="7" fillId="12" borderId="28" xfId="0" applyFont="1" applyFill="1" applyBorder="1" applyAlignment="1">
      <alignment horizontal="center" vertical="center"/>
    </xf>
    <xf numFmtId="0" fontId="7" fillId="12" borderId="24" xfId="0" applyFont="1" applyFill="1" applyBorder="1" applyAlignment="1">
      <alignment horizontal="center" vertical="center"/>
    </xf>
    <xf numFmtId="0" fontId="7" fillId="12" borderId="25" xfId="0" applyFont="1" applyFill="1" applyBorder="1" applyAlignment="1">
      <alignment horizontal="center" vertical="center"/>
    </xf>
    <xf numFmtId="0" fontId="0" fillId="14" borderId="0" xfId="0" applyFill="1" applyAlignment="1">
      <alignment wrapText="1"/>
    </xf>
    <xf numFmtId="0" fontId="14" fillId="0" borderId="0" xfId="0" applyFont="1"/>
    <xf numFmtId="0" fontId="14" fillId="13" borderId="0" xfId="0" applyFont="1" applyFill="1"/>
    <xf numFmtId="0" fontId="0" fillId="16" borderId="0" xfId="0" applyFill="1"/>
    <xf numFmtId="0" fontId="0" fillId="0" borderId="0" xfId="0" applyFill="1" applyAlignment="1"/>
    <xf numFmtId="0" fontId="7" fillId="9" borderId="3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wrapText="1"/>
    </xf>
    <xf numFmtId="0" fontId="8" fillId="0" borderId="1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wrapText="1"/>
    </xf>
    <xf numFmtId="164" fontId="8" fillId="0" borderId="29" xfId="0" applyNumberFormat="1" applyFont="1" applyFill="1" applyBorder="1" applyAlignment="1">
      <alignment wrapText="1"/>
    </xf>
    <xf numFmtId="0" fontId="23" fillId="0" borderId="10" xfId="0" applyFont="1" applyFill="1" applyBorder="1" applyAlignment="1">
      <alignment horizontal="left" vertical="top"/>
    </xf>
    <xf numFmtId="0" fontId="14" fillId="0" borderId="9" xfId="0" applyFont="1" applyBorder="1" applyAlignment="1">
      <alignment horizontal="left" vertical="top" wrapText="1"/>
    </xf>
    <xf numFmtId="0" fontId="26" fillId="17" borderId="10" xfId="0" applyFont="1" applyFill="1" applyBorder="1" applyAlignment="1">
      <alignment wrapText="1"/>
    </xf>
    <xf numFmtId="0" fontId="19" fillId="17" borderId="10" xfId="0" applyFont="1" applyFill="1" applyBorder="1" applyAlignment="1">
      <alignment wrapText="1"/>
    </xf>
    <xf numFmtId="0" fontId="3" fillId="17" borderId="9" xfId="0" applyFont="1" applyFill="1" applyBorder="1" applyAlignment="1">
      <alignment horizontal="left" vertical="top" wrapText="1"/>
    </xf>
    <xf numFmtId="0" fontId="3" fillId="7" borderId="10" xfId="0" applyFont="1" applyFill="1" applyBorder="1"/>
    <xf numFmtId="0" fontId="12" fillId="15" borderId="10" xfId="0" applyFont="1" applyFill="1" applyBorder="1" applyAlignment="1">
      <alignment wrapText="1"/>
    </xf>
    <xf numFmtId="0" fontId="10" fillId="15" borderId="10" xfId="0" applyFont="1" applyFill="1" applyBorder="1" applyAlignment="1">
      <alignment wrapText="1"/>
    </xf>
    <xf numFmtId="0" fontId="0" fillId="13" borderId="0" xfId="0" applyFill="1" applyAlignment="1">
      <alignment horizontal="center"/>
    </xf>
    <xf numFmtId="0" fontId="0" fillId="13" borderId="0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31" xfId="0" applyFont="1" applyFill="1" applyBorder="1" applyAlignment="1"/>
    <xf numFmtId="0" fontId="0" fillId="0" borderId="32" xfId="0" applyBorder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4" fillId="0" borderId="0" xfId="0" applyFont="1" applyFill="1" applyBorder="1"/>
    <xf numFmtId="0" fontId="14" fillId="0" borderId="0" xfId="0" applyFont="1" applyFill="1"/>
    <xf numFmtId="0" fontId="14" fillId="0" borderId="30" xfId="0" applyFont="1" applyFill="1" applyBorder="1"/>
    <xf numFmtId="0" fontId="3" fillId="13" borderId="10" xfId="0" applyFont="1" applyFill="1" applyBorder="1" applyAlignment="1">
      <alignment horizontal="center"/>
    </xf>
    <xf numFmtId="0" fontId="3" fillId="13" borderId="10" xfId="0" applyFont="1" applyFill="1" applyBorder="1"/>
    <xf numFmtId="0" fontId="3" fillId="13" borderId="10" xfId="0" applyFont="1" applyFill="1" applyBorder="1" applyAlignment="1">
      <alignment wrapText="1"/>
    </xf>
    <xf numFmtId="0" fontId="7" fillId="13" borderId="10" xfId="0" applyFont="1" applyFill="1" applyBorder="1" applyAlignment="1">
      <alignment horizontal="center"/>
    </xf>
    <xf numFmtId="0" fontId="3" fillId="13" borderId="10" xfId="0" applyFont="1" applyFill="1" applyBorder="1" applyAlignment="1"/>
    <xf numFmtId="0" fontId="3" fillId="13" borderId="1" xfId="0" applyFont="1" applyFill="1" applyBorder="1"/>
    <xf numFmtId="16" fontId="3" fillId="13" borderId="10" xfId="0" applyNumberFormat="1" applyFont="1" applyFill="1" applyBorder="1" applyAlignment="1">
      <alignment horizontal="center"/>
    </xf>
    <xf numFmtId="49" fontId="3" fillId="13" borderId="10" xfId="0" applyNumberFormat="1" applyFont="1" applyFill="1" applyBorder="1" applyAlignment="1">
      <alignment horizontal="center"/>
    </xf>
    <xf numFmtId="0" fontId="3" fillId="13" borderId="3" xfId="0" applyFont="1" applyFill="1" applyBorder="1"/>
    <xf numFmtId="0" fontId="3" fillId="13" borderId="0" xfId="0" applyFont="1" applyFill="1"/>
    <xf numFmtId="0" fontId="3" fillId="13" borderId="1" xfId="0" applyFont="1" applyFill="1" applyBorder="1" applyAlignment="1"/>
    <xf numFmtId="1" fontId="5" fillId="13" borderId="10" xfId="0" applyNumberFormat="1" applyFont="1" applyFill="1" applyBorder="1" applyAlignment="1">
      <alignment horizontal="center"/>
    </xf>
    <xf numFmtId="0" fontId="5" fillId="13" borderId="10" xfId="0" applyFont="1" applyFill="1" applyBorder="1" applyAlignment="1">
      <alignment horizontal="right"/>
    </xf>
    <xf numFmtId="0" fontId="5" fillId="13" borderId="10" xfId="0" applyFont="1" applyFill="1" applyBorder="1" applyAlignment="1">
      <alignment horizontal="left"/>
    </xf>
    <xf numFmtId="0" fontId="9" fillId="0" borderId="7" xfId="0" applyFont="1" applyFill="1" applyBorder="1" applyAlignment="1"/>
    <xf numFmtId="0" fontId="7" fillId="0" borderId="7" xfId="0" applyFont="1" applyFill="1" applyBorder="1" applyAlignment="1">
      <alignment horizontal="left" vertical="top"/>
    </xf>
    <xf numFmtId="0" fontId="0" fillId="0" borderId="33" xfId="0" applyFill="1" applyBorder="1" applyAlignment="1"/>
    <xf numFmtId="0" fontId="3" fillId="13" borderId="1" xfId="0" applyFont="1" applyFill="1" applyBorder="1" applyAlignment="1">
      <alignment horizontal="center"/>
    </xf>
    <xf numFmtId="0" fontId="3" fillId="13" borderId="17" xfId="0" applyFont="1" applyFill="1" applyBorder="1"/>
    <xf numFmtId="0" fontId="3" fillId="13" borderId="7" xfId="0" applyFont="1" applyFill="1" applyBorder="1" applyAlignment="1"/>
    <xf numFmtId="0" fontId="3" fillId="13" borderId="10" xfId="0" applyFont="1" applyFill="1" applyBorder="1" applyAlignment="1">
      <alignment horizontal="left"/>
    </xf>
    <xf numFmtId="0" fontId="0" fillId="0" borderId="35" xfId="0" applyFill="1" applyBorder="1"/>
    <xf numFmtId="0" fontId="14" fillId="0" borderId="35" xfId="0" applyFont="1" applyFill="1" applyBorder="1"/>
    <xf numFmtId="0" fontId="3" fillId="13" borderId="7" xfId="0" applyFont="1" applyFill="1" applyBorder="1"/>
    <xf numFmtId="0" fontId="3" fillId="13" borderId="0" xfId="0" applyFont="1" applyFill="1" applyBorder="1" applyAlignment="1">
      <alignment horizontal="left"/>
    </xf>
    <xf numFmtId="0" fontId="3" fillId="13" borderId="7" xfId="0" applyFont="1" applyFill="1" applyBorder="1" applyAlignment="1">
      <alignment horizontal="center"/>
    </xf>
    <xf numFmtId="0" fontId="14" fillId="0" borderId="34" xfId="0" applyFont="1" applyFill="1" applyBorder="1"/>
    <xf numFmtId="0" fontId="7" fillId="12" borderId="18" xfId="0" applyFont="1" applyFill="1" applyBorder="1" applyAlignment="1">
      <alignment horizontal="center" vertical="center"/>
    </xf>
    <xf numFmtId="0" fontId="7" fillId="12" borderId="21" xfId="0" applyFont="1" applyFill="1" applyBorder="1" applyAlignment="1">
      <alignment horizontal="center" vertical="center"/>
    </xf>
    <xf numFmtId="0" fontId="7" fillId="12" borderId="23" xfId="0" applyFont="1" applyFill="1" applyBorder="1" applyAlignment="1">
      <alignment horizontal="center" vertical="center"/>
    </xf>
    <xf numFmtId="0" fontId="7" fillId="12" borderId="19" xfId="0" applyFont="1" applyFill="1" applyBorder="1" applyAlignment="1">
      <alignment horizontal="center"/>
    </xf>
    <xf numFmtId="0" fontId="7" fillId="12" borderId="20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358"/>
  <sheetViews>
    <sheetView tabSelected="1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I343" sqref="I343"/>
    </sheetView>
  </sheetViews>
  <sheetFormatPr defaultRowHeight="12.75"/>
  <cols>
    <col min="1" max="1" width="4.5703125" hidden="1" customWidth="1"/>
    <col min="2" max="2" width="21.42578125" customWidth="1"/>
    <col min="3" max="3" width="14.42578125" customWidth="1"/>
    <col min="4" max="4" width="12" customWidth="1"/>
    <col min="5" max="5" width="25.7109375" bestFit="1" customWidth="1"/>
    <col min="6" max="6" width="16.28515625" style="6" customWidth="1"/>
    <col min="7" max="8" width="17.42578125" style="6" customWidth="1"/>
    <col min="9" max="9" width="67.85546875" style="202" customWidth="1"/>
    <col min="208" max="208" width="12.140625" customWidth="1"/>
    <col min="209" max="209" width="21.42578125" bestFit="1" customWidth="1"/>
    <col min="210" max="210" width="22" bestFit="1" customWidth="1"/>
    <col min="211" max="211" width="12" bestFit="1" customWidth="1"/>
    <col min="212" max="212" width="16.28515625" customWidth="1"/>
    <col min="213" max="213" width="25.7109375" bestFit="1" customWidth="1"/>
    <col min="214" max="214" width="17.42578125" customWidth="1"/>
    <col min="215" max="215" width="15.140625" customWidth="1"/>
    <col min="216" max="216" width="6.5703125" customWidth="1"/>
    <col min="217" max="217" width="7.140625" customWidth="1"/>
    <col min="218" max="218" width="67.85546875" customWidth="1"/>
    <col min="219" max="219" width="25.5703125" bestFit="1" customWidth="1"/>
    <col min="220" max="220" width="19.5703125" bestFit="1" customWidth="1"/>
    <col min="221" max="221" width="26" bestFit="1" customWidth="1"/>
    <col min="464" max="464" width="12.140625" customWidth="1"/>
    <col min="465" max="465" width="21.42578125" bestFit="1" customWidth="1"/>
    <col min="466" max="466" width="22" bestFit="1" customWidth="1"/>
    <col min="467" max="467" width="12" bestFit="1" customWidth="1"/>
    <col min="468" max="468" width="16.28515625" customWidth="1"/>
    <col min="469" max="469" width="25.7109375" bestFit="1" customWidth="1"/>
    <col min="470" max="470" width="17.42578125" customWidth="1"/>
    <col min="471" max="471" width="15.140625" customWidth="1"/>
    <col min="472" max="472" width="6.5703125" customWidth="1"/>
    <col min="473" max="473" width="7.140625" customWidth="1"/>
    <col min="474" max="474" width="67.85546875" customWidth="1"/>
    <col min="475" max="475" width="25.5703125" bestFit="1" customWidth="1"/>
    <col min="476" max="476" width="19.5703125" bestFit="1" customWidth="1"/>
    <col min="477" max="477" width="26" bestFit="1" customWidth="1"/>
    <col min="720" max="720" width="12.140625" customWidth="1"/>
    <col min="721" max="721" width="21.42578125" bestFit="1" customWidth="1"/>
    <col min="722" max="722" width="22" bestFit="1" customWidth="1"/>
    <col min="723" max="723" width="12" bestFit="1" customWidth="1"/>
    <col min="724" max="724" width="16.28515625" customWidth="1"/>
    <col min="725" max="725" width="25.7109375" bestFit="1" customWidth="1"/>
    <col min="726" max="726" width="17.42578125" customWidth="1"/>
    <col min="727" max="727" width="15.140625" customWidth="1"/>
    <col min="728" max="728" width="6.5703125" customWidth="1"/>
    <col min="729" max="729" width="7.140625" customWidth="1"/>
    <col min="730" max="730" width="67.85546875" customWidth="1"/>
    <col min="731" max="731" width="25.5703125" bestFit="1" customWidth="1"/>
    <col min="732" max="732" width="19.5703125" bestFit="1" customWidth="1"/>
    <col min="733" max="733" width="26" bestFit="1" customWidth="1"/>
    <col min="976" max="976" width="12.140625" customWidth="1"/>
    <col min="977" max="977" width="21.42578125" bestFit="1" customWidth="1"/>
    <col min="978" max="978" width="22" bestFit="1" customWidth="1"/>
    <col min="979" max="979" width="12" bestFit="1" customWidth="1"/>
    <col min="980" max="980" width="16.28515625" customWidth="1"/>
    <col min="981" max="981" width="25.7109375" bestFit="1" customWidth="1"/>
    <col min="982" max="982" width="17.42578125" customWidth="1"/>
    <col min="983" max="983" width="15.140625" customWidth="1"/>
    <col min="984" max="984" width="6.5703125" customWidth="1"/>
    <col min="985" max="985" width="7.140625" customWidth="1"/>
    <col min="986" max="986" width="67.85546875" customWidth="1"/>
    <col min="987" max="987" width="25.5703125" bestFit="1" customWidth="1"/>
    <col min="988" max="988" width="19.5703125" bestFit="1" customWidth="1"/>
    <col min="989" max="989" width="26" bestFit="1" customWidth="1"/>
    <col min="1232" max="1232" width="12.140625" customWidth="1"/>
    <col min="1233" max="1233" width="21.42578125" bestFit="1" customWidth="1"/>
    <col min="1234" max="1234" width="22" bestFit="1" customWidth="1"/>
    <col min="1235" max="1235" width="12" bestFit="1" customWidth="1"/>
    <col min="1236" max="1236" width="16.28515625" customWidth="1"/>
    <col min="1237" max="1237" width="25.7109375" bestFit="1" customWidth="1"/>
    <col min="1238" max="1238" width="17.42578125" customWidth="1"/>
    <col min="1239" max="1239" width="15.140625" customWidth="1"/>
    <col min="1240" max="1240" width="6.5703125" customWidth="1"/>
    <col min="1241" max="1241" width="7.140625" customWidth="1"/>
    <col min="1242" max="1242" width="67.85546875" customWidth="1"/>
    <col min="1243" max="1243" width="25.5703125" bestFit="1" customWidth="1"/>
    <col min="1244" max="1244" width="19.5703125" bestFit="1" customWidth="1"/>
    <col min="1245" max="1245" width="26" bestFit="1" customWidth="1"/>
    <col min="1488" max="1488" width="12.140625" customWidth="1"/>
    <col min="1489" max="1489" width="21.42578125" bestFit="1" customWidth="1"/>
    <col min="1490" max="1490" width="22" bestFit="1" customWidth="1"/>
    <col min="1491" max="1491" width="12" bestFit="1" customWidth="1"/>
    <col min="1492" max="1492" width="16.28515625" customWidth="1"/>
    <col min="1493" max="1493" width="25.7109375" bestFit="1" customWidth="1"/>
    <col min="1494" max="1494" width="17.42578125" customWidth="1"/>
    <col min="1495" max="1495" width="15.140625" customWidth="1"/>
    <col min="1496" max="1496" width="6.5703125" customWidth="1"/>
    <col min="1497" max="1497" width="7.140625" customWidth="1"/>
    <col min="1498" max="1498" width="67.85546875" customWidth="1"/>
    <col min="1499" max="1499" width="25.5703125" bestFit="1" customWidth="1"/>
    <col min="1500" max="1500" width="19.5703125" bestFit="1" customWidth="1"/>
    <col min="1501" max="1501" width="26" bestFit="1" customWidth="1"/>
    <col min="1744" max="1744" width="12.140625" customWidth="1"/>
    <col min="1745" max="1745" width="21.42578125" bestFit="1" customWidth="1"/>
    <col min="1746" max="1746" width="22" bestFit="1" customWidth="1"/>
    <col min="1747" max="1747" width="12" bestFit="1" customWidth="1"/>
    <col min="1748" max="1748" width="16.28515625" customWidth="1"/>
    <col min="1749" max="1749" width="25.7109375" bestFit="1" customWidth="1"/>
    <col min="1750" max="1750" width="17.42578125" customWidth="1"/>
    <col min="1751" max="1751" width="15.140625" customWidth="1"/>
    <col min="1752" max="1752" width="6.5703125" customWidth="1"/>
    <col min="1753" max="1753" width="7.140625" customWidth="1"/>
    <col min="1754" max="1754" width="67.85546875" customWidth="1"/>
    <col min="1755" max="1755" width="25.5703125" bestFit="1" customWidth="1"/>
    <col min="1756" max="1756" width="19.5703125" bestFit="1" customWidth="1"/>
    <col min="1757" max="1757" width="26" bestFit="1" customWidth="1"/>
    <col min="2000" max="2000" width="12.140625" customWidth="1"/>
    <col min="2001" max="2001" width="21.42578125" bestFit="1" customWidth="1"/>
    <col min="2002" max="2002" width="22" bestFit="1" customWidth="1"/>
    <col min="2003" max="2003" width="12" bestFit="1" customWidth="1"/>
    <col min="2004" max="2004" width="16.28515625" customWidth="1"/>
    <col min="2005" max="2005" width="25.7109375" bestFit="1" customWidth="1"/>
    <col min="2006" max="2006" width="17.42578125" customWidth="1"/>
    <col min="2007" max="2007" width="15.140625" customWidth="1"/>
    <col min="2008" max="2008" width="6.5703125" customWidth="1"/>
    <col min="2009" max="2009" width="7.140625" customWidth="1"/>
    <col min="2010" max="2010" width="67.85546875" customWidth="1"/>
    <col min="2011" max="2011" width="25.5703125" bestFit="1" customWidth="1"/>
    <col min="2012" max="2012" width="19.5703125" bestFit="1" customWidth="1"/>
    <col min="2013" max="2013" width="26" bestFit="1" customWidth="1"/>
    <col min="2256" max="2256" width="12.140625" customWidth="1"/>
    <col min="2257" max="2257" width="21.42578125" bestFit="1" customWidth="1"/>
    <col min="2258" max="2258" width="22" bestFit="1" customWidth="1"/>
    <col min="2259" max="2259" width="12" bestFit="1" customWidth="1"/>
    <col min="2260" max="2260" width="16.28515625" customWidth="1"/>
    <col min="2261" max="2261" width="25.7109375" bestFit="1" customWidth="1"/>
    <col min="2262" max="2262" width="17.42578125" customWidth="1"/>
    <col min="2263" max="2263" width="15.140625" customWidth="1"/>
    <col min="2264" max="2264" width="6.5703125" customWidth="1"/>
    <col min="2265" max="2265" width="7.140625" customWidth="1"/>
    <col min="2266" max="2266" width="67.85546875" customWidth="1"/>
    <col min="2267" max="2267" width="25.5703125" bestFit="1" customWidth="1"/>
    <col min="2268" max="2268" width="19.5703125" bestFit="1" customWidth="1"/>
    <col min="2269" max="2269" width="26" bestFit="1" customWidth="1"/>
    <col min="2512" max="2512" width="12.140625" customWidth="1"/>
    <col min="2513" max="2513" width="21.42578125" bestFit="1" customWidth="1"/>
    <col min="2514" max="2514" width="22" bestFit="1" customWidth="1"/>
    <col min="2515" max="2515" width="12" bestFit="1" customWidth="1"/>
    <col min="2516" max="2516" width="16.28515625" customWidth="1"/>
    <col min="2517" max="2517" width="25.7109375" bestFit="1" customWidth="1"/>
    <col min="2518" max="2518" width="17.42578125" customWidth="1"/>
    <col min="2519" max="2519" width="15.140625" customWidth="1"/>
    <col min="2520" max="2520" width="6.5703125" customWidth="1"/>
    <col min="2521" max="2521" width="7.140625" customWidth="1"/>
    <col min="2522" max="2522" width="67.85546875" customWidth="1"/>
    <col min="2523" max="2523" width="25.5703125" bestFit="1" customWidth="1"/>
    <col min="2524" max="2524" width="19.5703125" bestFit="1" customWidth="1"/>
    <col min="2525" max="2525" width="26" bestFit="1" customWidth="1"/>
    <col min="2768" max="2768" width="12.140625" customWidth="1"/>
    <col min="2769" max="2769" width="21.42578125" bestFit="1" customWidth="1"/>
    <col min="2770" max="2770" width="22" bestFit="1" customWidth="1"/>
    <col min="2771" max="2771" width="12" bestFit="1" customWidth="1"/>
    <col min="2772" max="2772" width="16.28515625" customWidth="1"/>
    <col min="2773" max="2773" width="25.7109375" bestFit="1" customWidth="1"/>
    <col min="2774" max="2774" width="17.42578125" customWidth="1"/>
    <col min="2775" max="2775" width="15.140625" customWidth="1"/>
    <col min="2776" max="2776" width="6.5703125" customWidth="1"/>
    <col min="2777" max="2777" width="7.140625" customWidth="1"/>
    <col min="2778" max="2778" width="67.85546875" customWidth="1"/>
    <col min="2779" max="2779" width="25.5703125" bestFit="1" customWidth="1"/>
    <col min="2780" max="2780" width="19.5703125" bestFit="1" customWidth="1"/>
    <col min="2781" max="2781" width="26" bestFit="1" customWidth="1"/>
    <col min="3024" max="3024" width="12.140625" customWidth="1"/>
    <col min="3025" max="3025" width="21.42578125" bestFit="1" customWidth="1"/>
    <col min="3026" max="3026" width="22" bestFit="1" customWidth="1"/>
    <col min="3027" max="3027" width="12" bestFit="1" customWidth="1"/>
    <col min="3028" max="3028" width="16.28515625" customWidth="1"/>
    <col min="3029" max="3029" width="25.7109375" bestFit="1" customWidth="1"/>
    <col min="3030" max="3030" width="17.42578125" customWidth="1"/>
    <col min="3031" max="3031" width="15.140625" customWidth="1"/>
    <col min="3032" max="3032" width="6.5703125" customWidth="1"/>
    <col min="3033" max="3033" width="7.140625" customWidth="1"/>
    <col min="3034" max="3034" width="67.85546875" customWidth="1"/>
    <col min="3035" max="3035" width="25.5703125" bestFit="1" customWidth="1"/>
    <col min="3036" max="3036" width="19.5703125" bestFit="1" customWidth="1"/>
    <col min="3037" max="3037" width="26" bestFit="1" customWidth="1"/>
    <col min="3280" max="3280" width="12.140625" customWidth="1"/>
    <col min="3281" max="3281" width="21.42578125" bestFit="1" customWidth="1"/>
    <col min="3282" max="3282" width="22" bestFit="1" customWidth="1"/>
    <col min="3283" max="3283" width="12" bestFit="1" customWidth="1"/>
    <col min="3284" max="3284" width="16.28515625" customWidth="1"/>
    <col min="3285" max="3285" width="25.7109375" bestFit="1" customWidth="1"/>
    <col min="3286" max="3286" width="17.42578125" customWidth="1"/>
    <col min="3287" max="3287" width="15.140625" customWidth="1"/>
    <col min="3288" max="3288" width="6.5703125" customWidth="1"/>
    <col min="3289" max="3289" width="7.140625" customWidth="1"/>
    <col min="3290" max="3290" width="67.85546875" customWidth="1"/>
    <col min="3291" max="3291" width="25.5703125" bestFit="1" customWidth="1"/>
    <col min="3292" max="3292" width="19.5703125" bestFit="1" customWidth="1"/>
    <col min="3293" max="3293" width="26" bestFit="1" customWidth="1"/>
    <col min="3536" max="3536" width="12.140625" customWidth="1"/>
    <col min="3537" max="3537" width="21.42578125" bestFit="1" customWidth="1"/>
    <col min="3538" max="3538" width="22" bestFit="1" customWidth="1"/>
    <col min="3539" max="3539" width="12" bestFit="1" customWidth="1"/>
    <col min="3540" max="3540" width="16.28515625" customWidth="1"/>
    <col min="3541" max="3541" width="25.7109375" bestFit="1" customWidth="1"/>
    <col min="3542" max="3542" width="17.42578125" customWidth="1"/>
    <col min="3543" max="3543" width="15.140625" customWidth="1"/>
    <col min="3544" max="3544" width="6.5703125" customWidth="1"/>
    <col min="3545" max="3545" width="7.140625" customWidth="1"/>
    <col min="3546" max="3546" width="67.85546875" customWidth="1"/>
    <col min="3547" max="3547" width="25.5703125" bestFit="1" customWidth="1"/>
    <col min="3548" max="3548" width="19.5703125" bestFit="1" customWidth="1"/>
    <col min="3549" max="3549" width="26" bestFit="1" customWidth="1"/>
    <col min="3792" max="3792" width="12.140625" customWidth="1"/>
    <col min="3793" max="3793" width="21.42578125" bestFit="1" customWidth="1"/>
    <col min="3794" max="3794" width="22" bestFit="1" customWidth="1"/>
    <col min="3795" max="3795" width="12" bestFit="1" customWidth="1"/>
    <col min="3796" max="3796" width="16.28515625" customWidth="1"/>
    <col min="3797" max="3797" width="25.7109375" bestFit="1" customWidth="1"/>
    <col min="3798" max="3798" width="17.42578125" customWidth="1"/>
    <col min="3799" max="3799" width="15.140625" customWidth="1"/>
    <col min="3800" max="3800" width="6.5703125" customWidth="1"/>
    <col min="3801" max="3801" width="7.140625" customWidth="1"/>
    <col min="3802" max="3802" width="67.85546875" customWidth="1"/>
    <col min="3803" max="3803" width="25.5703125" bestFit="1" customWidth="1"/>
    <col min="3804" max="3804" width="19.5703125" bestFit="1" customWidth="1"/>
    <col min="3805" max="3805" width="26" bestFit="1" customWidth="1"/>
    <col min="4048" max="4048" width="12.140625" customWidth="1"/>
    <col min="4049" max="4049" width="21.42578125" bestFit="1" customWidth="1"/>
    <col min="4050" max="4050" width="22" bestFit="1" customWidth="1"/>
    <col min="4051" max="4051" width="12" bestFit="1" customWidth="1"/>
    <col min="4052" max="4052" width="16.28515625" customWidth="1"/>
    <col min="4053" max="4053" width="25.7109375" bestFit="1" customWidth="1"/>
    <col min="4054" max="4054" width="17.42578125" customWidth="1"/>
    <col min="4055" max="4055" width="15.140625" customWidth="1"/>
    <col min="4056" max="4056" width="6.5703125" customWidth="1"/>
    <col min="4057" max="4057" width="7.140625" customWidth="1"/>
    <col min="4058" max="4058" width="67.85546875" customWidth="1"/>
    <col min="4059" max="4059" width="25.5703125" bestFit="1" customWidth="1"/>
    <col min="4060" max="4060" width="19.5703125" bestFit="1" customWidth="1"/>
    <col min="4061" max="4061" width="26" bestFit="1" customWidth="1"/>
    <col min="4304" max="4304" width="12.140625" customWidth="1"/>
    <col min="4305" max="4305" width="21.42578125" bestFit="1" customWidth="1"/>
    <col min="4306" max="4306" width="22" bestFit="1" customWidth="1"/>
    <col min="4307" max="4307" width="12" bestFit="1" customWidth="1"/>
    <col min="4308" max="4308" width="16.28515625" customWidth="1"/>
    <col min="4309" max="4309" width="25.7109375" bestFit="1" customWidth="1"/>
    <col min="4310" max="4310" width="17.42578125" customWidth="1"/>
    <col min="4311" max="4311" width="15.140625" customWidth="1"/>
    <col min="4312" max="4312" width="6.5703125" customWidth="1"/>
    <col min="4313" max="4313" width="7.140625" customWidth="1"/>
    <col min="4314" max="4314" width="67.85546875" customWidth="1"/>
    <col min="4315" max="4315" width="25.5703125" bestFit="1" customWidth="1"/>
    <col min="4316" max="4316" width="19.5703125" bestFit="1" customWidth="1"/>
    <col min="4317" max="4317" width="26" bestFit="1" customWidth="1"/>
    <col min="4560" max="4560" width="12.140625" customWidth="1"/>
    <col min="4561" max="4561" width="21.42578125" bestFit="1" customWidth="1"/>
    <col min="4562" max="4562" width="22" bestFit="1" customWidth="1"/>
    <col min="4563" max="4563" width="12" bestFit="1" customWidth="1"/>
    <col min="4564" max="4564" width="16.28515625" customWidth="1"/>
    <col min="4565" max="4565" width="25.7109375" bestFit="1" customWidth="1"/>
    <col min="4566" max="4566" width="17.42578125" customWidth="1"/>
    <col min="4567" max="4567" width="15.140625" customWidth="1"/>
    <col min="4568" max="4568" width="6.5703125" customWidth="1"/>
    <col min="4569" max="4569" width="7.140625" customWidth="1"/>
    <col min="4570" max="4570" width="67.85546875" customWidth="1"/>
    <col min="4571" max="4571" width="25.5703125" bestFit="1" customWidth="1"/>
    <col min="4572" max="4572" width="19.5703125" bestFit="1" customWidth="1"/>
    <col min="4573" max="4573" width="26" bestFit="1" customWidth="1"/>
    <col min="4816" max="4816" width="12.140625" customWidth="1"/>
    <col min="4817" max="4817" width="21.42578125" bestFit="1" customWidth="1"/>
    <col min="4818" max="4818" width="22" bestFit="1" customWidth="1"/>
    <col min="4819" max="4819" width="12" bestFit="1" customWidth="1"/>
    <col min="4820" max="4820" width="16.28515625" customWidth="1"/>
    <col min="4821" max="4821" width="25.7109375" bestFit="1" customWidth="1"/>
    <col min="4822" max="4822" width="17.42578125" customWidth="1"/>
    <col min="4823" max="4823" width="15.140625" customWidth="1"/>
    <col min="4824" max="4824" width="6.5703125" customWidth="1"/>
    <col min="4825" max="4825" width="7.140625" customWidth="1"/>
    <col min="4826" max="4826" width="67.85546875" customWidth="1"/>
    <col min="4827" max="4827" width="25.5703125" bestFit="1" customWidth="1"/>
    <col min="4828" max="4828" width="19.5703125" bestFit="1" customWidth="1"/>
    <col min="4829" max="4829" width="26" bestFit="1" customWidth="1"/>
    <col min="5072" max="5072" width="12.140625" customWidth="1"/>
    <col min="5073" max="5073" width="21.42578125" bestFit="1" customWidth="1"/>
    <col min="5074" max="5074" width="22" bestFit="1" customWidth="1"/>
    <col min="5075" max="5075" width="12" bestFit="1" customWidth="1"/>
    <col min="5076" max="5076" width="16.28515625" customWidth="1"/>
    <col min="5077" max="5077" width="25.7109375" bestFit="1" customWidth="1"/>
    <col min="5078" max="5078" width="17.42578125" customWidth="1"/>
    <col min="5079" max="5079" width="15.140625" customWidth="1"/>
    <col min="5080" max="5080" width="6.5703125" customWidth="1"/>
    <col min="5081" max="5081" width="7.140625" customWidth="1"/>
    <col min="5082" max="5082" width="67.85546875" customWidth="1"/>
    <col min="5083" max="5083" width="25.5703125" bestFit="1" customWidth="1"/>
    <col min="5084" max="5084" width="19.5703125" bestFit="1" customWidth="1"/>
    <col min="5085" max="5085" width="26" bestFit="1" customWidth="1"/>
    <col min="5328" max="5328" width="12.140625" customWidth="1"/>
    <col min="5329" max="5329" width="21.42578125" bestFit="1" customWidth="1"/>
    <col min="5330" max="5330" width="22" bestFit="1" customWidth="1"/>
    <col min="5331" max="5331" width="12" bestFit="1" customWidth="1"/>
    <col min="5332" max="5332" width="16.28515625" customWidth="1"/>
    <col min="5333" max="5333" width="25.7109375" bestFit="1" customWidth="1"/>
    <col min="5334" max="5334" width="17.42578125" customWidth="1"/>
    <col min="5335" max="5335" width="15.140625" customWidth="1"/>
    <col min="5336" max="5336" width="6.5703125" customWidth="1"/>
    <col min="5337" max="5337" width="7.140625" customWidth="1"/>
    <col min="5338" max="5338" width="67.85546875" customWidth="1"/>
    <col min="5339" max="5339" width="25.5703125" bestFit="1" customWidth="1"/>
    <col min="5340" max="5340" width="19.5703125" bestFit="1" customWidth="1"/>
    <col min="5341" max="5341" width="26" bestFit="1" customWidth="1"/>
    <col min="5584" max="5584" width="12.140625" customWidth="1"/>
    <col min="5585" max="5585" width="21.42578125" bestFit="1" customWidth="1"/>
    <col min="5586" max="5586" width="22" bestFit="1" customWidth="1"/>
    <col min="5587" max="5587" width="12" bestFit="1" customWidth="1"/>
    <col min="5588" max="5588" width="16.28515625" customWidth="1"/>
    <col min="5589" max="5589" width="25.7109375" bestFit="1" customWidth="1"/>
    <col min="5590" max="5590" width="17.42578125" customWidth="1"/>
    <col min="5591" max="5591" width="15.140625" customWidth="1"/>
    <col min="5592" max="5592" width="6.5703125" customWidth="1"/>
    <col min="5593" max="5593" width="7.140625" customWidth="1"/>
    <col min="5594" max="5594" width="67.85546875" customWidth="1"/>
    <col min="5595" max="5595" width="25.5703125" bestFit="1" customWidth="1"/>
    <col min="5596" max="5596" width="19.5703125" bestFit="1" customWidth="1"/>
    <col min="5597" max="5597" width="26" bestFit="1" customWidth="1"/>
    <col min="5840" max="5840" width="12.140625" customWidth="1"/>
    <col min="5841" max="5841" width="21.42578125" bestFit="1" customWidth="1"/>
    <col min="5842" max="5842" width="22" bestFit="1" customWidth="1"/>
    <col min="5843" max="5843" width="12" bestFit="1" customWidth="1"/>
    <col min="5844" max="5844" width="16.28515625" customWidth="1"/>
    <col min="5845" max="5845" width="25.7109375" bestFit="1" customWidth="1"/>
    <col min="5846" max="5846" width="17.42578125" customWidth="1"/>
    <col min="5847" max="5847" width="15.140625" customWidth="1"/>
    <col min="5848" max="5848" width="6.5703125" customWidth="1"/>
    <col min="5849" max="5849" width="7.140625" customWidth="1"/>
    <col min="5850" max="5850" width="67.85546875" customWidth="1"/>
    <col min="5851" max="5851" width="25.5703125" bestFit="1" customWidth="1"/>
    <col min="5852" max="5852" width="19.5703125" bestFit="1" customWidth="1"/>
    <col min="5853" max="5853" width="26" bestFit="1" customWidth="1"/>
    <col min="6096" max="6096" width="12.140625" customWidth="1"/>
    <col min="6097" max="6097" width="21.42578125" bestFit="1" customWidth="1"/>
    <col min="6098" max="6098" width="22" bestFit="1" customWidth="1"/>
    <col min="6099" max="6099" width="12" bestFit="1" customWidth="1"/>
    <col min="6100" max="6100" width="16.28515625" customWidth="1"/>
    <col min="6101" max="6101" width="25.7109375" bestFit="1" customWidth="1"/>
    <col min="6102" max="6102" width="17.42578125" customWidth="1"/>
    <col min="6103" max="6103" width="15.140625" customWidth="1"/>
    <col min="6104" max="6104" width="6.5703125" customWidth="1"/>
    <col min="6105" max="6105" width="7.140625" customWidth="1"/>
    <col min="6106" max="6106" width="67.85546875" customWidth="1"/>
    <col min="6107" max="6107" width="25.5703125" bestFit="1" customWidth="1"/>
    <col min="6108" max="6108" width="19.5703125" bestFit="1" customWidth="1"/>
    <col min="6109" max="6109" width="26" bestFit="1" customWidth="1"/>
    <col min="6352" max="6352" width="12.140625" customWidth="1"/>
    <col min="6353" max="6353" width="21.42578125" bestFit="1" customWidth="1"/>
    <col min="6354" max="6354" width="22" bestFit="1" customWidth="1"/>
    <col min="6355" max="6355" width="12" bestFit="1" customWidth="1"/>
    <col min="6356" max="6356" width="16.28515625" customWidth="1"/>
    <col min="6357" max="6357" width="25.7109375" bestFit="1" customWidth="1"/>
    <col min="6358" max="6358" width="17.42578125" customWidth="1"/>
    <col min="6359" max="6359" width="15.140625" customWidth="1"/>
    <col min="6360" max="6360" width="6.5703125" customWidth="1"/>
    <col min="6361" max="6361" width="7.140625" customWidth="1"/>
    <col min="6362" max="6362" width="67.85546875" customWidth="1"/>
    <col min="6363" max="6363" width="25.5703125" bestFit="1" customWidth="1"/>
    <col min="6364" max="6364" width="19.5703125" bestFit="1" customWidth="1"/>
    <col min="6365" max="6365" width="26" bestFit="1" customWidth="1"/>
    <col min="6608" max="6608" width="12.140625" customWidth="1"/>
    <col min="6609" max="6609" width="21.42578125" bestFit="1" customWidth="1"/>
    <col min="6610" max="6610" width="22" bestFit="1" customWidth="1"/>
    <col min="6611" max="6611" width="12" bestFit="1" customWidth="1"/>
    <col min="6612" max="6612" width="16.28515625" customWidth="1"/>
    <col min="6613" max="6613" width="25.7109375" bestFit="1" customWidth="1"/>
    <col min="6614" max="6614" width="17.42578125" customWidth="1"/>
    <col min="6615" max="6615" width="15.140625" customWidth="1"/>
    <col min="6616" max="6616" width="6.5703125" customWidth="1"/>
    <col min="6617" max="6617" width="7.140625" customWidth="1"/>
    <col min="6618" max="6618" width="67.85546875" customWidth="1"/>
    <col min="6619" max="6619" width="25.5703125" bestFit="1" customWidth="1"/>
    <col min="6620" max="6620" width="19.5703125" bestFit="1" customWidth="1"/>
    <col min="6621" max="6621" width="26" bestFit="1" customWidth="1"/>
    <col min="6864" max="6864" width="12.140625" customWidth="1"/>
    <col min="6865" max="6865" width="21.42578125" bestFit="1" customWidth="1"/>
    <col min="6866" max="6866" width="22" bestFit="1" customWidth="1"/>
    <col min="6867" max="6867" width="12" bestFit="1" customWidth="1"/>
    <col min="6868" max="6868" width="16.28515625" customWidth="1"/>
    <col min="6869" max="6869" width="25.7109375" bestFit="1" customWidth="1"/>
    <col min="6870" max="6870" width="17.42578125" customWidth="1"/>
    <col min="6871" max="6871" width="15.140625" customWidth="1"/>
    <col min="6872" max="6872" width="6.5703125" customWidth="1"/>
    <col min="6873" max="6873" width="7.140625" customWidth="1"/>
    <col min="6874" max="6874" width="67.85546875" customWidth="1"/>
    <col min="6875" max="6875" width="25.5703125" bestFit="1" customWidth="1"/>
    <col min="6876" max="6876" width="19.5703125" bestFit="1" customWidth="1"/>
    <col min="6877" max="6877" width="26" bestFit="1" customWidth="1"/>
    <col min="7120" max="7120" width="12.140625" customWidth="1"/>
    <col min="7121" max="7121" width="21.42578125" bestFit="1" customWidth="1"/>
    <col min="7122" max="7122" width="22" bestFit="1" customWidth="1"/>
    <col min="7123" max="7123" width="12" bestFit="1" customWidth="1"/>
    <col min="7124" max="7124" width="16.28515625" customWidth="1"/>
    <col min="7125" max="7125" width="25.7109375" bestFit="1" customWidth="1"/>
    <col min="7126" max="7126" width="17.42578125" customWidth="1"/>
    <col min="7127" max="7127" width="15.140625" customWidth="1"/>
    <col min="7128" max="7128" width="6.5703125" customWidth="1"/>
    <col min="7129" max="7129" width="7.140625" customWidth="1"/>
    <col min="7130" max="7130" width="67.85546875" customWidth="1"/>
    <col min="7131" max="7131" width="25.5703125" bestFit="1" customWidth="1"/>
    <col min="7132" max="7132" width="19.5703125" bestFit="1" customWidth="1"/>
    <col min="7133" max="7133" width="26" bestFit="1" customWidth="1"/>
    <col min="7376" max="7376" width="12.140625" customWidth="1"/>
    <col min="7377" max="7377" width="21.42578125" bestFit="1" customWidth="1"/>
    <col min="7378" max="7378" width="22" bestFit="1" customWidth="1"/>
    <col min="7379" max="7379" width="12" bestFit="1" customWidth="1"/>
    <col min="7380" max="7380" width="16.28515625" customWidth="1"/>
    <col min="7381" max="7381" width="25.7109375" bestFit="1" customWidth="1"/>
    <col min="7382" max="7382" width="17.42578125" customWidth="1"/>
    <col min="7383" max="7383" width="15.140625" customWidth="1"/>
    <col min="7384" max="7384" width="6.5703125" customWidth="1"/>
    <col min="7385" max="7385" width="7.140625" customWidth="1"/>
    <col min="7386" max="7386" width="67.85546875" customWidth="1"/>
    <col min="7387" max="7387" width="25.5703125" bestFit="1" customWidth="1"/>
    <col min="7388" max="7388" width="19.5703125" bestFit="1" customWidth="1"/>
    <col min="7389" max="7389" width="26" bestFit="1" customWidth="1"/>
    <col min="7632" max="7632" width="12.140625" customWidth="1"/>
    <col min="7633" max="7633" width="21.42578125" bestFit="1" customWidth="1"/>
    <col min="7634" max="7634" width="22" bestFit="1" customWidth="1"/>
    <col min="7635" max="7635" width="12" bestFit="1" customWidth="1"/>
    <col min="7636" max="7636" width="16.28515625" customWidth="1"/>
    <col min="7637" max="7637" width="25.7109375" bestFit="1" customWidth="1"/>
    <col min="7638" max="7638" width="17.42578125" customWidth="1"/>
    <col min="7639" max="7639" width="15.140625" customWidth="1"/>
    <col min="7640" max="7640" width="6.5703125" customWidth="1"/>
    <col min="7641" max="7641" width="7.140625" customWidth="1"/>
    <col min="7642" max="7642" width="67.85546875" customWidth="1"/>
    <col min="7643" max="7643" width="25.5703125" bestFit="1" customWidth="1"/>
    <col min="7644" max="7644" width="19.5703125" bestFit="1" customWidth="1"/>
    <col min="7645" max="7645" width="26" bestFit="1" customWidth="1"/>
    <col min="7888" max="7888" width="12.140625" customWidth="1"/>
    <col min="7889" max="7889" width="21.42578125" bestFit="1" customWidth="1"/>
    <col min="7890" max="7890" width="22" bestFit="1" customWidth="1"/>
    <col min="7891" max="7891" width="12" bestFit="1" customWidth="1"/>
    <col min="7892" max="7892" width="16.28515625" customWidth="1"/>
    <col min="7893" max="7893" width="25.7109375" bestFit="1" customWidth="1"/>
    <col min="7894" max="7894" width="17.42578125" customWidth="1"/>
    <col min="7895" max="7895" width="15.140625" customWidth="1"/>
    <col min="7896" max="7896" width="6.5703125" customWidth="1"/>
    <col min="7897" max="7897" width="7.140625" customWidth="1"/>
    <col min="7898" max="7898" width="67.85546875" customWidth="1"/>
    <col min="7899" max="7899" width="25.5703125" bestFit="1" customWidth="1"/>
    <col min="7900" max="7900" width="19.5703125" bestFit="1" customWidth="1"/>
    <col min="7901" max="7901" width="26" bestFit="1" customWidth="1"/>
    <col min="8144" max="8144" width="12.140625" customWidth="1"/>
    <col min="8145" max="8145" width="21.42578125" bestFit="1" customWidth="1"/>
    <col min="8146" max="8146" width="22" bestFit="1" customWidth="1"/>
    <col min="8147" max="8147" width="12" bestFit="1" customWidth="1"/>
    <col min="8148" max="8148" width="16.28515625" customWidth="1"/>
    <col min="8149" max="8149" width="25.7109375" bestFit="1" customWidth="1"/>
    <col min="8150" max="8150" width="17.42578125" customWidth="1"/>
    <col min="8151" max="8151" width="15.140625" customWidth="1"/>
    <col min="8152" max="8152" width="6.5703125" customWidth="1"/>
    <col min="8153" max="8153" width="7.140625" customWidth="1"/>
    <col min="8154" max="8154" width="67.85546875" customWidth="1"/>
    <col min="8155" max="8155" width="25.5703125" bestFit="1" customWidth="1"/>
    <col min="8156" max="8156" width="19.5703125" bestFit="1" customWidth="1"/>
    <col min="8157" max="8157" width="26" bestFit="1" customWidth="1"/>
    <col min="8400" max="8400" width="12.140625" customWidth="1"/>
    <col min="8401" max="8401" width="21.42578125" bestFit="1" customWidth="1"/>
    <col min="8402" max="8402" width="22" bestFit="1" customWidth="1"/>
    <col min="8403" max="8403" width="12" bestFit="1" customWidth="1"/>
    <col min="8404" max="8404" width="16.28515625" customWidth="1"/>
    <col min="8405" max="8405" width="25.7109375" bestFit="1" customWidth="1"/>
    <col min="8406" max="8406" width="17.42578125" customWidth="1"/>
    <col min="8407" max="8407" width="15.140625" customWidth="1"/>
    <col min="8408" max="8408" width="6.5703125" customWidth="1"/>
    <col min="8409" max="8409" width="7.140625" customWidth="1"/>
    <col min="8410" max="8410" width="67.85546875" customWidth="1"/>
    <col min="8411" max="8411" width="25.5703125" bestFit="1" customWidth="1"/>
    <col min="8412" max="8412" width="19.5703125" bestFit="1" customWidth="1"/>
    <col min="8413" max="8413" width="26" bestFit="1" customWidth="1"/>
    <col min="8656" max="8656" width="12.140625" customWidth="1"/>
    <col min="8657" max="8657" width="21.42578125" bestFit="1" customWidth="1"/>
    <col min="8658" max="8658" width="22" bestFit="1" customWidth="1"/>
    <col min="8659" max="8659" width="12" bestFit="1" customWidth="1"/>
    <col min="8660" max="8660" width="16.28515625" customWidth="1"/>
    <col min="8661" max="8661" width="25.7109375" bestFit="1" customWidth="1"/>
    <col min="8662" max="8662" width="17.42578125" customWidth="1"/>
    <col min="8663" max="8663" width="15.140625" customWidth="1"/>
    <col min="8664" max="8664" width="6.5703125" customWidth="1"/>
    <col min="8665" max="8665" width="7.140625" customWidth="1"/>
    <col min="8666" max="8666" width="67.85546875" customWidth="1"/>
    <col min="8667" max="8667" width="25.5703125" bestFit="1" customWidth="1"/>
    <col min="8668" max="8668" width="19.5703125" bestFit="1" customWidth="1"/>
    <col min="8669" max="8669" width="26" bestFit="1" customWidth="1"/>
    <col min="8912" max="8912" width="12.140625" customWidth="1"/>
    <col min="8913" max="8913" width="21.42578125" bestFit="1" customWidth="1"/>
    <col min="8914" max="8914" width="22" bestFit="1" customWidth="1"/>
    <col min="8915" max="8915" width="12" bestFit="1" customWidth="1"/>
    <col min="8916" max="8916" width="16.28515625" customWidth="1"/>
    <col min="8917" max="8917" width="25.7109375" bestFit="1" customWidth="1"/>
    <col min="8918" max="8918" width="17.42578125" customWidth="1"/>
    <col min="8919" max="8919" width="15.140625" customWidth="1"/>
    <col min="8920" max="8920" width="6.5703125" customWidth="1"/>
    <col min="8921" max="8921" width="7.140625" customWidth="1"/>
    <col min="8922" max="8922" width="67.85546875" customWidth="1"/>
    <col min="8923" max="8923" width="25.5703125" bestFit="1" customWidth="1"/>
    <col min="8924" max="8924" width="19.5703125" bestFit="1" customWidth="1"/>
    <col min="8925" max="8925" width="26" bestFit="1" customWidth="1"/>
    <col min="9168" max="9168" width="12.140625" customWidth="1"/>
    <col min="9169" max="9169" width="21.42578125" bestFit="1" customWidth="1"/>
    <col min="9170" max="9170" width="22" bestFit="1" customWidth="1"/>
    <col min="9171" max="9171" width="12" bestFit="1" customWidth="1"/>
    <col min="9172" max="9172" width="16.28515625" customWidth="1"/>
    <col min="9173" max="9173" width="25.7109375" bestFit="1" customWidth="1"/>
    <col min="9174" max="9174" width="17.42578125" customWidth="1"/>
    <col min="9175" max="9175" width="15.140625" customWidth="1"/>
    <col min="9176" max="9176" width="6.5703125" customWidth="1"/>
    <col min="9177" max="9177" width="7.140625" customWidth="1"/>
    <col min="9178" max="9178" width="67.85546875" customWidth="1"/>
    <col min="9179" max="9179" width="25.5703125" bestFit="1" customWidth="1"/>
    <col min="9180" max="9180" width="19.5703125" bestFit="1" customWidth="1"/>
    <col min="9181" max="9181" width="26" bestFit="1" customWidth="1"/>
    <col min="9424" max="9424" width="12.140625" customWidth="1"/>
    <col min="9425" max="9425" width="21.42578125" bestFit="1" customWidth="1"/>
    <col min="9426" max="9426" width="22" bestFit="1" customWidth="1"/>
    <col min="9427" max="9427" width="12" bestFit="1" customWidth="1"/>
    <col min="9428" max="9428" width="16.28515625" customWidth="1"/>
    <col min="9429" max="9429" width="25.7109375" bestFit="1" customWidth="1"/>
    <col min="9430" max="9430" width="17.42578125" customWidth="1"/>
    <col min="9431" max="9431" width="15.140625" customWidth="1"/>
    <col min="9432" max="9432" width="6.5703125" customWidth="1"/>
    <col min="9433" max="9433" width="7.140625" customWidth="1"/>
    <col min="9434" max="9434" width="67.85546875" customWidth="1"/>
    <col min="9435" max="9435" width="25.5703125" bestFit="1" customWidth="1"/>
    <col min="9436" max="9436" width="19.5703125" bestFit="1" customWidth="1"/>
    <col min="9437" max="9437" width="26" bestFit="1" customWidth="1"/>
    <col min="9680" max="9680" width="12.140625" customWidth="1"/>
    <col min="9681" max="9681" width="21.42578125" bestFit="1" customWidth="1"/>
    <col min="9682" max="9682" width="22" bestFit="1" customWidth="1"/>
    <col min="9683" max="9683" width="12" bestFit="1" customWidth="1"/>
    <col min="9684" max="9684" width="16.28515625" customWidth="1"/>
    <col min="9685" max="9685" width="25.7109375" bestFit="1" customWidth="1"/>
    <col min="9686" max="9686" width="17.42578125" customWidth="1"/>
    <col min="9687" max="9687" width="15.140625" customWidth="1"/>
    <col min="9688" max="9688" width="6.5703125" customWidth="1"/>
    <col min="9689" max="9689" width="7.140625" customWidth="1"/>
    <col min="9690" max="9690" width="67.85546875" customWidth="1"/>
    <col min="9691" max="9691" width="25.5703125" bestFit="1" customWidth="1"/>
    <col min="9692" max="9692" width="19.5703125" bestFit="1" customWidth="1"/>
    <col min="9693" max="9693" width="26" bestFit="1" customWidth="1"/>
    <col min="9936" max="9936" width="12.140625" customWidth="1"/>
    <col min="9937" max="9937" width="21.42578125" bestFit="1" customWidth="1"/>
    <col min="9938" max="9938" width="22" bestFit="1" customWidth="1"/>
    <col min="9939" max="9939" width="12" bestFit="1" customWidth="1"/>
    <col min="9940" max="9940" width="16.28515625" customWidth="1"/>
    <col min="9941" max="9941" width="25.7109375" bestFit="1" customWidth="1"/>
    <col min="9942" max="9942" width="17.42578125" customWidth="1"/>
    <col min="9943" max="9943" width="15.140625" customWidth="1"/>
    <col min="9944" max="9944" width="6.5703125" customWidth="1"/>
    <col min="9945" max="9945" width="7.140625" customWidth="1"/>
    <col min="9946" max="9946" width="67.85546875" customWidth="1"/>
    <col min="9947" max="9947" width="25.5703125" bestFit="1" customWidth="1"/>
    <col min="9948" max="9948" width="19.5703125" bestFit="1" customWidth="1"/>
    <col min="9949" max="9949" width="26" bestFit="1" customWidth="1"/>
    <col min="10192" max="10192" width="12.140625" customWidth="1"/>
    <col min="10193" max="10193" width="21.42578125" bestFit="1" customWidth="1"/>
    <col min="10194" max="10194" width="22" bestFit="1" customWidth="1"/>
    <col min="10195" max="10195" width="12" bestFit="1" customWidth="1"/>
    <col min="10196" max="10196" width="16.28515625" customWidth="1"/>
    <col min="10197" max="10197" width="25.7109375" bestFit="1" customWidth="1"/>
    <col min="10198" max="10198" width="17.42578125" customWidth="1"/>
    <col min="10199" max="10199" width="15.140625" customWidth="1"/>
    <col min="10200" max="10200" width="6.5703125" customWidth="1"/>
    <col min="10201" max="10201" width="7.140625" customWidth="1"/>
    <col min="10202" max="10202" width="67.85546875" customWidth="1"/>
    <col min="10203" max="10203" width="25.5703125" bestFit="1" customWidth="1"/>
    <col min="10204" max="10204" width="19.5703125" bestFit="1" customWidth="1"/>
    <col min="10205" max="10205" width="26" bestFit="1" customWidth="1"/>
    <col min="10448" max="10448" width="12.140625" customWidth="1"/>
    <col min="10449" max="10449" width="21.42578125" bestFit="1" customWidth="1"/>
    <col min="10450" max="10450" width="22" bestFit="1" customWidth="1"/>
    <col min="10451" max="10451" width="12" bestFit="1" customWidth="1"/>
    <col min="10452" max="10452" width="16.28515625" customWidth="1"/>
    <col min="10453" max="10453" width="25.7109375" bestFit="1" customWidth="1"/>
    <col min="10454" max="10454" width="17.42578125" customWidth="1"/>
    <col min="10455" max="10455" width="15.140625" customWidth="1"/>
    <col min="10456" max="10456" width="6.5703125" customWidth="1"/>
    <col min="10457" max="10457" width="7.140625" customWidth="1"/>
    <col min="10458" max="10458" width="67.85546875" customWidth="1"/>
    <col min="10459" max="10459" width="25.5703125" bestFit="1" customWidth="1"/>
    <col min="10460" max="10460" width="19.5703125" bestFit="1" customWidth="1"/>
    <col min="10461" max="10461" width="26" bestFit="1" customWidth="1"/>
    <col min="10704" max="10704" width="12.140625" customWidth="1"/>
    <col min="10705" max="10705" width="21.42578125" bestFit="1" customWidth="1"/>
    <col min="10706" max="10706" width="22" bestFit="1" customWidth="1"/>
    <col min="10707" max="10707" width="12" bestFit="1" customWidth="1"/>
    <col min="10708" max="10708" width="16.28515625" customWidth="1"/>
    <col min="10709" max="10709" width="25.7109375" bestFit="1" customWidth="1"/>
    <col min="10710" max="10710" width="17.42578125" customWidth="1"/>
    <col min="10711" max="10711" width="15.140625" customWidth="1"/>
    <col min="10712" max="10712" width="6.5703125" customWidth="1"/>
    <col min="10713" max="10713" width="7.140625" customWidth="1"/>
    <col min="10714" max="10714" width="67.85546875" customWidth="1"/>
    <col min="10715" max="10715" width="25.5703125" bestFit="1" customWidth="1"/>
    <col min="10716" max="10716" width="19.5703125" bestFit="1" customWidth="1"/>
    <col min="10717" max="10717" width="26" bestFit="1" customWidth="1"/>
    <col min="10960" max="10960" width="12.140625" customWidth="1"/>
    <col min="10961" max="10961" width="21.42578125" bestFit="1" customWidth="1"/>
    <col min="10962" max="10962" width="22" bestFit="1" customWidth="1"/>
    <col min="10963" max="10963" width="12" bestFit="1" customWidth="1"/>
    <col min="10964" max="10964" width="16.28515625" customWidth="1"/>
    <col min="10965" max="10965" width="25.7109375" bestFit="1" customWidth="1"/>
    <col min="10966" max="10966" width="17.42578125" customWidth="1"/>
    <col min="10967" max="10967" width="15.140625" customWidth="1"/>
    <col min="10968" max="10968" width="6.5703125" customWidth="1"/>
    <col min="10969" max="10969" width="7.140625" customWidth="1"/>
    <col min="10970" max="10970" width="67.85546875" customWidth="1"/>
    <col min="10971" max="10971" width="25.5703125" bestFit="1" customWidth="1"/>
    <col min="10972" max="10972" width="19.5703125" bestFit="1" customWidth="1"/>
    <col min="10973" max="10973" width="26" bestFit="1" customWidth="1"/>
    <col min="11216" max="11216" width="12.140625" customWidth="1"/>
    <col min="11217" max="11217" width="21.42578125" bestFit="1" customWidth="1"/>
    <col min="11218" max="11218" width="22" bestFit="1" customWidth="1"/>
    <col min="11219" max="11219" width="12" bestFit="1" customWidth="1"/>
    <col min="11220" max="11220" width="16.28515625" customWidth="1"/>
    <col min="11221" max="11221" width="25.7109375" bestFit="1" customWidth="1"/>
    <col min="11222" max="11222" width="17.42578125" customWidth="1"/>
    <col min="11223" max="11223" width="15.140625" customWidth="1"/>
    <col min="11224" max="11224" width="6.5703125" customWidth="1"/>
    <col min="11225" max="11225" width="7.140625" customWidth="1"/>
    <col min="11226" max="11226" width="67.85546875" customWidth="1"/>
    <col min="11227" max="11227" width="25.5703125" bestFit="1" customWidth="1"/>
    <col min="11228" max="11228" width="19.5703125" bestFit="1" customWidth="1"/>
    <col min="11229" max="11229" width="26" bestFit="1" customWidth="1"/>
    <col min="11472" max="11472" width="12.140625" customWidth="1"/>
    <col min="11473" max="11473" width="21.42578125" bestFit="1" customWidth="1"/>
    <col min="11474" max="11474" width="22" bestFit="1" customWidth="1"/>
    <col min="11475" max="11475" width="12" bestFit="1" customWidth="1"/>
    <col min="11476" max="11476" width="16.28515625" customWidth="1"/>
    <col min="11477" max="11477" width="25.7109375" bestFit="1" customWidth="1"/>
    <col min="11478" max="11478" width="17.42578125" customWidth="1"/>
    <col min="11479" max="11479" width="15.140625" customWidth="1"/>
    <col min="11480" max="11480" width="6.5703125" customWidth="1"/>
    <col min="11481" max="11481" width="7.140625" customWidth="1"/>
    <col min="11482" max="11482" width="67.85546875" customWidth="1"/>
    <col min="11483" max="11483" width="25.5703125" bestFit="1" customWidth="1"/>
    <col min="11484" max="11484" width="19.5703125" bestFit="1" customWidth="1"/>
    <col min="11485" max="11485" width="26" bestFit="1" customWidth="1"/>
    <col min="11728" max="11728" width="12.140625" customWidth="1"/>
    <col min="11729" max="11729" width="21.42578125" bestFit="1" customWidth="1"/>
    <col min="11730" max="11730" width="22" bestFit="1" customWidth="1"/>
    <col min="11731" max="11731" width="12" bestFit="1" customWidth="1"/>
    <col min="11732" max="11732" width="16.28515625" customWidth="1"/>
    <col min="11733" max="11733" width="25.7109375" bestFit="1" customWidth="1"/>
    <col min="11734" max="11734" width="17.42578125" customWidth="1"/>
    <col min="11735" max="11735" width="15.140625" customWidth="1"/>
    <col min="11736" max="11736" width="6.5703125" customWidth="1"/>
    <col min="11737" max="11737" width="7.140625" customWidth="1"/>
    <col min="11738" max="11738" width="67.85546875" customWidth="1"/>
    <col min="11739" max="11739" width="25.5703125" bestFit="1" customWidth="1"/>
    <col min="11740" max="11740" width="19.5703125" bestFit="1" customWidth="1"/>
    <col min="11741" max="11741" width="26" bestFit="1" customWidth="1"/>
    <col min="11984" max="11984" width="12.140625" customWidth="1"/>
    <col min="11985" max="11985" width="21.42578125" bestFit="1" customWidth="1"/>
    <col min="11986" max="11986" width="22" bestFit="1" customWidth="1"/>
    <col min="11987" max="11987" width="12" bestFit="1" customWidth="1"/>
    <col min="11988" max="11988" width="16.28515625" customWidth="1"/>
    <col min="11989" max="11989" width="25.7109375" bestFit="1" customWidth="1"/>
    <col min="11990" max="11990" width="17.42578125" customWidth="1"/>
    <col min="11991" max="11991" width="15.140625" customWidth="1"/>
    <col min="11992" max="11992" width="6.5703125" customWidth="1"/>
    <col min="11993" max="11993" width="7.140625" customWidth="1"/>
    <col min="11994" max="11994" width="67.85546875" customWidth="1"/>
    <col min="11995" max="11995" width="25.5703125" bestFit="1" customWidth="1"/>
    <col min="11996" max="11996" width="19.5703125" bestFit="1" customWidth="1"/>
    <col min="11997" max="11997" width="26" bestFit="1" customWidth="1"/>
    <col min="12240" max="12240" width="12.140625" customWidth="1"/>
    <col min="12241" max="12241" width="21.42578125" bestFit="1" customWidth="1"/>
    <col min="12242" max="12242" width="22" bestFit="1" customWidth="1"/>
    <col min="12243" max="12243" width="12" bestFit="1" customWidth="1"/>
    <col min="12244" max="12244" width="16.28515625" customWidth="1"/>
    <col min="12245" max="12245" width="25.7109375" bestFit="1" customWidth="1"/>
    <col min="12246" max="12246" width="17.42578125" customWidth="1"/>
    <col min="12247" max="12247" width="15.140625" customWidth="1"/>
    <col min="12248" max="12248" width="6.5703125" customWidth="1"/>
    <col min="12249" max="12249" width="7.140625" customWidth="1"/>
    <col min="12250" max="12250" width="67.85546875" customWidth="1"/>
    <col min="12251" max="12251" width="25.5703125" bestFit="1" customWidth="1"/>
    <col min="12252" max="12252" width="19.5703125" bestFit="1" customWidth="1"/>
    <col min="12253" max="12253" width="26" bestFit="1" customWidth="1"/>
    <col min="12496" max="12496" width="12.140625" customWidth="1"/>
    <col min="12497" max="12497" width="21.42578125" bestFit="1" customWidth="1"/>
    <col min="12498" max="12498" width="22" bestFit="1" customWidth="1"/>
    <col min="12499" max="12499" width="12" bestFit="1" customWidth="1"/>
    <col min="12500" max="12500" width="16.28515625" customWidth="1"/>
    <col min="12501" max="12501" width="25.7109375" bestFit="1" customWidth="1"/>
    <col min="12502" max="12502" width="17.42578125" customWidth="1"/>
    <col min="12503" max="12503" width="15.140625" customWidth="1"/>
    <col min="12504" max="12504" width="6.5703125" customWidth="1"/>
    <col min="12505" max="12505" width="7.140625" customWidth="1"/>
    <col min="12506" max="12506" width="67.85546875" customWidth="1"/>
    <col min="12507" max="12507" width="25.5703125" bestFit="1" customWidth="1"/>
    <col min="12508" max="12508" width="19.5703125" bestFit="1" customWidth="1"/>
    <col min="12509" max="12509" width="26" bestFit="1" customWidth="1"/>
    <col min="12752" max="12752" width="12.140625" customWidth="1"/>
    <col min="12753" max="12753" width="21.42578125" bestFit="1" customWidth="1"/>
    <col min="12754" max="12754" width="22" bestFit="1" customWidth="1"/>
    <col min="12755" max="12755" width="12" bestFit="1" customWidth="1"/>
    <col min="12756" max="12756" width="16.28515625" customWidth="1"/>
    <col min="12757" max="12757" width="25.7109375" bestFit="1" customWidth="1"/>
    <col min="12758" max="12758" width="17.42578125" customWidth="1"/>
    <col min="12759" max="12759" width="15.140625" customWidth="1"/>
    <col min="12760" max="12760" width="6.5703125" customWidth="1"/>
    <col min="12761" max="12761" width="7.140625" customWidth="1"/>
    <col min="12762" max="12762" width="67.85546875" customWidth="1"/>
    <col min="12763" max="12763" width="25.5703125" bestFit="1" customWidth="1"/>
    <col min="12764" max="12764" width="19.5703125" bestFit="1" customWidth="1"/>
    <col min="12765" max="12765" width="26" bestFit="1" customWidth="1"/>
    <col min="13008" max="13008" width="12.140625" customWidth="1"/>
    <col min="13009" max="13009" width="21.42578125" bestFit="1" customWidth="1"/>
    <col min="13010" max="13010" width="22" bestFit="1" customWidth="1"/>
    <col min="13011" max="13011" width="12" bestFit="1" customWidth="1"/>
    <col min="13012" max="13012" width="16.28515625" customWidth="1"/>
    <col min="13013" max="13013" width="25.7109375" bestFit="1" customWidth="1"/>
    <col min="13014" max="13014" width="17.42578125" customWidth="1"/>
    <col min="13015" max="13015" width="15.140625" customWidth="1"/>
    <col min="13016" max="13016" width="6.5703125" customWidth="1"/>
    <col min="13017" max="13017" width="7.140625" customWidth="1"/>
    <col min="13018" max="13018" width="67.85546875" customWidth="1"/>
    <col min="13019" max="13019" width="25.5703125" bestFit="1" customWidth="1"/>
    <col min="13020" max="13020" width="19.5703125" bestFit="1" customWidth="1"/>
    <col min="13021" max="13021" width="26" bestFit="1" customWidth="1"/>
    <col min="13264" max="13264" width="12.140625" customWidth="1"/>
    <col min="13265" max="13265" width="21.42578125" bestFit="1" customWidth="1"/>
    <col min="13266" max="13266" width="22" bestFit="1" customWidth="1"/>
    <col min="13267" max="13267" width="12" bestFit="1" customWidth="1"/>
    <col min="13268" max="13268" width="16.28515625" customWidth="1"/>
    <col min="13269" max="13269" width="25.7109375" bestFit="1" customWidth="1"/>
    <col min="13270" max="13270" width="17.42578125" customWidth="1"/>
    <col min="13271" max="13271" width="15.140625" customWidth="1"/>
    <col min="13272" max="13272" width="6.5703125" customWidth="1"/>
    <col min="13273" max="13273" width="7.140625" customWidth="1"/>
    <col min="13274" max="13274" width="67.85546875" customWidth="1"/>
    <col min="13275" max="13275" width="25.5703125" bestFit="1" customWidth="1"/>
    <col min="13276" max="13276" width="19.5703125" bestFit="1" customWidth="1"/>
    <col min="13277" max="13277" width="26" bestFit="1" customWidth="1"/>
    <col min="13520" max="13520" width="12.140625" customWidth="1"/>
    <col min="13521" max="13521" width="21.42578125" bestFit="1" customWidth="1"/>
    <col min="13522" max="13522" width="22" bestFit="1" customWidth="1"/>
    <col min="13523" max="13523" width="12" bestFit="1" customWidth="1"/>
    <col min="13524" max="13524" width="16.28515625" customWidth="1"/>
    <col min="13525" max="13525" width="25.7109375" bestFit="1" customWidth="1"/>
    <col min="13526" max="13526" width="17.42578125" customWidth="1"/>
    <col min="13527" max="13527" width="15.140625" customWidth="1"/>
    <col min="13528" max="13528" width="6.5703125" customWidth="1"/>
    <col min="13529" max="13529" width="7.140625" customWidth="1"/>
    <col min="13530" max="13530" width="67.85546875" customWidth="1"/>
    <col min="13531" max="13531" width="25.5703125" bestFit="1" customWidth="1"/>
    <col min="13532" max="13532" width="19.5703125" bestFit="1" customWidth="1"/>
    <col min="13533" max="13533" width="26" bestFit="1" customWidth="1"/>
    <col min="13776" max="13776" width="12.140625" customWidth="1"/>
    <col min="13777" max="13777" width="21.42578125" bestFit="1" customWidth="1"/>
    <col min="13778" max="13778" width="22" bestFit="1" customWidth="1"/>
    <col min="13779" max="13779" width="12" bestFit="1" customWidth="1"/>
    <col min="13780" max="13780" width="16.28515625" customWidth="1"/>
    <col min="13781" max="13781" width="25.7109375" bestFit="1" customWidth="1"/>
    <col min="13782" max="13782" width="17.42578125" customWidth="1"/>
    <col min="13783" max="13783" width="15.140625" customWidth="1"/>
    <col min="13784" max="13784" width="6.5703125" customWidth="1"/>
    <col min="13785" max="13785" width="7.140625" customWidth="1"/>
    <col min="13786" max="13786" width="67.85546875" customWidth="1"/>
    <col min="13787" max="13787" width="25.5703125" bestFit="1" customWidth="1"/>
    <col min="13788" max="13788" width="19.5703125" bestFit="1" customWidth="1"/>
    <col min="13789" max="13789" width="26" bestFit="1" customWidth="1"/>
    <col min="14032" max="14032" width="12.140625" customWidth="1"/>
    <col min="14033" max="14033" width="21.42578125" bestFit="1" customWidth="1"/>
    <col min="14034" max="14034" width="22" bestFit="1" customWidth="1"/>
    <col min="14035" max="14035" width="12" bestFit="1" customWidth="1"/>
    <col min="14036" max="14036" width="16.28515625" customWidth="1"/>
    <col min="14037" max="14037" width="25.7109375" bestFit="1" customWidth="1"/>
    <col min="14038" max="14038" width="17.42578125" customWidth="1"/>
    <col min="14039" max="14039" width="15.140625" customWidth="1"/>
    <col min="14040" max="14040" width="6.5703125" customWidth="1"/>
    <col min="14041" max="14041" width="7.140625" customWidth="1"/>
    <col min="14042" max="14042" width="67.85546875" customWidth="1"/>
    <col min="14043" max="14043" width="25.5703125" bestFit="1" customWidth="1"/>
    <col min="14044" max="14044" width="19.5703125" bestFit="1" customWidth="1"/>
    <col min="14045" max="14045" width="26" bestFit="1" customWidth="1"/>
    <col min="14288" max="14288" width="12.140625" customWidth="1"/>
    <col min="14289" max="14289" width="21.42578125" bestFit="1" customWidth="1"/>
    <col min="14290" max="14290" width="22" bestFit="1" customWidth="1"/>
    <col min="14291" max="14291" width="12" bestFit="1" customWidth="1"/>
    <col min="14292" max="14292" width="16.28515625" customWidth="1"/>
    <col min="14293" max="14293" width="25.7109375" bestFit="1" customWidth="1"/>
    <col min="14294" max="14294" width="17.42578125" customWidth="1"/>
    <col min="14295" max="14295" width="15.140625" customWidth="1"/>
    <col min="14296" max="14296" width="6.5703125" customWidth="1"/>
    <col min="14297" max="14297" width="7.140625" customWidth="1"/>
    <col min="14298" max="14298" width="67.85546875" customWidth="1"/>
    <col min="14299" max="14299" width="25.5703125" bestFit="1" customWidth="1"/>
    <col min="14300" max="14300" width="19.5703125" bestFit="1" customWidth="1"/>
    <col min="14301" max="14301" width="26" bestFit="1" customWidth="1"/>
    <col min="14544" max="14544" width="12.140625" customWidth="1"/>
    <col min="14545" max="14545" width="21.42578125" bestFit="1" customWidth="1"/>
    <col min="14546" max="14546" width="22" bestFit="1" customWidth="1"/>
    <col min="14547" max="14547" width="12" bestFit="1" customWidth="1"/>
    <col min="14548" max="14548" width="16.28515625" customWidth="1"/>
    <col min="14549" max="14549" width="25.7109375" bestFit="1" customWidth="1"/>
    <col min="14550" max="14550" width="17.42578125" customWidth="1"/>
    <col min="14551" max="14551" width="15.140625" customWidth="1"/>
    <col min="14552" max="14552" width="6.5703125" customWidth="1"/>
    <col min="14553" max="14553" width="7.140625" customWidth="1"/>
    <col min="14554" max="14554" width="67.85546875" customWidth="1"/>
    <col min="14555" max="14555" width="25.5703125" bestFit="1" customWidth="1"/>
    <col min="14556" max="14556" width="19.5703125" bestFit="1" customWidth="1"/>
    <col min="14557" max="14557" width="26" bestFit="1" customWidth="1"/>
    <col min="14800" max="14800" width="12.140625" customWidth="1"/>
    <col min="14801" max="14801" width="21.42578125" bestFit="1" customWidth="1"/>
    <col min="14802" max="14802" width="22" bestFit="1" customWidth="1"/>
    <col min="14803" max="14803" width="12" bestFit="1" customWidth="1"/>
    <col min="14804" max="14804" width="16.28515625" customWidth="1"/>
    <col min="14805" max="14805" width="25.7109375" bestFit="1" customWidth="1"/>
    <col min="14806" max="14806" width="17.42578125" customWidth="1"/>
    <col min="14807" max="14807" width="15.140625" customWidth="1"/>
    <col min="14808" max="14808" width="6.5703125" customWidth="1"/>
    <col min="14809" max="14809" width="7.140625" customWidth="1"/>
    <col min="14810" max="14810" width="67.85546875" customWidth="1"/>
    <col min="14811" max="14811" width="25.5703125" bestFit="1" customWidth="1"/>
    <col min="14812" max="14812" width="19.5703125" bestFit="1" customWidth="1"/>
    <col min="14813" max="14813" width="26" bestFit="1" customWidth="1"/>
    <col min="15056" max="15056" width="12.140625" customWidth="1"/>
    <col min="15057" max="15057" width="21.42578125" bestFit="1" customWidth="1"/>
    <col min="15058" max="15058" width="22" bestFit="1" customWidth="1"/>
    <col min="15059" max="15059" width="12" bestFit="1" customWidth="1"/>
    <col min="15060" max="15060" width="16.28515625" customWidth="1"/>
    <col min="15061" max="15061" width="25.7109375" bestFit="1" customWidth="1"/>
    <col min="15062" max="15062" width="17.42578125" customWidth="1"/>
    <col min="15063" max="15063" width="15.140625" customWidth="1"/>
    <col min="15064" max="15064" width="6.5703125" customWidth="1"/>
    <col min="15065" max="15065" width="7.140625" customWidth="1"/>
    <col min="15066" max="15066" width="67.85546875" customWidth="1"/>
    <col min="15067" max="15067" width="25.5703125" bestFit="1" customWidth="1"/>
    <col min="15068" max="15068" width="19.5703125" bestFit="1" customWidth="1"/>
    <col min="15069" max="15069" width="26" bestFit="1" customWidth="1"/>
    <col min="15312" max="15312" width="12.140625" customWidth="1"/>
    <col min="15313" max="15313" width="21.42578125" bestFit="1" customWidth="1"/>
    <col min="15314" max="15314" width="22" bestFit="1" customWidth="1"/>
    <col min="15315" max="15315" width="12" bestFit="1" customWidth="1"/>
    <col min="15316" max="15316" width="16.28515625" customWidth="1"/>
    <col min="15317" max="15317" width="25.7109375" bestFit="1" customWidth="1"/>
    <col min="15318" max="15318" width="17.42578125" customWidth="1"/>
    <col min="15319" max="15319" width="15.140625" customWidth="1"/>
    <col min="15320" max="15320" width="6.5703125" customWidth="1"/>
    <col min="15321" max="15321" width="7.140625" customWidth="1"/>
    <col min="15322" max="15322" width="67.85546875" customWidth="1"/>
    <col min="15323" max="15323" width="25.5703125" bestFit="1" customWidth="1"/>
    <col min="15324" max="15324" width="19.5703125" bestFit="1" customWidth="1"/>
    <col min="15325" max="15325" width="26" bestFit="1" customWidth="1"/>
    <col min="15568" max="15568" width="12.140625" customWidth="1"/>
    <col min="15569" max="15569" width="21.42578125" bestFit="1" customWidth="1"/>
    <col min="15570" max="15570" width="22" bestFit="1" customWidth="1"/>
    <col min="15571" max="15571" width="12" bestFit="1" customWidth="1"/>
    <col min="15572" max="15572" width="16.28515625" customWidth="1"/>
    <col min="15573" max="15573" width="25.7109375" bestFit="1" customWidth="1"/>
    <col min="15574" max="15574" width="17.42578125" customWidth="1"/>
    <col min="15575" max="15575" width="15.140625" customWidth="1"/>
    <col min="15576" max="15576" width="6.5703125" customWidth="1"/>
    <col min="15577" max="15577" width="7.140625" customWidth="1"/>
    <col min="15578" max="15578" width="67.85546875" customWidth="1"/>
    <col min="15579" max="15579" width="25.5703125" bestFit="1" customWidth="1"/>
    <col min="15580" max="15580" width="19.5703125" bestFit="1" customWidth="1"/>
    <col min="15581" max="15581" width="26" bestFit="1" customWidth="1"/>
    <col min="15824" max="15824" width="12.140625" customWidth="1"/>
    <col min="15825" max="15825" width="21.42578125" bestFit="1" customWidth="1"/>
    <col min="15826" max="15826" width="22" bestFit="1" customWidth="1"/>
    <col min="15827" max="15827" width="12" bestFit="1" customWidth="1"/>
    <col min="15828" max="15828" width="16.28515625" customWidth="1"/>
    <col min="15829" max="15829" width="25.7109375" bestFit="1" customWidth="1"/>
    <col min="15830" max="15830" width="17.42578125" customWidth="1"/>
    <col min="15831" max="15831" width="15.140625" customWidth="1"/>
    <col min="15832" max="15832" width="6.5703125" customWidth="1"/>
    <col min="15833" max="15833" width="7.140625" customWidth="1"/>
    <col min="15834" max="15834" width="67.85546875" customWidth="1"/>
    <col min="15835" max="15835" width="25.5703125" bestFit="1" customWidth="1"/>
    <col min="15836" max="15836" width="19.5703125" bestFit="1" customWidth="1"/>
    <col min="15837" max="15837" width="26" bestFit="1" customWidth="1"/>
    <col min="16080" max="16080" width="12.140625" customWidth="1"/>
    <col min="16081" max="16081" width="21.42578125" bestFit="1" customWidth="1"/>
    <col min="16082" max="16082" width="22" bestFit="1" customWidth="1"/>
    <col min="16083" max="16083" width="12" bestFit="1" customWidth="1"/>
    <col min="16084" max="16084" width="16.28515625" customWidth="1"/>
    <col min="16085" max="16085" width="25.7109375" bestFit="1" customWidth="1"/>
    <col min="16086" max="16086" width="17.42578125" customWidth="1"/>
    <col min="16087" max="16087" width="15.140625" customWidth="1"/>
    <col min="16088" max="16088" width="6.5703125" customWidth="1"/>
    <col min="16089" max="16089" width="7.140625" customWidth="1"/>
    <col min="16090" max="16090" width="67.85546875" customWidth="1"/>
    <col min="16091" max="16091" width="25.5703125" bestFit="1" customWidth="1"/>
    <col min="16092" max="16092" width="19.5703125" bestFit="1" customWidth="1"/>
    <col min="16093" max="16093" width="26" bestFit="1" customWidth="1"/>
  </cols>
  <sheetData>
    <row r="1" spans="1:11" s="11" customFormat="1" ht="24.75" customHeight="1">
      <c r="B1" s="189"/>
      <c r="C1" s="108"/>
      <c r="D1" s="108"/>
      <c r="E1" s="192"/>
      <c r="F1" s="190"/>
      <c r="G1" s="190"/>
      <c r="H1" s="190"/>
      <c r="I1" s="219"/>
      <c r="J1" s="220"/>
      <c r="K1" s="220"/>
    </row>
    <row r="2" spans="1:11" ht="13.5" thickBot="1">
      <c r="B2" s="13"/>
      <c r="C2" s="3"/>
      <c r="D2" s="3"/>
      <c r="E2" s="150"/>
      <c r="G2" s="7"/>
      <c r="H2" s="7"/>
      <c r="I2" s="243"/>
    </row>
    <row r="3" spans="1:11" s="30" customFormat="1" ht="37.5" customHeight="1">
      <c r="B3" s="19" t="s">
        <v>4</v>
      </c>
      <c r="C3" s="20" t="s">
        <v>649</v>
      </c>
      <c r="D3" s="20" t="s">
        <v>8</v>
      </c>
      <c r="E3" s="19" t="s">
        <v>9</v>
      </c>
      <c r="F3" s="21" t="s">
        <v>10</v>
      </c>
      <c r="G3" s="20" t="s">
        <v>11</v>
      </c>
      <c r="H3" s="20"/>
      <c r="I3" s="242" t="s">
        <v>685</v>
      </c>
    </row>
    <row r="4" spans="1:11" s="11" customFormat="1" ht="24.75" customHeight="1">
      <c r="B4" s="204"/>
      <c r="C4" s="205"/>
      <c r="D4" s="205"/>
      <c r="E4" s="206"/>
      <c r="F4" s="206"/>
      <c r="G4" s="207" t="s">
        <v>894</v>
      </c>
      <c r="H4" s="207" t="s">
        <v>18</v>
      </c>
      <c r="I4" s="241" t="s">
        <v>21</v>
      </c>
    </row>
    <row r="5" spans="1:11" s="199" customFormat="1">
      <c r="A5" s="228">
        <v>1</v>
      </c>
      <c r="B5" s="228" t="s">
        <v>636</v>
      </c>
      <c r="C5" s="228" t="s">
        <v>618</v>
      </c>
      <c r="D5" s="228">
        <v>616044</v>
      </c>
      <c r="E5" s="228" t="s">
        <v>567</v>
      </c>
      <c r="F5" s="227" t="s">
        <v>566</v>
      </c>
      <c r="G5" s="227">
        <v>2576</v>
      </c>
      <c r="H5" s="227">
        <f>G5/10000</f>
        <v>0.2576</v>
      </c>
      <c r="I5" s="231" t="s">
        <v>706</v>
      </c>
    </row>
    <row r="6" spans="1:11" s="199" customFormat="1">
      <c r="A6" s="228">
        <v>2</v>
      </c>
      <c r="B6" s="228" t="s">
        <v>636</v>
      </c>
      <c r="C6" s="228" t="s">
        <v>618</v>
      </c>
      <c r="D6" s="228">
        <v>616044</v>
      </c>
      <c r="E6" s="228" t="s">
        <v>567</v>
      </c>
      <c r="F6" s="227" t="s">
        <v>568</v>
      </c>
      <c r="G6" s="227">
        <v>24</v>
      </c>
      <c r="H6" s="227">
        <f t="shared" ref="H6:H69" si="0">G6/10000</f>
        <v>2.3999999999999998E-3</v>
      </c>
      <c r="I6" s="231" t="s">
        <v>706</v>
      </c>
    </row>
    <row r="7" spans="1:11" s="199" customFormat="1">
      <c r="A7" s="228">
        <v>3</v>
      </c>
      <c r="B7" s="228" t="s">
        <v>636</v>
      </c>
      <c r="C7" s="228" t="s">
        <v>618</v>
      </c>
      <c r="D7" s="228">
        <v>616044</v>
      </c>
      <c r="E7" s="228" t="s">
        <v>567</v>
      </c>
      <c r="F7" s="227" t="s">
        <v>569</v>
      </c>
      <c r="G7" s="227">
        <v>1371</v>
      </c>
      <c r="H7" s="227">
        <f t="shared" si="0"/>
        <v>0.1371</v>
      </c>
      <c r="I7" s="231" t="s">
        <v>706</v>
      </c>
    </row>
    <row r="8" spans="1:11" s="199" customFormat="1">
      <c r="A8" s="228">
        <v>4</v>
      </c>
      <c r="B8" s="228" t="s">
        <v>636</v>
      </c>
      <c r="C8" s="228" t="s">
        <v>618</v>
      </c>
      <c r="D8" s="228">
        <v>616044</v>
      </c>
      <c r="E8" s="228" t="s">
        <v>567</v>
      </c>
      <c r="F8" s="227" t="s">
        <v>570</v>
      </c>
      <c r="G8" s="227">
        <v>49</v>
      </c>
      <c r="H8" s="227">
        <f t="shared" si="0"/>
        <v>4.8999999999999998E-3</v>
      </c>
      <c r="I8" s="231" t="s">
        <v>706</v>
      </c>
    </row>
    <row r="9" spans="1:11" s="199" customFormat="1">
      <c r="A9" s="228">
        <v>5</v>
      </c>
      <c r="B9" s="228" t="s">
        <v>636</v>
      </c>
      <c r="C9" s="228" t="s">
        <v>618</v>
      </c>
      <c r="D9" s="228">
        <v>616044</v>
      </c>
      <c r="E9" s="228" t="s">
        <v>567</v>
      </c>
      <c r="F9" s="227" t="s">
        <v>571</v>
      </c>
      <c r="G9" s="227">
        <v>1343</v>
      </c>
      <c r="H9" s="227">
        <f t="shared" si="0"/>
        <v>0.1343</v>
      </c>
      <c r="I9" s="231" t="s">
        <v>706</v>
      </c>
    </row>
    <row r="10" spans="1:11" s="199" customFormat="1">
      <c r="A10" s="228">
        <v>7</v>
      </c>
      <c r="B10" s="228" t="s">
        <v>631</v>
      </c>
      <c r="C10" s="228" t="s">
        <v>650</v>
      </c>
      <c r="D10" s="228">
        <v>629910</v>
      </c>
      <c r="E10" s="228" t="s">
        <v>610</v>
      </c>
      <c r="F10" s="227" t="s">
        <v>609</v>
      </c>
      <c r="G10" s="227">
        <v>112</v>
      </c>
      <c r="H10" s="227">
        <f t="shared" si="0"/>
        <v>1.12E-2</v>
      </c>
      <c r="I10" s="231" t="s">
        <v>719</v>
      </c>
    </row>
    <row r="11" spans="1:11" s="199" customFormat="1">
      <c r="A11" s="228">
        <v>8</v>
      </c>
      <c r="B11" s="228" t="s">
        <v>631</v>
      </c>
      <c r="C11" s="228" t="s">
        <v>650</v>
      </c>
      <c r="D11" s="228">
        <v>629910</v>
      </c>
      <c r="E11" s="228" t="s">
        <v>610</v>
      </c>
      <c r="F11" s="227" t="s">
        <v>611</v>
      </c>
      <c r="G11" s="227">
        <v>609</v>
      </c>
      <c r="H11" s="227">
        <f t="shared" si="0"/>
        <v>6.0900000000000003E-2</v>
      </c>
      <c r="I11" s="231" t="s">
        <v>716</v>
      </c>
    </row>
    <row r="12" spans="1:11" s="199" customFormat="1">
      <c r="A12" s="228">
        <v>9</v>
      </c>
      <c r="B12" s="228" t="s">
        <v>631</v>
      </c>
      <c r="C12" s="228" t="s">
        <v>650</v>
      </c>
      <c r="D12" s="228">
        <v>629910</v>
      </c>
      <c r="E12" s="228" t="s">
        <v>610</v>
      </c>
      <c r="F12" s="227" t="s">
        <v>612</v>
      </c>
      <c r="G12" s="227">
        <v>350</v>
      </c>
      <c r="H12" s="227">
        <f t="shared" si="0"/>
        <v>3.5000000000000003E-2</v>
      </c>
      <c r="I12" s="231" t="s">
        <v>717</v>
      </c>
    </row>
    <row r="13" spans="1:11" s="199" customFormat="1">
      <c r="A13" s="228">
        <v>10</v>
      </c>
      <c r="B13" s="228" t="s">
        <v>631</v>
      </c>
      <c r="C13" s="228" t="s">
        <v>650</v>
      </c>
      <c r="D13" s="228">
        <v>629910</v>
      </c>
      <c r="E13" s="228" t="s">
        <v>610</v>
      </c>
      <c r="F13" s="227" t="s">
        <v>613</v>
      </c>
      <c r="G13" s="227">
        <v>368</v>
      </c>
      <c r="H13" s="227">
        <f t="shared" si="0"/>
        <v>3.6799999999999999E-2</v>
      </c>
      <c r="I13" s="231" t="s">
        <v>718</v>
      </c>
    </row>
    <row r="14" spans="1:11" s="199" customFormat="1">
      <c r="A14" s="228">
        <v>12</v>
      </c>
      <c r="B14" s="228" t="s">
        <v>626</v>
      </c>
      <c r="C14" s="228" t="s">
        <v>661</v>
      </c>
      <c r="D14" s="228">
        <v>709191</v>
      </c>
      <c r="E14" s="228" t="s">
        <v>484</v>
      </c>
      <c r="F14" s="227" t="s">
        <v>483</v>
      </c>
      <c r="G14" s="227">
        <v>122</v>
      </c>
      <c r="H14" s="227">
        <f t="shared" si="0"/>
        <v>1.2200000000000001E-2</v>
      </c>
      <c r="I14" s="231" t="s">
        <v>722</v>
      </c>
    </row>
    <row r="15" spans="1:11">
      <c r="A15" s="228">
        <v>13</v>
      </c>
      <c r="B15" s="228" t="s">
        <v>66</v>
      </c>
      <c r="C15" s="228" t="s">
        <v>651</v>
      </c>
      <c r="D15" s="228">
        <v>659088</v>
      </c>
      <c r="E15" s="228" t="s">
        <v>699</v>
      </c>
      <c r="F15" s="227" t="s">
        <v>68</v>
      </c>
      <c r="G15" s="227">
        <v>40</v>
      </c>
      <c r="H15" s="227">
        <f t="shared" si="0"/>
        <v>4.0000000000000001E-3</v>
      </c>
      <c r="I15" s="228" t="s">
        <v>701</v>
      </c>
    </row>
    <row r="16" spans="1:11">
      <c r="A16" s="228">
        <v>14</v>
      </c>
      <c r="B16" s="228" t="s">
        <v>126</v>
      </c>
      <c r="C16" s="228" t="s">
        <v>680</v>
      </c>
      <c r="D16" s="228">
        <v>711977</v>
      </c>
      <c r="E16" s="228" t="s">
        <v>723</v>
      </c>
      <c r="F16" s="227" t="s">
        <v>128</v>
      </c>
      <c r="G16" s="227">
        <v>72</v>
      </c>
      <c r="H16" s="227">
        <f t="shared" si="0"/>
        <v>7.1999999999999998E-3</v>
      </c>
      <c r="I16" s="245" t="s">
        <v>724</v>
      </c>
    </row>
    <row r="17" spans="1:9">
      <c r="A17" s="228">
        <v>15</v>
      </c>
      <c r="B17" s="228" t="s">
        <v>30</v>
      </c>
      <c r="C17" s="228" t="s">
        <v>657</v>
      </c>
      <c r="D17" s="228">
        <v>628425</v>
      </c>
      <c r="E17" s="228" t="s">
        <v>31</v>
      </c>
      <c r="F17" s="227" t="s">
        <v>32</v>
      </c>
      <c r="G17" s="227">
        <v>25</v>
      </c>
      <c r="H17" s="244">
        <f t="shared" si="0"/>
        <v>2.5000000000000001E-3</v>
      </c>
      <c r="I17" s="231" t="s">
        <v>713</v>
      </c>
    </row>
    <row r="18" spans="1:9">
      <c r="A18" s="228">
        <v>16</v>
      </c>
      <c r="B18" s="228" t="s">
        <v>30</v>
      </c>
      <c r="C18" s="228" t="s">
        <v>657</v>
      </c>
      <c r="D18" s="228">
        <v>628425</v>
      </c>
      <c r="E18" s="228" t="s">
        <v>31</v>
      </c>
      <c r="F18" s="227" t="s">
        <v>35</v>
      </c>
      <c r="G18" s="227">
        <v>82</v>
      </c>
      <c r="H18" s="227">
        <f t="shared" si="0"/>
        <v>8.2000000000000007E-3</v>
      </c>
      <c r="I18" s="246" t="s">
        <v>713</v>
      </c>
    </row>
    <row r="19" spans="1:9">
      <c r="A19" s="228">
        <v>17</v>
      </c>
      <c r="B19" s="228" t="s">
        <v>30</v>
      </c>
      <c r="C19" s="228" t="s">
        <v>657</v>
      </c>
      <c r="D19" s="228">
        <v>628425</v>
      </c>
      <c r="E19" s="228" t="s">
        <v>31</v>
      </c>
      <c r="F19" s="227" t="s">
        <v>36</v>
      </c>
      <c r="G19" s="227">
        <v>58</v>
      </c>
      <c r="H19" s="227">
        <f t="shared" si="0"/>
        <v>5.7999999999999996E-3</v>
      </c>
      <c r="I19" s="231" t="s">
        <v>713</v>
      </c>
    </row>
    <row r="20" spans="1:9">
      <c r="A20" s="228">
        <v>18</v>
      </c>
      <c r="B20" s="228" t="s">
        <v>30</v>
      </c>
      <c r="C20" s="228" t="s">
        <v>657</v>
      </c>
      <c r="D20" s="228">
        <v>628425</v>
      </c>
      <c r="E20" s="228" t="s">
        <v>31</v>
      </c>
      <c r="F20" s="227" t="s">
        <v>37</v>
      </c>
      <c r="G20" s="227">
        <v>107</v>
      </c>
      <c r="H20" s="227">
        <f t="shared" si="0"/>
        <v>1.0699999999999999E-2</v>
      </c>
      <c r="I20" s="231" t="s">
        <v>713</v>
      </c>
    </row>
    <row r="21" spans="1:9">
      <c r="A21" s="228">
        <v>19</v>
      </c>
      <c r="B21" s="228" t="s">
        <v>30</v>
      </c>
      <c r="C21" s="228" t="s">
        <v>657</v>
      </c>
      <c r="D21" s="228">
        <v>628425</v>
      </c>
      <c r="E21" s="228" t="s">
        <v>31</v>
      </c>
      <c r="F21" s="227" t="s">
        <v>38</v>
      </c>
      <c r="G21" s="227">
        <v>20</v>
      </c>
      <c r="H21" s="227">
        <f t="shared" si="0"/>
        <v>2E-3</v>
      </c>
      <c r="I21" s="228" t="s">
        <v>708</v>
      </c>
    </row>
    <row r="22" spans="1:9">
      <c r="A22" s="228">
        <v>20</v>
      </c>
      <c r="B22" s="228" t="s">
        <v>30</v>
      </c>
      <c r="C22" s="228" t="s">
        <v>657</v>
      </c>
      <c r="D22" s="228">
        <v>628425</v>
      </c>
      <c r="E22" s="228" t="s">
        <v>31</v>
      </c>
      <c r="F22" s="227" t="s">
        <v>40</v>
      </c>
      <c r="G22" s="227">
        <v>56</v>
      </c>
      <c r="H22" s="227">
        <f t="shared" si="0"/>
        <v>5.5999999999999999E-3</v>
      </c>
      <c r="I22" s="228" t="s">
        <v>709</v>
      </c>
    </row>
    <row r="23" spans="1:9">
      <c r="A23" s="228">
        <v>21</v>
      </c>
      <c r="B23" s="228" t="s">
        <v>30</v>
      </c>
      <c r="C23" s="228" t="s">
        <v>657</v>
      </c>
      <c r="D23" s="228">
        <v>628425</v>
      </c>
      <c r="E23" s="228" t="s">
        <v>31</v>
      </c>
      <c r="F23" s="227" t="s">
        <v>41</v>
      </c>
      <c r="G23" s="227">
        <v>25</v>
      </c>
      <c r="H23" s="227">
        <f t="shared" si="0"/>
        <v>2.5000000000000001E-3</v>
      </c>
      <c r="I23" s="228" t="s">
        <v>713</v>
      </c>
    </row>
    <row r="24" spans="1:9">
      <c r="A24" s="228">
        <v>22</v>
      </c>
      <c r="B24" s="228" t="s">
        <v>30</v>
      </c>
      <c r="C24" s="228" t="s">
        <v>657</v>
      </c>
      <c r="D24" s="228">
        <v>628425</v>
      </c>
      <c r="E24" s="228" t="s">
        <v>31</v>
      </c>
      <c r="F24" s="227" t="s">
        <v>43</v>
      </c>
      <c r="G24" s="227">
        <v>448</v>
      </c>
      <c r="H24" s="227">
        <f t="shared" si="0"/>
        <v>4.48E-2</v>
      </c>
      <c r="I24" s="228" t="s">
        <v>709</v>
      </c>
    </row>
    <row r="25" spans="1:9">
      <c r="A25" s="228">
        <v>23</v>
      </c>
      <c r="B25" s="228" t="s">
        <v>30</v>
      </c>
      <c r="C25" s="228" t="s">
        <v>657</v>
      </c>
      <c r="D25" s="228">
        <v>628425</v>
      </c>
      <c r="E25" s="228" t="s">
        <v>31</v>
      </c>
      <c r="F25" s="227" t="s">
        <v>44</v>
      </c>
      <c r="G25" s="227">
        <v>63</v>
      </c>
      <c r="H25" s="227">
        <f t="shared" si="0"/>
        <v>6.3E-3</v>
      </c>
      <c r="I25" s="228" t="s">
        <v>708</v>
      </c>
    </row>
    <row r="26" spans="1:9">
      <c r="A26" s="228">
        <v>24</v>
      </c>
      <c r="B26" s="228" t="s">
        <v>30</v>
      </c>
      <c r="C26" s="228" t="s">
        <v>657</v>
      </c>
      <c r="D26" s="228">
        <v>628425</v>
      </c>
      <c r="E26" s="228" t="s">
        <v>31</v>
      </c>
      <c r="F26" s="227" t="s">
        <v>45</v>
      </c>
      <c r="G26" s="227">
        <v>180</v>
      </c>
      <c r="H26" s="227">
        <f t="shared" si="0"/>
        <v>1.7999999999999999E-2</v>
      </c>
      <c r="I26" s="228" t="s">
        <v>709</v>
      </c>
    </row>
    <row r="27" spans="1:9">
      <c r="A27" s="228">
        <v>25</v>
      </c>
      <c r="B27" s="228" t="s">
        <v>123</v>
      </c>
      <c r="C27" s="228" t="s">
        <v>680</v>
      </c>
      <c r="D27" s="228">
        <v>675539</v>
      </c>
      <c r="E27" s="228" t="s">
        <v>124</v>
      </c>
      <c r="F27" s="227" t="s">
        <v>125</v>
      </c>
      <c r="G27" s="227">
        <v>50</v>
      </c>
      <c r="H27" s="227">
        <f t="shared" si="0"/>
        <v>5.0000000000000001E-3</v>
      </c>
      <c r="I27" s="228" t="s">
        <v>725</v>
      </c>
    </row>
    <row r="28" spans="1:9">
      <c r="A28" s="228">
        <v>26</v>
      </c>
      <c r="B28" s="228" t="s">
        <v>70</v>
      </c>
      <c r="C28" s="228" t="s">
        <v>618</v>
      </c>
      <c r="D28" s="228">
        <v>679887</v>
      </c>
      <c r="E28" s="228" t="s">
        <v>702</v>
      </c>
      <c r="F28" s="227" t="s">
        <v>72</v>
      </c>
      <c r="G28" s="227">
        <v>17</v>
      </c>
      <c r="H28" s="227">
        <f t="shared" si="0"/>
        <v>1.6999999999999999E-3</v>
      </c>
      <c r="I28" s="228" t="s">
        <v>703</v>
      </c>
    </row>
    <row r="29" spans="1:9">
      <c r="A29" s="228">
        <v>27</v>
      </c>
      <c r="B29" s="228" t="s">
        <v>46</v>
      </c>
      <c r="C29" s="228" t="s">
        <v>650</v>
      </c>
      <c r="D29" s="228">
        <v>718637</v>
      </c>
      <c r="E29" s="228" t="s">
        <v>47</v>
      </c>
      <c r="F29" s="227" t="s">
        <v>48</v>
      </c>
      <c r="G29" s="227">
        <v>238</v>
      </c>
      <c r="H29" s="227">
        <f t="shared" si="0"/>
        <v>2.3800000000000002E-2</v>
      </c>
      <c r="I29" s="228" t="s">
        <v>709</v>
      </c>
    </row>
    <row r="30" spans="1:9">
      <c r="A30" s="228">
        <v>28</v>
      </c>
      <c r="B30" s="228" t="s">
        <v>46</v>
      </c>
      <c r="C30" s="228" t="s">
        <v>650</v>
      </c>
      <c r="D30" s="228">
        <v>718637</v>
      </c>
      <c r="E30" s="228" t="s">
        <v>47</v>
      </c>
      <c r="F30" s="227" t="s">
        <v>50</v>
      </c>
      <c r="G30" s="227">
        <v>240</v>
      </c>
      <c r="H30" s="227">
        <f t="shared" si="0"/>
        <v>2.4E-2</v>
      </c>
      <c r="I30" s="228" t="s">
        <v>715</v>
      </c>
    </row>
    <row r="31" spans="1:9">
      <c r="A31" s="228">
        <v>29</v>
      </c>
      <c r="B31" s="228" t="s">
        <v>46</v>
      </c>
      <c r="C31" s="228" t="s">
        <v>650</v>
      </c>
      <c r="D31" s="228">
        <v>718637</v>
      </c>
      <c r="E31" s="228" t="s">
        <v>47</v>
      </c>
      <c r="F31" s="227" t="s">
        <v>53</v>
      </c>
      <c r="G31" s="227">
        <v>22</v>
      </c>
      <c r="H31" s="227">
        <f t="shared" si="0"/>
        <v>2.2000000000000001E-3</v>
      </c>
      <c r="I31" s="231" t="s">
        <v>712</v>
      </c>
    </row>
    <row r="32" spans="1:9">
      <c r="A32" s="228">
        <v>30</v>
      </c>
      <c r="B32" s="228" t="s">
        <v>46</v>
      </c>
      <c r="C32" s="228" t="s">
        <v>650</v>
      </c>
      <c r="D32" s="228">
        <v>718637</v>
      </c>
      <c r="E32" s="228" t="s">
        <v>47</v>
      </c>
      <c r="F32" s="227" t="s">
        <v>54</v>
      </c>
      <c r="G32" s="227">
        <v>646</v>
      </c>
      <c r="H32" s="227">
        <f t="shared" si="0"/>
        <v>6.4600000000000005E-2</v>
      </c>
      <c r="I32" s="228" t="s">
        <v>715</v>
      </c>
    </row>
    <row r="33" spans="1:9">
      <c r="A33" s="228">
        <v>31</v>
      </c>
      <c r="B33" s="228" t="s">
        <v>46</v>
      </c>
      <c r="C33" s="228" t="s">
        <v>650</v>
      </c>
      <c r="D33" s="228">
        <v>718637</v>
      </c>
      <c r="E33" s="228" t="s">
        <v>47</v>
      </c>
      <c r="F33" s="227" t="s">
        <v>56</v>
      </c>
      <c r="G33" s="227">
        <v>125</v>
      </c>
      <c r="H33" s="227">
        <f t="shared" si="0"/>
        <v>1.2500000000000001E-2</v>
      </c>
      <c r="I33" s="231" t="s">
        <v>712</v>
      </c>
    </row>
    <row r="34" spans="1:9" s="199" customFormat="1">
      <c r="A34" s="228">
        <v>33</v>
      </c>
      <c r="B34" s="228" t="s">
        <v>640</v>
      </c>
      <c r="C34" s="228" t="s">
        <v>672</v>
      </c>
      <c r="D34" s="228">
        <v>766925</v>
      </c>
      <c r="E34" s="228" t="s">
        <v>608</v>
      </c>
      <c r="F34" s="227" t="s">
        <v>607</v>
      </c>
      <c r="G34" s="227">
        <v>15</v>
      </c>
      <c r="H34" s="227">
        <f t="shared" si="0"/>
        <v>1.5E-3</v>
      </c>
      <c r="I34" s="231" t="s">
        <v>721</v>
      </c>
    </row>
    <row r="35" spans="1:9" s="199" customFormat="1">
      <c r="A35" s="228">
        <v>34</v>
      </c>
      <c r="B35" s="228" t="s">
        <v>619</v>
      </c>
      <c r="C35" s="228" t="s">
        <v>680</v>
      </c>
      <c r="D35" s="228">
        <v>723550</v>
      </c>
      <c r="E35" s="228" t="s">
        <v>538</v>
      </c>
      <c r="F35" s="227" t="s">
        <v>537</v>
      </c>
      <c r="G35" s="227">
        <v>282</v>
      </c>
      <c r="H35" s="227">
        <f t="shared" si="0"/>
        <v>2.8199999999999999E-2</v>
      </c>
      <c r="I35" s="231" t="s">
        <v>728</v>
      </c>
    </row>
    <row r="36" spans="1:9" s="199" customFormat="1">
      <c r="A36" s="228">
        <v>35</v>
      </c>
      <c r="B36" s="228" t="s">
        <v>619</v>
      </c>
      <c r="C36" s="228" t="s">
        <v>680</v>
      </c>
      <c r="D36" s="228">
        <v>723550</v>
      </c>
      <c r="E36" s="228" t="s">
        <v>538</v>
      </c>
      <c r="F36" s="227" t="s">
        <v>539</v>
      </c>
      <c r="G36" s="227">
        <v>575</v>
      </c>
      <c r="H36" s="227">
        <f t="shared" si="0"/>
        <v>5.7500000000000002E-2</v>
      </c>
      <c r="I36" s="231"/>
    </row>
    <row r="37" spans="1:9" s="199" customFormat="1">
      <c r="A37" s="228">
        <v>35</v>
      </c>
      <c r="B37" s="228" t="s">
        <v>619</v>
      </c>
      <c r="C37" s="228" t="s">
        <v>680</v>
      </c>
      <c r="D37" s="228">
        <v>723550</v>
      </c>
      <c r="E37" s="228" t="s">
        <v>538</v>
      </c>
      <c r="F37" s="227" t="s">
        <v>539</v>
      </c>
      <c r="G37" s="227">
        <v>575</v>
      </c>
      <c r="H37" s="227">
        <f t="shared" si="0"/>
        <v>5.7500000000000002E-2</v>
      </c>
      <c r="I37" s="231" t="s">
        <v>878</v>
      </c>
    </row>
    <row r="38" spans="1:9" s="199" customFormat="1">
      <c r="A38" s="228">
        <v>36</v>
      </c>
      <c r="B38" s="228" t="s">
        <v>619</v>
      </c>
      <c r="C38" s="228" t="s">
        <v>680</v>
      </c>
      <c r="D38" s="228">
        <v>723550</v>
      </c>
      <c r="E38" s="228" t="s">
        <v>538</v>
      </c>
      <c r="F38" s="227" t="s">
        <v>540</v>
      </c>
      <c r="G38" s="227">
        <v>1534</v>
      </c>
      <c r="H38" s="227">
        <f t="shared" si="0"/>
        <v>0.15340000000000001</v>
      </c>
      <c r="I38" s="231" t="s">
        <v>728</v>
      </c>
    </row>
    <row r="39" spans="1:9" s="199" customFormat="1">
      <c r="A39" s="228">
        <v>37</v>
      </c>
      <c r="B39" s="228" t="s">
        <v>619</v>
      </c>
      <c r="C39" s="228" t="s">
        <v>680</v>
      </c>
      <c r="D39" s="228">
        <v>723550</v>
      </c>
      <c r="E39" s="228" t="s">
        <v>538</v>
      </c>
      <c r="F39" s="227" t="s">
        <v>541</v>
      </c>
      <c r="G39" s="227">
        <v>63</v>
      </c>
      <c r="H39" s="227">
        <f t="shared" si="0"/>
        <v>6.3E-3</v>
      </c>
      <c r="I39" s="231"/>
    </row>
    <row r="40" spans="1:9" s="199" customFormat="1">
      <c r="A40" s="228">
        <v>38</v>
      </c>
      <c r="B40" s="228" t="s">
        <v>619</v>
      </c>
      <c r="C40" s="228" t="s">
        <v>680</v>
      </c>
      <c r="D40" s="228">
        <v>723550</v>
      </c>
      <c r="E40" s="228" t="s">
        <v>538</v>
      </c>
      <c r="F40" s="227" t="s">
        <v>542</v>
      </c>
      <c r="G40" s="227">
        <v>23</v>
      </c>
      <c r="H40" s="227">
        <f t="shared" si="0"/>
        <v>2.3E-3</v>
      </c>
      <c r="I40" s="231"/>
    </row>
    <row r="41" spans="1:9" s="199" customFormat="1">
      <c r="A41" s="228">
        <v>39</v>
      </c>
      <c r="B41" s="228" t="s">
        <v>619</v>
      </c>
      <c r="C41" s="228" t="s">
        <v>680</v>
      </c>
      <c r="D41" s="228">
        <v>723550</v>
      </c>
      <c r="E41" s="228" t="s">
        <v>538</v>
      </c>
      <c r="F41" s="227" t="s">
        <v>543</v>
      </c>
      <c r="G41" s="227">
        <v>201</v>
      </c>
      <c r="H41" s="227">
        <f t="shared" si="0"/>
        <v>2.01E-2</v>
      </c>
      <c r="I41" s="231" t="s">
        <v>728</v>
      </c>
    </row>
    <row r="42" spans="1:9" s="199" customFormat="1">
      <c r="A42" s="228">
        <v>40</v>
      </c>
      <c r="B42" s="228" t="s">
        <v>619</v>
      </c>
      <c r="C42" s="228" t="s">
        <v>680</v>
      </c>
      <c r="D42" s="228">
        <v>723550</v>
      </c>
      <c r="E42" s="228" t="s">
        <v>538</v>
      </c>
      <c r="F42" s="227" t="s">
        <v>544</v>
      </c>
      <c r="G42" s="227">
        <v>132</v>
      </c>
      <c r="H42" s="227">
        <f t="shared" si="0"/>
        <v>1.32E-2</v>
      </c>
      <c r="I42" s="231" t="s">
        <v>728</v>
      </c>
    </row>
    <row r="43" spans="1:9" s="199" customFormat="1">
      <c r="A43" s="228">
        <v>41</v>
      </c>
      <c r="B43" s="228" t="s">
        <v>619</v>
      </c>
      <c r="C43" s="228" t="s">
        <v>680</v>
      </c>
      <c r="D43" s="228">
        <v>723550</v>
      </c>
      <c r="E43" s="228" t="s">
        <v>538</v>
      </c>
      <c r="F43" s="227" t="s">
        <v>545</v>
      </c>
      <c r="G43" s="227">
        <v>199</v>
      </c>
      <c r="H43" s="227">
        <f t="shared" si="0"/>
        <v>1.9900000000000001E-2</v>
      </c>
      <c r="I43" s="231"/>
    </row>
    <row r="44" spans="1:9" s="199" customFormat="1">
      <c r="A44" s="228">
        <v>42</v>
      </c>
      <c r="B44" s="228" t="s">
        <v>619</v>
      </c>
      <c r="C44" s="228" t="s">
        <v>680</v>
      </c>
      <c r="D44" s="228">
        <v>723550</v>
      </c>
      <c r="E44" s="228" t="s">
        <v>538</v>
      </c>
      <c r="F44" s="227" t="s">
        <v>546</v>
      </c>
      <c r="G44" s="227">
        <v>61</v>
      </c>
      <c r="H44" s="227">
        <f t="shared" si="0"/>
        <v>6.1000000000000004E-3</v>
      </c>
      <c r="I44" s="231" t="s">
        <v>728</v>
      </c>
    </row>
    <row r="45" spans="1:9" s="199" customFormat="1">
      <c r="A45" s="228">
        <v>43</v>
      </c>
      <c r="B45" s="228" t="s">
        <v>619</v>
      </c>
      <c r="C45" s="228" t="s">
        <v>680</v>
      </c>
      <c r="D45" s="228">
        <v>723550</v>
      </c>
      <c r="E45" s="228" t="s">
        <v>538</v>
      </c>
      <c r="F45" s="227" t="s">
        <v>547</v>
      </c>
      <c r="G45" s="227">
        <v>30</v>
      </c>
      <c r="H45" s="227">
        <f t="shared" si="0"/>
        <v>3.0000000000000001E-3</v>
      </c>
      <c r="I45" s="231"/>
    </row>
    <row r="46" spans="1:9">
      <c r="A46" s="228">
        <v>44</v>
      </c>
      <c r="B46" s="228" t="s">
        <v>59</v>
      </c>
      <c r="C46" s="228" t="s">
        <v>657</v>
      </c>
      <c r="D46" s="228">
        <v>744395</v>
      </c>
      <c r="E46" s="228" t="s">
        <v>710</v>
      </c>
      <c r="F46" s="227" t="s">
        <v>60</v>
      </c>
      <c r="G46" s="227">
        <v>607</v>
      </c>
      <c r="H46" s="227">
        <f t="shared" si="0"/>
        <v>6.0699999999999997E-2</v>
      </c>
      <c r="I46" s="228" t="s">
        <v>711</v>
      </c>
    </row>
    <row r="47" spans="1:9">
      <c r="A47" s="228">
        <v>45</v>
      </c>
      <c r="B47" s="228" t="s">
        <v>46</v>
      </c>
      <c r="C47" s="228" t="s">
        <v>657</v>
      </c>
      <c r="D47" s="228">
        <v>744395</v>
      </c>
      <c r="E47" s="228" t="s">
        <v>710</v>
      </c>
      <c r="F47" s="227" t="s">
        <v>58</v>
      </c>
      <c r="G47" s="227">
        <v>263</v>
      </c>
      <c r="H47" s="227">
        <f t="shared" si="0"/>
        <v>2.63E-2</v>
      </c>
      <c r="I47" s="228" t="s">
        <v>709</v>
      </c>
    </row>
    <row r="48" spans="1:9">
      <c r="A48" s="228">
        <v>46</v>
      </c>
      <c r="B48" s="228" t="s">
        <v>46</v>
      </c>
      <c r="C48" s="228" t="s">
        <v>657</v>
      </c>
      <c r="D48" s="228">
        <v>744395</v>
      </c>
      <c r="E48" s="228" t="s">
        <v>710</v>
      </c>
      <c r="F48" s="227" t="s">
        <v>61</v>
      </c>
      <c r="G48" s="227">
        <v>14</v>
      </c>
      <c r="H48" s="227">
        <f t="shared" si="0"/>
        <v>1.4E-3</v>
      </c>
      <c r="I48" s="228" t="s">
        <v>709</v>
      </c>
    </row>
    <row r="49" spans="1:9">
      <c r="A49" s="228">
        <v>47</v>
      </c>
      <c r="B49" s="228" t="s">
        <v>46</v>
      </c>
      <c r="C49" s="228" t="s">
        <v>657</v>
      </c>
      <c r="D49" s="228">
        <v>744395</v>
      </c>
      <c r="E49" s="228" t="s">
        <v>710</v>
      </c>
      <c r="F49" s="227" t="s">
        <v>62</v>
      </c>
      <c r="G49" s="227">
        <v>35</v>
      </c>
      <c r="H49" s="227">
        <f t="shared" si="0"/>
        <v>3.5000000000000001E-3</v>
      </c>
      <c r="I49" s="231" t="s">
        <v>712</v>
      </c>
    </row>
    <row r="50" spans="1:9">
      <c r="A50" s="228">
        <v>48</v>
      </c>
      <c r="B50" s="228" t="s">
        <v>46</v>
      </c>
      <c r="C50" s="228" t="s">
        <v>657</v>
      </c>
      <c r="D50" s="228">
        <v>744395</v>
      </c>
      <c r="E50" s="228" t="s">
        <v>710</v>
      </c>
      <c r="F50" s="227" t="s">
        <v>64</v>
      </c>
      <c r="G50" s="227">
        <v>98</v>
      </c>
      <c r="H50" s="227">
        <f t="shared" si="0"/>
        <v>9.7999999999999997E-3</v>
      </c>
      <c r="I50" s="231" t="s">
        <v>712</v>
      </c>
    </row>
    <row r="51" spans="1:9">
      <c r="A51" s="228">
        <v>49</v>
      </c>
      <c r="B51" s="245" t="s">
        <v>46</v>
      </c>
      <c r="C51" s="228" t="s">
        <v>657</v>
      </c>
      <c r="D51" s="228">
        <v>744395</v>
      </c>
      <c r="E51" s="228" t="s">
        <v>710</v>
      </c>
      <c r="F51" s="227" t="s">
        <v>65</v>
      </c>
      <c r="G51" s="227">
        <v>20</v>
      </c>
      <c r="H51" s="227">
        <f t="shared" si="0"/>
        <v>2E-3</v>
      </c>
      <c r="I51" s="231" t="s">
        <v>712</v>
      </c>
    </row>
    <row r="52" spans="1:9">
      <c r="A52" s="232">
        <v>50</v>
      </c>
      <c r="B52" s="251">
        <v>10182343</v>
      </c>
      <c r="C52" s="235" t="s">
        <v>652</v>
      </c>
      <c r="D52" s="228">
        <v>600831</v>
      </c>
      <c r="E52" s="228" t="s">
        <v>730</v>
      </c>
      <c r="F52" s="227" t="s">
        <v>327</v>
      </c>
      <c r="G52" s="227">
        <v>149</v>
      </c>
      <c r="H52" s="227">
        <f t="shared" si="0"/>
        <v>1.49E-2</v>
      </c>
      <c r="I52" s="228" t="s">
        <v>34</v>
      </c>
    </row>
    <row r="53" spans="1:9">
      <c r="A53" s="228">
        <v>51</v>
      </c>
      <c r="B53" s="250" t="s">
        <v>314</v>
      </c>
      <c r="C53" s="228" t="s">
        <v>652</v>
      </c>
      <c r="D53" s="228">
        <v>600831</v>
      </c>
      <c r="E53" s="228" t="s">
        <v>730</v>
      </c>
      <c r="F53" s="227" t="s">
        <v>330</v>
      </c>
      <c r="G53" s="227">
        <v>23</v>
      </c>
      <c r="H53" s="227">
        <f t="shared" si="0"/>
        <v>2.3E-3</v>
      </c>
      <c r="I53" s="231" t="s">
        <v>731</v>
      </c>
    </row>
    <row r="54" spans="1:9">
      <c r="A54" s="228">
        <v>52</v>
      </c>
      <c r="B54" s="228" t="s">
        <v>314</v>
      </c>
      <c r="C54" s="228" t="s">
        <v>652</v>
      </c>
      <c r="D54" s="228">
        <v>600831</v>
      </c>
      <c r="E54" s="228" t="s">
        <v>730</v>
      </c>
      <c r="F54" s="227" t="s">
        <v>332</v>
      </c>
      <c r="G54" s="227">
        <v>48</v>
      </c>
      <c r="H54" s="227">
        <f t="shared" si="0"/>
        <v>4.7999999999999996E-3</v>
      </c>
      <c r="I54" s="231" t="s">
        <v>731</v>
      </c>
    </row>
    <row r="55" spans="1:9">
      <c r="A55" s="228">
        <v>53</v>
      </c>
      <c r="B55" s="228" t="s">
        <v>314</v>
      </c>
      <c r="C55" s="228" t="s">
        <v>652</v>
      </c>
      <c r="D55" s="228">
        <v>600831</v>
      </c>
      <c r="E55" s="228" t="s">
        <v>730</v>
      </c>
      <c r="F55" s="227" t="s">
        <v>333</v>
      </c>
      <c r="G55" s="227">
        <v>64</v>
      </c>
      <c r="H55" s="227">
        <f t="shared" si="0"/>
        <v>6.4000000000000003E-3</v>
      </c>
      <c r="I55" s="231" t="s">
        <v>731</v>
      </c>
    </row>
    <row r="56" spans="1:9">
      <c r="A56" s="228">
        <v>54</v>
      </c>
      <c r="B56" s="228" t="s">
        <v>314</v>
      </c>
      <c r="C56" s="228" t="s">
        <v>652</v>
      </c>
      <c r="D56" s="228">
        <v>600831</v>
      </c>
      <c r="E56" s="228" t="s">
        <v>730</v>
      </c>
      <c r="F56" s="227" t="s">
        <v>334</v>
      </c>
      <c r="G56" s="227">
        <v>959</v>
      </c>
      <c r="H56" s="227">
        <f t="shared" si="0"/>
        <v>9.5899999999999999E-2</v>
      </c>
      <c r="I56" s="228" t="s">
        <v>34</v>
      </c>
    </row>
    <row r="57" spans="1:9">
      <c r="A57" s="228">
        <v>55</v>
      </c>
      <c r="B57" s="228" t="s">
        <v>314</v>
      </c>
      <c r="C57" s="228" t="s">
        <v>652</v>
      </c>
      <c r="D57" s="228">
        <v>600831</v>
      </c>
      <c r="E57" s="228" t="s">
        <v>730</v>
      </c>
      <c r="F57" s="227" t="s">
        <v>335</v>
      </c>
      <c r="G57" s="227">
        <v>42</v>
      </c>
      <c r="H57" s="227">
        <f t="shared" si="0"/>
        <v>4.1999999999999997E-3</v>
      </c>
      <c r="I57" s="228" t="s">
        <v>34</v>
      </c>
    </row>
    <row r="58" spans="1:9">
      <c r="A58" s="228">
        <v>57</v>
      </c>
      <c r="B58" s="228" t="s">
        <v>336</v>
      </c>
      <c r="C58" s="228" t="s">
        <v>652</v>
      </c>
      <c r="D58" s="228">
        <v>601501</v>
      </c>
      <c r="E58" s="228" t="s">
        <v>337</v>
      </c>
      <c r="F58" s="227" t="s">
        <v>338</v>
      </c>
      <c r="G58" s="227">
        <v>279</v>
      </c>
      <c r="H58" s="227">
        <f t="shared" si="0"/>
        <v>2.7900000000000001E-2</v>
      </c>
      <c r="I58" s="228" t="s">
        <v>34</v>
      </c>
    </row>
    <row r="59" spans="1:9">
      <c r="A59" s="228">
        <v>58</v>
      </c>
      <c r="B59" s="228" t="s">
        <v>314</v>
      </c>
      <c r="C59" s="228" t="s">
        <v>653</v>
      </c>
      <c r="D59" s="228">
        <v>602477</v>
      </c>
      <c r="E59" s="228" t="s">
        <v>315</v>
      </c>
      <c r="F59" s="227" t="s">
        <v>316</v>
      </c>
      <c r="G59" s="227">
        <v>275</v>
      </c>
      <c r="H59" s="227">
        <f t="shared" si="0"/>
        <v>2.75E-2</v>
      </c>
      <c r="I59" s="231" t="s">
        <v>696</v>
      </c>
    </row>
    <row r="60" spans="1:9">
      <c r="A60" s="228">
        <v>59</v>
      </c>
      <c r="B60" s="228" t="s">
        <v>314</v>
      </c>
      <c r="C60" s="228" t="s">
        <v>653</v>
      </c>
      <c r="D60" s="228">
        <v>602477</v>
      </c>
      <c r="E60" s="228" t="s">
        <v>315</v>
      </c>
      <c r="F60" s="227" t="s">
        <v>318</v>
      </c>
      <c r="G60" s="227">
        <v>32</v>
      </c>
      <c r="H60" s="227">
        <f t="shared" si="0"/>
        <v>3.2000000000000002E-3</v>
      </c>
      <c r="I60" s="231" t="s">
        <v>696</v>
      </c>
    </row>
    <row r="61" spans="1:9">
      <c r="A61" s="228">
        <v>60</v>
      </c>
      <c r="B61" s="228" t="s">
        <v>339</v>
      </c>
      <c r="C61" s="228" t="s">
        <v>663</v>
      </c>
      <c r="D61" s="228">
        <v>602159</v>
      </c>
      <c r="E61" s="228" t="s">
        <v>340</v>
      </c>
      <c r="F61" s="227" t="s">
        <v>341</v>
      </c>
      <c r="G61" s="227">
        <v>79</v>
      </c>
      <c r="H61" s="227">
        <f t="shared" si="0"/>
        <v>7.9000000000000008E-3</v>
      </c>
      <c r="I61" s="228" t="s">
        <v>693</v>
      </c>
    </row>
    <row r="62" spans="1:9">
      <c r="A62" s="228">
        <v>61</v>
      </c>
      <c r="B62" s="228" t="s">
        <v>339</v>
      </c>
      <c r="C62" s="228" t="s">
        <v>663</v>
      </c>
      <c r="D62" s="228">
        <v>602159</v>
      </c>
      <c r="E62" s="228" t="s">
        <v>340</v>
      </c>
      <c r="F62" s="227" t="s">
        <v>343</v>
      </c>
      <c r="G62" s="227">
        <v>188</v>
      </c>
      <c r="H62" s="227">
        <f t="shared" si="0"/>
        <v>1.8800000000000001E-2</v>
      </c>
      <c r="I62" s="228" t="s">
        <v>34</v>
      </c>
    </row>
    <row r="63" spans="1:9">
      <c r="A63" s="228">
        <v>62</v>
      </c>
      <c r="B63" s="228" t="s">
        <v>319</v>
      </c>
      <c r="C63" s="228" t="s">
        <v>653</v>
      </c>
      <c r="D63" s="228">
        <v>677175</v>
      </c>
      <c r="E63" s="228" t="s">
        <v>320</v>
      </c>
      <c r="F63" s="227" t="s">
        <v>321</v>
      </c>
      <c r="G63" s="227">
        <v>327</v>
      </c>
      <c r="H63" s="227">
        <f t="shared" si="0"/>
        <v>3.27E-2</v>
      </c>
      <c r="I63" s="231" t="s">
        <v>694</v>
      </c>
    </row>
    <row r="64" spans="1:9">
      <c r="A64" s="228">
        <v>68</v>
      </c>
      <c r="B64" s="228" t="s">
        <v>323</v>
      </c>
      <c r="C64" s="228" t="s">
        <v>670</v>
      </c>
      <c r="D64" s="228">
        <v>793086</v>
      </c>
      <c r="E64" s="228" t="s">
        <v>697</v>
      </c>
      <c r="F64" s="227" t="s">
        <v>325</v>
      </c>
      <c r="G64" s="227">
        <v>56</v>
      </c>
      <c r="H64" s="227">
        <f t="shared" si="0"/>
        <v>5.5999999999999999E-3</v>
      </c>
      <c r="I64" s="228" t="s">
        <v>34</v>
      </c>
    </row>
    <row r="65" spans="1:9">
      <c r="A65" s="228">
        <v>69</v>
      </c>
      <c r="B65" s="228" t="s">
        <v>161</v>
      </c>
      <c r="C65" s="228" t="s">
        <v>654</v>
      </c>
      <c r="D65" s="228">
        <v>639346</v>
      </c>
      <c r="E65" s="228" t="s">
        <v>784</v>
      </c>
      <c r="F65" s="227" t="s">
        <v>164</v>
      </c>
      <c r="G65" s="227">
        <v>90</v>
      </c>
      <c r="H65" s="227">
        <f t="shared" si="0"/>
        <v>8.9999999999999993E-3</v>
      </c>
      <c r="I65" s="228" t="s">
        <v>786</v>
      </c>
    </row>
    <row r="66" spans="1:9">
      <c r="A66" s="228">
        <v>71</v>
      </c>
      <c r="B66" s="247">
        <v>10182740</v>
      </c>
      <c r="C66" s="228" t="s">
        <v>655</v>
      </c>
      <c r="D66" s="228">
        <v>607517</v>
      </c>
      <c r="E66" s="228" t="s">
        <v>417</v>
      </c>
      <c r="F66" s="227">
        <v>348</v>
      </c>
      <c r="G66" s="227">
        <v>16510</v>
      </c>
      <c r="H66" s="227">
        <f t="shared" si="0"/>
        <v>1.651</v>
      </c>
      <c r="I66" s="231" t="s">
        <v>886</v>
      </c>
    </row>
    <row r="67" spans="1:9">
      <c r="A67" s="228">
        <v>72</v>
      </c>
      <c r="B67" s="228" t="s">
        <v>251</v>
      </c>
      <c r="C67" s="228" t="s">
        <v>656</v>
      </c>
      <c r="D67" s="228">
        <v>695963</v>
      </c>
      <c r="E67" s="228" t="s">
        <v>744</v>
      </c>
      <c r="F67" s="227">
        <v>1263</v>
      </c>
      <c r="G67" s="227">
        <v>108762</v>
      </c>
      <c r="H67" s="227">
        <f t="shared" si="0"/>
        <v>10.876200000000001</v>
      </c>
      <c r="I67" s="228" t="s">
        <v>745</v>
      </c>
    </row>
    <row r="68" spans="1:9">
      <c r="A68" s="228">
        <v>73</v>
      </c>
      <c r="B68" s="228" t="s">
        <v>251</v>
      </c>
      <c r="C68" s="228" t="s">
        <v>656</v>
      </c>
      <c r="D68" s="228">
        <v>695963</v>
      </c>
      <c r="E68" s="228" t="s">
        <v>744</v>
      </c>
      <c r="F68" s="227">
        <v>910</v>
      </c>
      <c r="G68" s="227">
        <v>2041</v>
      </c>
      <c r="H68" s="227">
        <f t="shared" si="0"/>
        <v>0.2041</v>
      </c>
      <c r="I68" s="228" t="s">
        <v>741</v>
      </c>
    </row>
    <row r="69" spans="1:9">
      <c r="A69" s="228">
        <v>74</v>
      </c>
      <c r="B69" s="228" t="s">
        <v>251</v>
      </c>
      <c r="C69" s="228" t="s">
        <v>656</v>
      </c>
      <c r="D69" s="228">
        <v>695963</v>
      </c>
      <c r="E69" s="228" t="s">
        <v>744</v>
      </c>
      <c r="F69" s="227">
        <v>912</v>
      </c>
      <c r="G69" s="227">
        <v>150</v>
      </c>
      <c r="H69" s="227">
        <f t="shared" si="0"/>
        <v>1.4999999999999999E-2</v>
      </c>
      <c r="I69" s="228" t="s">
        <v>741</v>
      </c>
    </row>
    <row r="70" spans="1:9">
      <c r="A70" s="228">
        <v>75</v>
      </c>
      <c r="B70" s="228" t="s">
        <v>399</v>
      </c>
      <c r="C70" s="228" t="s">
        <v>400</v>
      </c>
      <c r="D70" s="228">
        <v>622737</v>
      </c>
      <c r="E70" s="228" t="s">
        <v>400</v>
      </c>
      <c r="F70" s="227" t="s">
        <v>401</v>
      </c>
      <c r="G70" s="227">
        <v>361</v>
      </c>
      <c r="H70" s="227">
        <f t="shared" ref="H70:H133" si="1">G70/10000</f>
        <v>3.61E-2</v>
      </c>
      <c r="I70" s="228" t="s">
        <v>802</v>
      </c>
    </row>
    <row r="71" spans="1:9">
      <c r="A71" s="228">
        <v>76</v>
      </c>
      <c r="B71" s="228" t="s">
        <v>399</v>
      </c>
      <c r="C71" s="228" t="s">
        <v>400</v>
      </c>
      <c r="D71" s="228">
        <v>622737</v>
      </c>
      <c r="E71" s="228" t="s">
        <v>400</v>
      </c>
      <c r="F71" s="227" t="s">
        <v>403</v>
      </c>
      <c r="G71" s="227">
        <v>173</v>
      </c>
      <c r="H71" s="227">
        <f t="shared" si="1"/>
        <v>1.7299999999999999E-2</v>
      </c>
      <c r="I71" s="231" t="s">
        <v>801</v>
      </c>
    </row>
    <row r="72" spans="1:9">
      <c r="A72" s="228">
        <v>77</v>
      </c>
      <c r="B72" s="228" t="s">
        <v>157</v>
      </c>
      <c r="C72" s="228" t="s">
        <v>622</v>
      </c>
      <c r="D72" s="228">
        <v>624799</v>
      </c>
      <c r="E72" s="228" t="s">
        <v>782</v>
      </c>
      <c r="F72" s="227" t="s">
        <v>159</v>
      </c>
      <c r="G72" s="227">
        <v>376</v>
      </c>
      <c r="H72" s="227">
        <f t="shared" si="1"/>
        <v>3.7600000000000001E-2</v>
      </c>
      <c r="I72" s="228" t="s">
        <v>783</v>
      </c>
    </row>
    <row r="73" spans="1:9" s="199" customFormat="1">
      <c r="A73" s="228">
        <v>78</v>
      </c>
      <c r="B73" s="228" t="s">
        <v>161</v>
      </c>
      <c r="C73" s="228" t="s">
        <v>654</v>
      </c>
      <c r="D73" s="228">
        <v>637084</v>
      </c>
      <c r="E73" s="228" t="s">
        <v>579</v>
      </c>
      <c r="F73" s="227" t="s">
        <v>580</v>
      </c>
      <c r="G73" s="227">
        <v>847</v>
      </c>
      <c r="H73" s="227">
        <f t="shared" si="1"/>
        <v>8.4699999999999998E-2</v>
      </c>
      <c r="I73" s="231" t="s">
        <v>788</v>
      </c>
    </row>
    <row r="74" spans="1:9" s="199" customFormat="1">
      <c r="A74" s="228">
        <v>79</v>
      </c>
      <c r="B74" s="228" t="s">
        <v>161</v>
      </c>
      <c r="C74" s="228" t="s">
        <v>654</v>
      </c>
      <c r="D74" s="228">
        <v>637084</v>
      </c>
      <c r="E74" s="228" t="s">
        <v>579</v>
      </c>
      <c r="F74" s="227" t="s">
        <v>581</v>
      </c>
      <c r="G74" s="227">
        <v>39</v>
      </c>
      <c r="H74" s="227">
        <f t="shared" si="1"/>
        <v>3.8999999999999998E-3</v>
      </c>
      <c r="I74" s="231" t="s">
        <v>792</v>
      </c>
    </row>
    <row r="75" spans="1:9" s="199" customFormat="1">
      <c r="A75" s="228">
        <v>80</v>
      </c>
      <c r="B75" s="228" t="s">
        <v>161</v>
      </c>
      <c r="C75" s="228" t="s">
        <v>654</v>
      </c>
      <c r="D75" s="228">
        <v>637084</v>
      </c>
      <c r="E75" s="228" t="s">
        <v>579</v>
      </c>
      <c r="F75" s="227" t="s">
        <v>582</v>
      </c>
      <c r="G75" s="227">
        <v>388</v>
      </c>
      <c r="H75" s="227">
        <f t="shared" si="1"/>
        <v>3.8800000000000001E-2</v>
      </c>
      <c r="I75" s="231" t="s">
        <v>788</v>
      </c>
    </row>
    <row r="76" spans="1:9" s="199" customFormat="1">
      <c r="A76" s="228">
        <v>81</v>
      </c>
      <c r="B76" s="228" t="s">
        <v>161</v>
      </c>
      <c r="C76" s="228" t="s">
        <v>654</v>
      </c>
      <c r="D76" s="228">
        <v>637084</v>
      </c>
      <c r="E76" s="228" t="s">
        <v>579</v>
      </c>
      <c r="F76" s="227" t="s">
        <v>583</v>
      </c>
      <c r="G76" s="227">
        <v>216</v>
      </c>
      <c r="H76" s="227">
        <f t="shared" si="1"/>
        <v>2.1600000000000001E-2</v>
      </c>
      <c r="I76" s="231" t="s">
        <v>788</v>
      </c>
    </row>
    <row r="77" spans="1:9" s="199" customFormat="1">
      <c r="A77" s="228">
        <v>82</v>
      </c>
      <c r="B77" s="228" t="s">
        <v>161</v>
      </c>
      <c r="C77" s="228" t="s">
        <v>654</v>
      </c>
      <c r="D77" s="228">
        <v>637084</v>
      </c>
      <c r="E77" s="228" t="s">
        <v>579</v>
      </c>
      <c r="F77" s="227" t="s">
        <v>584</v>
      </c>
      <c r="G77" s="227">
        <v>112</v>
      </c>
      <c r="H77" s="227">
        <f t="shared" si="1"/>
        <v>1.12E-2</v>
      </c>
      <c r="I77" s="231" t="s">
        <v>788</v>
      </c>
    </row>
    <row r="78" spans="1:9" s="199" customFormat="1">
      <c r="A78" s="228">
        <v>83</v>
      </c>
      <c r="B78" s="228" t="s">
        <v>161</v>
      </c>
      <c r="C78" s="228" t="s">
        <v>654</v>
      </c>
      <c r="D78" s="228">
        <v>637084</v>
      </c>
      <c r="E78" s="228" t="s">
        <v>579</v>
      </c>
      <c r="F78" s="227" t="s">
        <v>585</v>
      </c>
      <c r="G78" s="227">
        <v>408</v>
      </c>
      <c r="H78" s="227">
        <f t="shared" si="1"/>
        <v>4.0800000000000003E-2</v>
      </c>
      <c r="I78" s="231" t="s">
        <v>788</v>
      </c>
    </row>
    <row r="79" spans="1:9" s="199" customFormat="1">
      <c r="A79" s="228">
        <v>84</v>
      </c>
      <c r="B79" s="228" t="s">
        <v>161</v>
      </c>
      <c r="C79" s="228" t="s">
        <v>654</v>
      </c>
      <c r="D79" s="228">
        <v>637084</v>
      </c>
      <c r="E79" s="228" t="s">
        <v>579</v>
      </c>
      <c r="F79" s="227" t="s">
        <v>586</v>
      </c>
      <c r="G79" s="227">
        <v>36</v>
      </c>
      <c r="H79" s="227">
        <f t="shared" si="1"/>
        <v>3.5999999999999999E-3</v>
      </c>
      <c r="I79" s="231" t="s">
        <v>788</v>
      </c>
    </row>
    <row r="80" spans="1:9" s="199" customFormat="1">
      <c r="A80" s="228">
        <v>85</v>
      </c>
      <c r="B80" s="228" t="s">
        <v>161</v>
      </c>
      <c r="C80" s="228" t="s">
        <v>654</v>
      </c>
      <c r="D80" s="228">
        <v>637084</v>
      </c>
      <c r="E80" s="228" t="s">
        <v>579</v>
      </c>
      <c r="F80" s="227" t="s">
        <v>587</v>
      </c>
      <c r="G80" s="227">
        <v>9</v>
      </c>
      <c r="H80" s="227">
        <f t="shared" si="1"/>
        <v>8.9999999999999998E-4</v>
      </c>
      <c r="I80" s="231" t="s">
        <v>788</v>
      </c>
    </row>
    <row r="81" spans="1:11">
      <c r="A81" s="228">
        <v>86</v>
      </c>
      <c r="B81" s="228" t="s">
        <v>161</v>
      </c>
      <c r="C81" s="228" t="s">
        <v>654</v>
      </c>
      <c r="D81" s="228">
        <v>637084</v>
      </c>
      <c r="E81" s="228" t="s">
        <v>579</v>
      </c>
      <c r="F81" s="227" t="s">
        <v>278</v>
      </c>
      <c r="G81" s="227">
        <v>7494</v>
      </c>
      <c r="H81" s="227">
        <f t="shared" si="1"/>
        <v>0.74939999999999996</v>
      </c>
      <c r="I81" s="228" t="s">
        <v>788</v>
      </c>
      <c r="J81" s="12"/>
      <c r="K81" s="12"/>
    </row>
    <row r="82" spans="1:11">
      <c r="A82" s="228">
        <v>87</v>
      </c>
      <c r="B82" s="228" t="s">
        <v>161</v>
      </c>
      <c r="C82" s="228" t="s">
        <v>654</v>
      </c>
      <c r="D82" s="228">
        <v>637084</v>
      </c>
      <c r="E82" s="228" t="s">
        <v>579</v>
      </c>
      <c r="F82" s="227" t="s">
        <v>281</v>
      </c>
      <c r="G82" s="227">
        <v>659</v>
      </c>
      <c r="H82" s="227">
        <f t="shared" si="1"/>
        <v>6.59E-2</v>
      </c>
      <c r="I82" s="228" t="s">
        <v>788</v>
      </c>
    </row>
    <row r="83" spans="1:11">
      <c r="A83" s="228">
        <v>88</v>
      </c>
      <c r="B83" s="228" t="s">
        <v>161</v>
      </c>
      <c r="C83" s="228" t="s">
        <v>654</v>
      </c>
      <c r="D83" s="228">
        <v>637084</v>
      </c>
      <c r="E83" s="228" t="s">
        <v>579</v>
      </c>
      <c r="F83" s="227" t="s">
        <v>282</v>
      </c>
      <c r="G83" s="227">
        <v>2627</v>
      </c>
      <c r="H83" s="227">
        <f t="shared" si="1"/>
        <v>0.26269999999999999</v>
      </c>
      <c r="I83" s="228" t="s">
        <v>788</v>
      </c>
    </row>
    <row r="84" spans="1:11">
      <c r="A84" s="228">
        <v>89</v>
      </c>
      <c r="B84" s="228" t="s">
        <v>161</v>
      </c>
      <c r="C84" s="228" t="s">
        <v>654</v>
      </c>
      <c r="D84" s="228">
        <v>637084</v>
      </c>
      <c r="E84" s="228" t="s">
        <v>579</v>
      </c>
      <c r="F84" s="227" t="s">
        <v>283</v>
      </c>
      <c r="G84" s="227">
        <v>15</v>
      </c>
      <c r="H84" s="227">
        <f t="shared" si="1"/>
        <v>1.5E-3</v>
      </c>
      <c r="I84" s="228" t="s">
        <v>788</v>
      </c>
    </row>
    <row r="85" spans="1:11">
      <c r="A85" s="228">
        <v>90</v>
      </c>
      <c r="B85" s="228" t="s">
        <v>161</v>
      </c>
      <c r="C85" s="228" t="s">
        <v>654</v>
      </c>
      <c r="D85" s="228">
        <v>637084</v>
      </c>
      <c r="E85" s="228" t="s">
        <v>579</v>
      </c>
      <c r="F85" s="227" t="s">
        <v>284</v>
      </c>
      <c r="G85" s="227">
        <v>15</v>
      </c>
      <c r="H85" s="227">
        <f t="shared" si="1"/>
        <v>1.5E-3</v>
      </c>
      <c r="I85" s="228" t="s">
        <v>788</v>
      </c>
    </row>
    <row r="86" spans="1:11">
      <c r="A86" s="228">
        <v>93</v>
      </c>
      <c r="B86" s="228" t="s">
        <v>251</v>
      </c>
      <c r="C86" s="228" t="s">
        <v>656</v>
      </c>
      <c r="D86" s="228">
        <v>677710</v>
      </c>
      <c r="E86" s="228" t="s">
        <v>742</v>
      </c>
      <c r="F86" s="227" t="s">
        <v>253</v>
      </c>
      <c r="G86" s="227">
        <v>78</v>
      </c>
      <c r="H86" s="227">
        <f t="shared" si="1"/>
        <v>7.7999999999999996E-3</v>
      </c>
      <c r="I86" s="228" t="s">
        <v>741</v>
      </c>
    </row>
    <row r="87" spans="1:11">
      <c r="A87" s="228">
        <v>94</v>
      </c>
      <c r="B87" s="228" t="s">
        <v>251</v>
      </c>
      <c r="C87" s="228" t="s">
        <v>656</v>
      </c>
      <c r="D87" s="228">
        <v>677710</v>
      </c>
      <c r="E87" s="228" t="s">
        <v>742</v>
      </c>
      <c r="F87" s="227" t="s">
        <v>254</v>
      </c>
      <c r="G87" s="227">
        <v>29</v>
      </c>
      <c r="H87" s="227">
        <f t="shared" si="1"/>
        <v>2.8999999999999998E-3</v>
      </c>
      <c r="I87" s="228" t="s">
        <v>741</v>
      </c>
    </row>
    <row r="88" spans="1:11">
      <c r="A88" s="228">
        <v>95</v>
      </c>
      <c r="B88" s="228" t="s">
        <v>145</v>
      </c>
      <c r="C88" s="228" t="s">
        <v>622</v>
      </c>
      <c r="D88" s="228">
        <v>606171</v>
      </c>
      <c r="E88" s="228" t="s">
        <v>775</v>
      </c>
      <c r="F88" s="227" t="s">
        <v>147</v>
      </c>
      <c r="G88" s="227">
        <v>119</v>
      </c>
      <c r="H88" s="227">
        <f t="shared" si="1"/>
        <v>1.1900000000000001E-2</v>
      </c>
      <c r="I88" s="231" t="s">
        <v>777</v>
      </c>
    </row>
    <row r="89" spans="1:11">
      <c r="A89" s="228">
        <v>96</v>
      </c>
      <c r="B89" s="228" t="s">
        <v>145</v>
      </c>
      <c r="C89" s="228" t="s">
        <v>622</v>
      </c>
      <c r="D89" s="228">
        <v>606171</v>
      </c>
      <c r="E89" s="228" t="s">
        <v>775</v>
      </c>
      <c r="F89" s="227" t="s">
        <v>149</v>
      </c>
      <c r="G89" s="227">
        <v>142</v>
      </c>
      <c r="H89" s="227">
        <f t="shared" si="1"/>
        <v>1.4200000000000001E-2</v>
      </c>
      <c r="I89" s="228" t="s">
        <v>776</v>
      </c>
    </row>
    <row r="90" spans="1:11">
      <c r="A90" s="228">
        <v>97</v>
      </c>
      <c r="B90" s="228" t="s">
        <v>145</v>
      </c>
      <c r="C90" s="228" t="s">
        <v>622</v>
      </c>
      <c r="D90" s="228">
        <v>606171</v>
      </c>
      <c r="E90" s="228" t="s">
        <v>775</v>
      </c>
      <c r="F90" s="227" t="s">
        <v>151</v>
      </c>
      <c r="G90" s="227">
        <v>142</v>
      </c>
      <c r="H90" s="227">
        <f t="shared" si="1"/>
        <v>1.4200000000000001E-2</v>
      </c>
      <c r="I90" s="228" t="s">
        <v>776</v>
      </c>
    </row>
    <row r="91" spans="1:11">
      <c r="A91" s="228">
        <v>98</v>
      </c>
      <c r="B91" s="228" t="s">
        <v>145</v>
      </c>
      <c r="C91" s="228" t="s">
        <v>622</v>
      </c>
      <c r="D91" s="228">
        <v>606171</v>
      </c>
      <c r="E91" s="228" t="s">
        <v>775</v>
      </c>
      <c r="F91" s="227" t="s">
        <v>153</v>
      </c>
      <c r="G91" s="227">
        <v>383</v>
      </c>
      <c r="H91" s="227">
        <f t="shared" si="1"/>
        <v>3.8300000000000001E-2</v>
      </c>
      <c r="I91" s="228" t="s">
        <v>776</v>
      </c>
    </row>
    <row r="92" spans="1:11">
      <c r="A92" s="228">
        <v>99</v>
      </c>
      <c r="B92" s="228" t="s">
        <v>145</v>
      </c>
      <c r="C92" s="228" t="s">
        <v>622</v>
      </c>
      <c r="D92" s="228">
        <v>606171</v>
      </c>
      <c r="E92" s="228" t="s">
        <v>775</v>
      </c>
      <c r="F92" s="227" t="s">
        <v>154</v>
      </c>
      <c r="G92" s="227">
        <v>211</v>
      </c>
      <c r="H92" s="227">
        <f t="shared" si="1"/>
        <v>2.1100000000000001E-2</v>
      </c>
      <c r="I92" s="228" t="s">
        <v>776</v>
      </c>
    </row>
    <row r="93" spans="1:11">
      <c r="A93" s="228">
        <v>100</v>
      </c>
      <c r="B93" s="228" t="s">
        <v>145</v>
      </c>
      <c r="C93" s="228" t="s">
        <v>622</v>
      </c>
      <c r="D93" s="228">
        <v>606171</v>
      </c>
      <c r="E93" s="228" t="s">
        <v>775</v>
      </c>
      <c r="F93" s="227" t="s">
        <v>155</v>
      </c>
      <c r="G93" s="227">
        <v>37</v>
      </c>
      <c r="H93" s="227">
        <f t="shared" si="1"/>
        <v>3.7000000000000002E-3</v>
      </c>
      <c r="I93" s="228" t="s">
        <v>776</v>
      </c>
    </row>
    <row r="94" spans="1:11">
      <c r="A94" s="228">
        <v>101</v>
      </c>
      <c r="B94" s="228" t="s">
        <v>145</v>
      </c>
      <c r="C94" s="228" t="s">
        <v>622</v>
      </c>
      <c r="D94" s="228">
        <v>606171</v>
      </c>
      <c r="E94" s="228" t="s">
        <v>775</v>
      </c>
      <c r="F94" s="227" t="s">
        <v>156</v>
      </c>
      <c r="G94" s="227">
        <v>43</v>
      </c>
      <c r="H94" s="227">
        <f t="shared" si="1"/>
        <v>4.3E-3</v>
      </c>
      <c r="I94" s="231" t="s">
        <v>777</v>
      </c>
    </row>
    <row r="95" spans="1:11">
      <c r="A95" s="228">
        <v>103</v>
      </c>
      <c r="B95" s="228" t="s">
        <v>428</v>
      </c>
      <c r="C95" s="228" t="s">
        <v>668</v>
      </c>
      <c r="D95" s="228">
        <v>703664</v>
      </c>
      <c r="E95" s="228" t="s">
        <v>803</v>
      </c>
      <c r="F95" s="227" t="s">
        <v>429</v>
      </c>
      <c r="G95" s="227">
        <v>320</v>
      </c>
      <c r="H95" s="227">
        <f t="shared" si="1"/>
        <v>3.2000000000000001E-2</v>
      </c>
      <c r="I95" s="228" t="s">
        <v>430</v>
      </c>
    </row>
    <row r="96" spans="1:11">
      <c r="A96" s="228">
        <v>104</v>
      </c>
      <c r="B96" s="228" t="s">
        <v>428</v>
      </c>
      <c r="C96" s="228" t="s">
        <v>668</v>
      </c>
      <c r="D96" s="228">
        <v>703664</v>
      </c>
      <c r="E96" s="228" t="s">
        <v>803</v>
      </c>
      <c r="F96" s="227" t="s">
        <v>431</v>
      </c>
      <c r="G96" s="227">
        <v>1355</v>
      </c>
      <c r="H96" s="227">
        <f t="shared" si="1"/>
        <v>0.13550000000000001</v>
      </c>
      <c r="I96" s="228" t="s">
        <v>432</v>
      </c>
    </row>
    <row r="97" spans="1:9">
      <c r="A97" s="228">
        <v>105</v>
      </c>
      <c r="B97" s="228" t="s">
        <v>428</v>
      </c>
      <c r="C97" s="228" t="s">
        <v>668</v>
      </c>
      <c r="D97" s="228">
        <v>703664</v>
      </c>
      <c r="E97" s="228" t="s">
        <v>803</v>
      </c>
      <c r="F97" s="227" t="s">
        <v>433</v>
      </c>
      <c r="G97" s="227">
        <v>89</v>
      </c>
      <c r="H97" s="227">
        <f t="shared" si="1"/>
        <v>8.8999999999999999E-3</v>
      </c>
      <c r="I97" s="228" t="s">
        <v>430</v>
      </c>
    </row>
    <row r="98" spans="1:9">
      <c r="A98" s="228">
        <v>106</v>
      </c>
      <c r="B98" s="228" t="s">
        <v>428</v>
      </c>
      <c r="C98" s="228" t="s">
        <v>668</v>
      </c>
      <c r="D98" s="228">
        <v>703664</v>
      </c>
      <c r="E98" s="228" t="s">
        <v>803</v>
      </c>
      <c r="F98" s="227" t="s">
        <v>434</v>
      </c>
      <c r="G98" s="227">
        <v>110</v>
      </c>
      <c r="H98" s="227">
        <f t="shared" si="1"/>
        <v>1.0999999999999999E-2</v>
      </c>
      <c r="I98" s="228" t="s">
        <v>430</v>
      </c>
    </row>
    <row r="99" spans="1:9" s="199" customFormat="1">
      <c r="A99" s="228">
        <v>107</v>
      </c>
      <c r="B99" s="228" t="s">
        <v>632</v>
      </c>
      <c r="C99" s="228" t="s">
        <v>656</v>
      </c>
      <c r="D99" s="228">
        <v>690830</v>
      </c>
      <c r="E99" s="228" t="s">
        <v>486</v>
      </c>
      <c r="F99" s="227" t="s">
        <v>487</v>
      </c>
      <c r="G99" s="227">
        <v>16</v>
      </c>
      <c r="H99" s="227">
        <f t="shared" si="1"/>
        <v>1.6000000000000001E-3</v>
      </c>
      <c r="I99" s="231" t="s">
        <v>765</v>
      </c>
    </row>
    <row r="100" spans="1:9" s="199" customFormat="1">
      <c r="A100" s="228">
        <v>108</v>
      </c>
      <c r="B100" s="228" t="s">
        <v>630</v>
      </c>
      <c r="C100" s="228" t="s">
        <v>656</v>
      </c>
      <c r="D100" s="228">
        <v>690830</v>
      </c>
      <c r="E100" s="228" t="s">
        <v>486</v>
      </c>
      <c r="F100" s="227" t="s">
        <v>485</v>
      </c>
      <c r="G100" s="227">
        <v>355</v>
      </c>
      <c r="H100" s="227">
        <f t="shared" si="1"/>
        <v>3.5499999999999997E-2</v>
      </c>
      <c r="I100" s="231" t="s">
        <v>757</v>
      </c>
    </row>
    <row r="101" spans="1:9" s="199" customFormat="1">
      <c r="A101" s="228">
        <v>109</v>
      </c>
      <c r="B101" s="228" t="s">
        <v>630</v>
      </c>
      <c r="C101" s="228" t="s">
        <v>656</v>
      </c>
      <c r="D101" s="228">
        <v>690830</v>
      </c>
      <c r="E101" s="228" t="s">
        <v>486</v>
      </c>
      <c r="F101" s="227" t="s">
        <v>490</v>
      </c>
      <c r="G101" s="227">
        <v>16636</v>
      </c>
      <c r="H101" s="227">
        <f t="shared" si="1"/>
        <v>1.6636</v>
      </c>
      <c r="I101" s="231" t="s">
        <v>748</v>
      </c>
    </row>
    <row r="102" spans="1:9" s="199" customFormat="1">
      <c r="A102" s="228">
        <v>110</v>
      </c>
      <c r="B102" s="228" t="s">
        <v>630</v>
      </c>
      <c r="C102" s="228" t="s">
        <v>656</v>
      </c>
      <c r="D102" s="228">
        <v>690830</v>
      </c>
      <c r="E102" s="228" t="s">
        <v>486</v>
      </c>
      <c r="F102" s="227" t="s">
        <v>491</v>
      </c>
      <c r="G102" s="227">
        <v>63</v>
      </c>
      <c r="H102" s="227">
        <f t="shared" si="1"/>
        <v>6.3E-3</v>
      </c>
      <c r="I102" s="231" t="s">
        <v>747</v>
      </c>
    </row>
    <row r="103" spans="1:9" s="199" customFormat="1">
      <c r="A103" s="228">
        <v>111</v>
      </c>
      <c r="B103" s="228" t="s">
        <v>630</v>
      </c>
      <c r="C103" s="228" t="s">
        <v>656</v>
      </c>
      <c r="D103" s="228">
        <v>690830</v>
      </c>
      <c r="E103" s="228" t="s">
        <v>486</v>
      </c>
      <c r="F103" s="227" t="s">
        <v>492</v>
      </c>
      <c r="G103" s="227">
        <v>1949</v>
      </c>
      <c r="H103" s="227">
        <f t="shared" si="1"/>
        <v>0.19489999999999999</v>
      </c>
      <c r="I103" s="231" t="s">
        <v>746</v>
      </c>
    </row>
    <row r="104" spans="1:9" s="199" customFormat="1">
      <c r="A104" s="228">
        <v>112</v>
      </c>
      <c r="B104" s="228" t="s">
        <v>630</v>
      </c>
      <c r="C104" s="228" t="s">
        <v>656</v>
      </c>
      <c r="D104" s="228">
        <v>690830</v>
      </c>
      <c r="E104" s="228" t="s">
        <v>486</v>
      </c>
      <c r="F104" s="227" t="s">
        <v>493</v>
      </c>
      <c r="G104" s="227">
        <v>533</v>
      </c>
      <c r="H104" s="227">
        <f t="shared" si="1"/>
        <v>5.33E-2</v>
      </c>
      <c r="I104" s="231" t="s">
        <v>755</v>
      </c>
    </row>
    <row r="105" spans="1:9" s="199" customFormat="1">
      <c r="A105" s="228">
        <v>113</v>
      </c>
      <c r="B105" s="228" t="s">
        <v>630</v>
      </c>
      <c r="C105" s="228" t="s">
        <v>656</v>
      </c>
      <c r="D105" s="228">
        <v>690830</v>
      </c>
      <c r="E105" s="228" t="s">
        <v>486</v>
      </c>
      <c r="F105" s="227" t="s">
        <v>494</v>
      </c>
      <c r="G105" s="227">
        <v>667</v>
      </c>
      <c r="H105" s="227">
        <f t="shared" si="1"/>
        <v>6.6699999999999995E-2</v>
      </c>
      <c r="I105" s="231" t="s">
        <v>755</v>
      </c>
    </row>
    <row r="106" spans="1:9" s="199" customFormat="1">
      <c r="A106" s="228">
        <v>114</v>
      </c>
      <c r="B106" s="228" t="s">
        <v>630</v>
      </c>
      <c r="C106" s="228" t="s">
        <v>656</v>
      </c>
      <c r="D106" s="228">
        <v>690830</v>
      </c>
      <c r="E106" s="228" t="s">
        <v>486</v>
      </c>
      <c r="F106" s="227" t="s">
        <v>495</v>
      </c>
      <c r="G106" s="227">
        <v>999</v>
      </c>
      <c r="H106" s="227">
        <f t="shared" si="1"/>
        <v>9.9900000000000003E-2</v>
      </c>
      <c r="I106" s="231" t="s">
        <v>755</v>
      </c>
    </row>
    <row r="107" spans="1:9" s="199" customFormat="1">
      <c r="A107" s="228">
        <v>115</v>
      </c>
      <c r="B107" s="228" t="s">
        <v>630</v>
      </c>
      <c r="C107" s="228" t="s">
        <v>656</v>
      </c>
      <c r="D107" s="228">
        <v>690830</v>
      </c>
      <c r="E107" s="228" t="s">
        <v>486</v>
      </c>
      <c r="F107" s="227" t="s">
        <v>496</v>
      </c>
      <c r="G107" s="227">
        <v>3508</v>
      </c>
      <c r="H107" s="227">
        <f t="shared" si="1"/>
        <v>0.3508</v>
      </c>
      <c r="I107" s="231" t="s">
        <v>755</v>
      </c>
    </row>
    <row r="108" spans="1:9" s="199" customFormat="1">
      <c r="A108" s="228">
        <v>116</v>
      </c>
      <c r="B108" s="228" t="s">
        <v>630</v>
      </c>
      <c r="C108" s="228" t="s">
        <v>656</v>
      </c>
      <c r="D108" s="228">
        <v>690830</v>
      </c>
      <c r="E108" s="228" t="s">
        <v>486</v>
      </c>
      <c r="F108" s="227" t="s">
        <v>497</v>
      </c>
      <c r="G108" s="227">
        <v>432</v>
      </c>
      <c r="H108" s="227">
        <f t="shared" si="1"/>
        <v>4.3200000000000002E-2</v>
      </c>
      <c r="I108" s="231" t="s">
        <v>756</v>
      </c>
    </row>
    <row r="109" spans="1:9" s="199" customFormat="1">
      <c r="A109" s="228">
        <v>117</v>
      </c>
      <c r="B109" s="228" t="s">
        <v>630</v>
      </c>
      <c r="C109" s="228" t="s">
        <v>656</v>
      </c>
      <c r="D109" s="228">
        <v>690830</v>
      </c>
      <c r="E109" s="228" t="s">
        <v>486</v>
      </c>
      <c r="F109" s="227" t="s">
        <v>498</v>
      </c>
      <c r="G109" s="227">
        <v>3746</v>
      </c>
      <c r="H109" s="227">
        <f t="shared" si="1"/>
        <v>0.37459999999999999</v>
      </c>
      <c r="I109" s="231" t="s">
        <v>752</v>
      </c>
    </row>
    <row r="110" spans="1:9" s="199" customFormat="1">
      <c r="A110" s="228">
        <v>118</v>
      </c>
      <c r="B110" s="228" t="s">
        <v>630</v>
      </c>
      <c r="C110" s="228" t="s">
        <v>656</v>
      </c>
      <c r="D110" s="228">
        <v>690830</v>
      </c>
      <c r="E110" s="228" t="s">
        <v>486</v>
      </c>
      <c r="F110" s="227" t="s">
        <v>499</v>
      </c>
      <c r="G110" s="227">
        <v>156</v>
      </c>
      <c r="H110" s="227">
        <f t="shared" si="1"/>
        <v>1.5599999999999999E-2</v>
      </c>
      <c r="I110" s="231" t="s">
        <v>752</v>
      </c>
    </row>
    <row r="111" spans="1:9" s="199" customFormat="1">
      <c r="A111" s="228">
        <v>119</v>
      </c>
      <c r="B111" s="228" t="s">
        <v>630</v>
      </c>
      <c r="C111" s="228" t="s">
        <v>656</v>
      </c>
      <c r="D111" s="228">
        <v>690830</v>
      </c>
      <c r="E111" s="228" t="s">
        <v>486</v>
      </c>
      <c r="F111" s="227" t="s">
        <v>500</v>
      </c>
      <c r="G111" s="227">
        <v>2089</v>
      </c>
      <c r="H111" s="227">
        <f t="shared" si="1"/>
        <v>0.2089</v>
      </c>
      <c r="I111" s="231" t="s">
        <v>755</v>
      </c>
    </row>
    <row r="112" spans="1:9" s="199" customFormat="1">
      <c r="A112" s="228">
        <v>120</v>
      </c>
      <c r="B112" s="228" t="s">
        <v>630</v>
      </c>
      <c r="C112" s="228" t="s">
        <v>656</v>
      </c>
      <c r="D112" s="228">
        <v>690830</v>
      </c>
      <c r="E112" s="228" t="s">
        <v>486</v>
      </c>
      <c r="F112" s="227" t="s">
        <v>501</v>
      </c>
      <c r="G112" s="227">
        <v>891</v>
      </c>
      <c r="H112" s="227">
        <f t="shared" si="1"/>
        <v>8.9099999999999999E-2</v>
      </c>
      <c r="I112" s="231" t="s">
        <v>754</v>
      </c>
    </row>
    <row r="113" spans="1:9" s="199" customFormat="1">
      <c r="A113" s="228">
        <v>121</v>
      </c>
      <c r="B113" s="228" t="s">
        <v>630</v>
      </c>
      <c r="C113" s="228" t="s">
        <v>656</v>
      </c>
      <c r="D113" s="228">
        <v>690830</v>
      </c>
      <c r="E113" s="228" t="s">
        <v>486</v>
      </c>
      <c r="F113" s="227" t="s">
        <v>502</v>
      </c>
      <c r="G113" s="227">
        <v>5967</v>
      </c>
      <c r="H113" s="227">
        <f t="shared" si="1"/>
        <v>0.59670000000000001</v>
      </c>
      <c r="I113" s="231" t="s">
        <v>752</v>
      </c>
    </row>
    <row r="114" spans="1:9" s="199" customFormat="1">
      <c r="A114" s="228">
        <v>122</v>
      </c>
      <c r="B114" s="228" t="s">
        <v>630</v>
      </c>
      <c r="C114" s="228" t="s">
        <v>656</v>
      </c>
      <c r="D114" s="228">
        <v>690830</v>
      </c>
      <c r="E114" s="228" t="s">
        <v>486</v>
      </c>
      <c r="F114" s="227" t="s">
        <v>503</v>
      </c>
      <c r="G114" s="227">
        <v>1657</v>
      </c>
      <c r="H114" s="227">
        <f t="shared" si="1"/>
        <v>0.16569999999999999</v>
      </c>
      <c r="I114" s="231" t="s">
        <v>752</v>
      </c>
    </row>
    <row r="115" spans="1:9" s="199" customFormat="1">
      <c r="A115" s="228">
        <v>123</v>
      </c>
      <c r="B115" s="228" t="s">
        <v>630</v>
      </c>
      <c r="C115" s="228" t="s">
        <v>656</v>
      </c>
      <c r="D115" s="228">
        <v>690830</v>
      </c>
      <c r="E115" s="228" t="s">
        <v>486</v>
      </c>
      <c r="F115" s="227" t="s">
        <v>504</v>
      </c>
      <c r="G115" s="227">
        <v>2417</v>
      </c>
      <c r="H115" s="227">
        <f t="shared" si="1"/>
        <v>0.2417</v>
      </c>
      <c r="I115" s="231" t="s">
        <v>753</v>
      </c>
    </row>
    <row r="116" spans="1:9" s="199" customFormat="1">
      <c r="A116" s="228">
        <v>124</v>
      </c>
      <c r="B116" s="228" t="s">
        <v>630</v>
      </c>
      <c r="C116" s="228" t="s">
        <v>656</v>
      </c>
      <c r="D116" s="228">
        <v>690830</v>
      </c>
      <c r="E116" s="228" t="s">
        <v>486</v>
      </c>
      <c r="F116" s="227" t="s">
        <v>505</v>
      </c>
      <c r="G116" s="227">
        <v>448</v>
      </c>
      <c r="H116" s="227">
        <f t="shared" si="1"/>
        <v>4.48E-2</v>
      </c>
      <c r="I116" s="231" t="s">
        <v>752</v>
      </c>
    </row>
    <row r="117" spans="1:9" s="199" customFormat="1">
      <c r="A117" s="228">
        <v>125</v>
      </c>
      <c r="B117" s="228" t="s">
        <v>630</v>
      </c>
      <c r="C117" s="228" t="s">
        <v>656</v>
      </c>
      <c r="D117" s="228">
        <v>690830</v>
      </c>
      <c r="E117" s="228" t="s">
        <v>486</v>
      </c>
      <c r="F117" s="227" t="s">
        <v>506</v>
      </c>
      <c r="G117" s="227">
        <v>4629</v>
      </c>
      <c r="H117" s="227">
        <f t="shared" si="1"/>
        <v>0.46289999999999998</v>
      </c>
      <c r="I117" s="231" t="s">
        <v>752</v>
      </c>
    </row>
    <row r="118" spans="1:9" s="199" customFormat="1">
      <c r="A118" s="228">
        <v>126</v>
      </c>
      <c r="B118" s="228" t="s">
        <v>630</v>
      </c>
      <c r="C118" s="228" t="s">
        <v>656</v>
      </c>
      <c r="D118" s="228">
        <v>690830</v>
      </c>
      <c r="E118" s="228" t="s">
        <v>486</v>
      </c>
      <c r="F118" s="227" t="s">
        <v>507</v>
      </c>
      <c r="G118" s="227">
        <v>3399</v>
      </c>
      <c r="H118" s="227">
        <f t="shared" si="1"/>
        <v>0.33989999999999998</v>
      </c>
      <c r="I118" s="231" t="s">
        <v>752</v>
      </c>
    </row>
    <row r="119" spans="1:9" s="199" customFormat="1">
      <c r="A119" s="228">
        <v>127</v>
      </c>
      <c r="B119" s="228" t="s">
        <v>630</v>
      </c>
      <c r="C119" s="228" t="s">
        <v>656</v>
      </c>
      <c r="D119" s="228">
        <v>690830</v>
      </c>
      <c r="E119" s="228" t="s">
        <v>486</v>
      </c>
      <c r="F119" s="227" t="s">
        <v>508</v>
      </c>
      <c r="G119" s="227">
        <v>12687</v>
      </c>
      <c r="H119" s="227">
        <f t="shared" si="1"/>
        <v>1.2686999999999999</v>
      </c>
      <c r="I119" s="231" t="s">
        <v>752</v>
      </c>
    </row>
    <row r="120" spans="1:9" s="199" customFormat="1">
      <c r="A120" s="228">
        <v>128</v>
      </c>
      <c r="B120" s="228" t="s">
        <v>630</v>
      </c>
      <c r="C120" s="228" t="s">
        <v>656</v>
      </c>
      <c r="D120" s="228">
        <v>690830</v>
      </c>
      <c r="E120" s="228" t="s">
        <v>486</v>
      </c>
      <c r="F120" s="227" t="s">
        <v>509</v>
      </c>
      <c r="G120" s="227">
        <v>2742</v>
      </c>
      <c r="H120" s="227">
        <f t="shared" si="1"/>
        <v>0.2742</v>
      </c>
      <c r="I120" s="231" t="s">
        <v>752</v>
      </c>
    </row>
    <row r="121" spans="1:9" s="199" customFormat="1">
      <c r="A121" s="228">
        <v>129</v>
      </c>
      <c r="B121" s="228" t="s">
        <v>630</v>
      </c>
      <c r="C121" s="228" t="s">
        <v>656</v>
      </c>
      <c r="D121" s="228">
        <v>690830</v>
      </c>
      <c r="E121" s="228" t="s">
        <v>486</v>
      </c>
      <c r="F121" s="233" t="s">
        <v>510</v>
      </c>
      <c r="G121" s="227">
        <v>18634</v>
      </c>
      <c r="H121" s="227">
        <f t="shared" si="1"/>
        <v>1.8633999999999999</v>
      </c>
      <c r="I121" s="231" t="s">
        <v>758</v>
      </c>
    </row>
    <row r="122" spans="1:9" s="199" customFormat="1">
      <c r="A122" s="228">
        <v>130</v>
      </c>
      <c r="B122" s="228" t="s">
        <v>630</v>
      </c>
      <c r="C122" s="228" t="s">
        <v>656</v>
      </c>
      <c r="D122" s="228">
        <v>690830</v>
      </c>
      <c r="E122" s="228" t="s">
        <v>486</v>
      </c>
      <c r="F122" s="227" t="s">
        <v>511</v>
      </c>
      <c r="G122" s="227">
        <v>648</v>
      </c>
      <c r="H122" s="227">
        <f t="shared" si="1"/>
        <v>6.4799999999999996E-2</v>
      </c>
      <c r="I122" s="231" t="s">
        <v>752</v>
      </c>
    </row>
    <row r="123" spans="1:9" s="199" customFormat="1">
      <c r="A123" s="228">
        <v>131</v>
      </c>
      <c r="B123" s="228" t="s">
        <v>630</v>
      </c>
      <c r="C123" s="228" t="s">
        <v>656</v>
      </c>
      <c r="D123" s="228">
        <v>690830</v>
      </c>
      <c r="E123" s="228" t="s">
        <v>486</v>
      </c>
      <c r="F123" s="227" t="s">
        <v>512</v>
      </c>
      <c r="G123" s="227">
        <v>280</v>
      </c>
      <c r="H123" s="227">
        <f t="shared" si="1"/>
        <v>2.8000000000000001E-2</v>
      </c>
      <c r="I123" s="231" t="s">
        <v>757</v>
      </c>
    </row>
    <row r="124" spans="1:9" s="199" customFormat="1">
      <c r="A124" s="228">
        <v>132</v>
      </c>
      <c r="B124" s="228" t="s">
        <v>630</v>
      </c>
      <c r="C124" s="228" t="s">
        <v>656</v>
      </c>
      <c r="D124" s="228">
        <v>690830</v>
      </c>
      <c r="E124" s="228" t="s">
        <v>486</v>
      </c>
      <c r="F124" s="227" t="s">
        <v>513</v>
      </c>
      <c r="G124" s="227">
        <v>9</v>
      </c>
      <c r="H124" s="227">
        <f t="shared" si="1"/>
        <v>8.9999999999999998E-4</v>
      </c>
      <c r="I124" s="231" t="s">
        <v>754</v>
      </c>
    </row>
    <row r="125" spans="1:9" s="199" customFormat="1">
      <c r="A125" s="228">
        <v>133</v>
      </c>
      <c r="B125" s="228" t="s">
        <v>630</v>
      </c>
      <c r="C125" s="228" t="s">
        <v>656</v>
      </c>
      <c r="D125" s="228">
        <v>690830</v>
      </c>
      <c r="E125" s="228" t="s">
        <v>486</v>
      </c>
      <c r="F125" s="227">
        <v>610</v>
      </c>
      <c r="G125" s="227">
        <v>848</v>
      </c>
      <c r="H125" s="227">
        <f t="shared" si="1"/>
        <v>8.48E-2</v>
      </c>
      <c r="I125" s="231" t="s">
        <v>755</v>
      </c>
    </row>
    <row r="126" spans="1:9" s="199" customFormat="1">
      <c r="A126" s="228">
        <v>134</v>
      </c>
      <c r="B126" s="228" t="s">
        <v>630</v>
      </c>
      <c r="C126" s="228" t="s">
        <v>656</v>
      </c>
      <c r="D126" s="228">
        <v>690830</v>
      </c>
      <c r="E126" s="228" t="s">
        <v>486</v>
      </c>
      <c r="F126" s="227" t="s">
        <v>516</v>
      </c>
      <c r="G126" s="227">
        <v>1885</v>
      </c>
      <c r="H126" s="227">
        <f t="shared" si="1"/>
        <v>0.1885</v>
      </c>
      <c r="I126" s="231" t="s">
        <v>755</v>
      </c>
    </row>
    <row r="127" spans="1:9" s="199" customFormat="1">
      <c r="A127" s="228">
        <v>135</v>
      </c>
      <c r="B127" s="228" t="s">
        <v>630</v>
      </c>
      <c r="C127" s="228" t="s">
        <v>656</v>
      </c>
      <c r="D127" s="228">
        <v>690830</v>
      </c>
      <c r="E127" s="228" t="s">
        <v>486</v>
      </c>
      <c r="F127" s="227" t="s">
        <v>517</v>
      </c>
      <c r="G127" s="227">
        <v>4142</v>
      </c>
      <c r="H127" s="227">
        <f t="shared" si="1"/>
        <v>0.41420000000000001</v>
      </c>
      <c r="I127" s="231" t="s">
        <v>746</v>
      </c>
    </row>
    <row r="128" spans="1:9" s="199" customFormat="1">
      <c r="A128" s="228">
        <v>136</v>
      </c>
      <c r="B128" s="228" t="s">
        <v>630</v>
      </c>
      <c r="C128" s="228" t="s">
        <v>656</v>
      </c>
      <c r="D128" s="228">
        <v>690830</v>
      </c>
      <c r="E128" s="228" t="s">
        <v>486</v>
      </c>
      <c r="F128" s="227" t="s">
        <v>518</v>
      </c>
      <c r="G128" s="227">
        <v>776</v>
      </c>
      <c r="H128" s="227">
        <f t="shared" si="1"/>
        <v>7.7600000000000002E-2</v>
      </c>
      <c r="I128" s="231" t="s">
        <v>757</v>
      </c>
    </row>
    <row r="129" spans="1:9" s="199" customFormat="1">
      <c r="A129" s="228">
        <v>137</v>
      </c>
      <c r="B129" s="228" t="s">
        <v>630</v>
      </c>
      <c r="C129" s="228" t="s">
        <v>656</v>
      </c>
      <c r="D129" s="228">
        <v>690830</v>
      </c>
      <c r="E129" s="228" t="s">
        <v>486</v>
      </c>
      <c r="F129" s="227" t="s">
        <v>519</v>
      </c>
      <c r="G129" s="227">
        <v>378</v>
      </c>
      <c r="H129" s="227">
        <f t="shared" si="1"/>
        <v>3.78E-2</v>
      </c>
      <c r="I129" s="231" t="s">
        <v>757</v>
      </c>
    </row>
    <row r="130" spans="1:9" s="199" customFormat="1">
      <c r="A130" s="228">
        <v>138</v>
      </c>
      <c r="B130" s="228" t="s">
        <v>630</v>
      </c>
      <c r="C130" s="228" t="s">
        <v>656</v>
      </c>
      <c r="D130" s="228">
        <v>690830</v>
      </c>
      <c r="E130" s="228" t="s">
        <v>486</v>
      </c>
      <c r="F130" s="227" t="s">
        <v>520</v>
      </c>
      <c r="G130" s="227">
        <v>5272</v>
      </c>
      <c r="H130" s="227">
        <f t="shared" si="1"/>
        <v>0.5272</v>
      </c>
      <c r="I130" s="231" t="s">
        <v>752</v>
      </c>
    </row>
    <row r="131" spans="1:9" s="199" customFormat="1">
      <c r="A131" s="228">
        <v>139</v>
      </c>
      <c r="B131" s="228" t="s">
        <v>630</v>
      </c>
      <c r="C131" s="228" t="s">
        <v>656</v>
      </c>
      <c r="D131" s="228">
        <v>690830</v>
      </c>
      <c r="E131" s="228" t="s">
        <v>486</v>
      </c>
      <c r="F131" s="227" t="s">
        <v>521</v>
      </c>
      <c r="G131" s="227">
        <v>358</v>
      </c>
      <c r="H131" s="227">
        <f t="shared" si="1"/>
        <v>3.5799999999999998E-2</v>
      </c>
      <c r="I131" s="231" t="s">
        <v>755</v>
      </c>
    </row>
    <row r="132" spans="1:9" s="199" customFormat="1">
      <c r="A132" s="228">
        <v>140</v>
      </c>
      <c r="B132" s="228" t="s">
        <v>630</v>
      </c>
      <c r="C132" s="228" t="s">
        <v>656</v>
      </c>
      <c r="D132" s="228">
        <v>690830</v>
      </c>
      <c r="E132" s="228" t="s">
        <v>486</v>
      </c>
      <c r="F132" s="227" t="s">
        <v>522</v>
      </c>
      <c r="G132" s="227">
        <v>5011</v>
      </c>
      <c r="H132" s="227">
        <f t="shared" si="1"/>
        <v>0.50109999999999999</v>
      </c>
      <c r="I132" s="231" t="s">
        <v>755</v>
      </c>
    </row>
    <row r="133" spans="1:9" s="199" customFormat="1">
      <c r="A133" s="228">
        <v>141</v>
      </c>
      <c r="B133" s="228" t="s">
        <v>630</v>
      </c>
      <c r="C133" s="228" t="s">
        <v>656</v>
      </c>
      <c r="D133" s="228">
        <v>690830</v>
      </c>
      <c r="E133" s="228" t="s">
        <v>486</v>
      </c>
      <c r="F133" s="227" t="s">
        <v>523</v>
      </c>
      <c r="G133" s="227">
        <v>1930</v>
      </c>
      <c r="H133" s="227">
        <f t="shared" si="1"/>
        <v>0.193</v>
      </c>
      <c r="I133" s="231" t="s">
        <v>754</v>
      </c>
    </row>
    <row r="134" spans="1:9" s="199" customFormat="1">
      <c r="A134" s="228">
        <v>142</v>
      </c>
      <c r="B134" s="228" t="s">
        <v>630</v>
      </c>
      <c r="C134" s="228" t="s">
        <v>656</v>
      </c>
      <c r="D134" s="228">
        <v>690830</v>
      </c>
      <c r="E134" s="228" t="s">
        <v>486</v>
      </c>
      <c r="F134" s="227" t="s">
        <v>524</v>
      </c>
      <c r="G134" s="227">
        <v>696</v>
      </c>
      <c r="H134" s="227">
        <f t="shared" ref="H134:H193" si="2">G134/10000</f>
        <v>6.9599999999999995E-2</v>
      </c>
      <c r="I134" s="231" t="s">
        <v>754</v>
      </c>
    </row>
    <row r="135" spans="1:9" s="199" customFormat="1">
      <c r="A135" s="228">
        <v>143</v>
      </c>
      <c r="B135" s="228" t="s">
        <v>630</v>
      </c>
      <c r="C135" s="228" t="s">
        <v>656</v>
      </c>
      <c r="D135" s="228">
        <v>690830</v>
      </c>
      <c r="E135" s="228" t="s">
        <v>486</v>
      </c>
      <c r="F135" s="227" t="s">
        <v>525</v>
      </c>
      <c r="G135" s="227">
        <v>65</v>
      </c>
      <c r="H135" s="227">
        <f t="shared" si="2"/>
        <v>6.4999999999999997E-3</v>
      </c>
      <c r="I135" s="231" t="s">
        <v>754</v>
      </c>
    </row>
    <row r="136" spans="1:9" s="199" customFormat="1">
      <c r="A136" s="228">
        <v>144</v>
      </c>
      <c r="B136" s="228" t="s">
        <v>630</v>
      </c>
      <c r="C136" s="228" t="s">
        <v>656</v>
      </c>
      <c r="D136" s="228">
        <v>690830</v>
      </c>
      <c r="E136" s="228" t="s">
        <v>486</v>
      </c>
      <c r="F136" s="227" t="s">
        <v>526</v>
      </c>
      <c r="G136" s="227">
        <v>2535</v>
      </c>
      <c r="H136" s="227">
        <f t="shared" si="2"/>
        <v>0.2535</v>
      </c>
      <c r="I136" s="231" t="s">
        <v>758</v>
      </c>
    </row>
    <row r="137" spans="1:9" s="199" customFormat="1">
      <c r="A137" s="228">
        <v>145</v>
      </c>
      <c r="B137" s="228" t="s">
        <v>630</v>
      </c>
      <c r="C137" s="228" t="s">
        <v>656</v>
      </c>
      <c r="D137" s="228">
        <v>690830</v>
      </c>
      <c r="E137" s="228" t="s">
        <v>486</v>
      </c>
      <c r="F137" s="227" t="s">
        <v>527</v>
      </c>
      <c r="G137" s="227">
        <v>637</v>
      </c>
      <c r="H137" s="227">
        <f t="shared" si="2"/>
        <v>6.3700000000000007E-2</v>
      </c>
      <c r="I137" s="231" t="s">
        <v>752</v>
      </c>
    </row>
    <row r="138" spans="1:9" s="199" customFormat="1">
      <c r="A138" s="228">
        <v>146</v>
      </c>
      <c r="B138" s="228" t="s">
        <v>630</v>
      </c>
      <c r="C138" s="228" t="s">
        <v>656</v>
      </c>
      <c r="D138" s="228">
        <v>690830</v>
      </c>
      <c r="E138" s="228" t="s">
        <v>486</v>
      </c>
      <c r="F138" s="227" t="s">
        <v>528</v>
      </c>
      <c r="G138" s="227">
        <v>15175</v>
      </c>
      <c r="H138" s="227">
        <f t="shared" si="2"/>
        <v>1.5175000000000001</v>
      </c>
      <c r="I138" s="231" t="s">
        <v>754</v>
      </c>
    </row>
    <row r="139" spans="1:9" s="199" customFormat="1">
      <c r="A139" s="228">
        <v>147</v>
      </c>
      <c r="B139" s="228" t="s">
        <v>630</v>
      </c>
      <c r="C139" s="228" t="s">
        <v>656</v>
      </c>
      <c r="D139" s="228">
        <v>690830</v>
      </c>
      <c r="E139" s="228" t="s">
        <v>486</v>
      </c>
      <c r="F139" s="227" t="s">
        <v>536</v>
      </c>
      <c r="G139" s="227">
        <v>8171</v>
      </c>
      <c r="H139" s="227">
        <f t="shared" si="2"/>
        <v>0.81710000000000005</v>
      </c>
      <c r="I139" s="231" t="s">
        <v>761</v>
      </c>
    </row>
    <row r="140" spans="1:9" s="199" customFormat="1">
      <c r="A140" s="228">
        <v>148</v>
      </c>
      <c r="B140" s="228" t="s">
        <v>251</v>
      </c>
      <c r="C140" s="228" t="s">
        <v>656</v>
      </c>
      <c r="D140" s="228">
        <v>690830</v>
      </c>
      <c r="E140" s="228" t="s">
        <v>486</v>
      </c>
      <c r="F140" s="227" t="s">
        <v>514</v>
      </c>
      <c r="G140" s="227">
        <v>62</v>
      </c>
      <c r="H140" s="227">
        <f t="shared" si="2"/>
        <v>6.1999999999999998E-3</v>
      </c>
      <c r="I140" s="231" t="s">
        <v>766</v>
      </c>
    </row>
    <row r="141" spans="1:9" s="199" customFormat="1">
      <c r="A141" s="228">
        <v>149</v>
      </c>
      <c r="B141" s="228" t="s">
        <v>251</v>
      </c>
      <c r="C141" s="228" t="s">
        <v>656</v>
      </c>
      <c r="D141" s="228">
        <v>690830</v>
      </c>
      <c r="E141" s="228" t="s">
        <v>486</v>
      </c>
      <c r="F141" s="227" t="s">
        <v>515</v>
      </c>
      <c r="G141" s="227">
        <v>50</v>
      </c>
      <c r="H141" s="227">
        <f t="shared" si="2"/>
        <v>5.0000000000000001E-3</v>
      </c>
      <c r="I141" s="231" t="s">
        <v>766</v>
      </c>
    </row>
    <row r="142" spans="1:9" s="199" customFormat="1">
      <c r="A142" s="228">
        <v>150</v>
      </c>
      <c r="B142" s="228" t="s">
        <v>251</v>
      </c>
      <c r="C142" s="228" t="s">
        <v>656</v>
      </c>
      <c r="D142" s="228">
        <v>690830</v>
      </c>
      <c r="E142" s="228" t="s">
        <v>486</v>
      </c>
      <c r="F142" s="227" t="s">
        <v>535</v>
      </c>
      <c r="G142" s="227">
        <v>58</v>
      </c>
      <c r="H142" s="227">
        <f t="shared" si="2"/>
        <v>5.7999999999999996E-3</v>
      </c>
      <c r="I142" s="231" t="s">
        <v>763</v>
      </c>
    </row>
    <row r="143" spans="1:9" s="199" customFormat="1">
      <c r="A143" s="228">
        <v>151</v>
      </c>
      <c r="B143" s="228" t="s">
        <v>251</v>
      </c>
      <c r="C143" s="228" t="s">
        <v>656</v>
      </c>
      <c r="D143" s="228">
        <v>690830</v>
      </c>
      <c r="E143" s="228" t="s">
        <v>486</v>
      </c>
      <c r="F143" s="227">
        <v>1633</v>
      </c>
      <c r="G143" s="227">
        <v>450</v>
      </c>
      <c r="H143" s="227">
        <f t="shared" si="2"/>
        <v>4.4999999999999998E-2</v>
      </c>
      <c r="I143" s="231" t="s">
        <v>750</v>
      </c>
    </row>
    <row r="144" spans="1:9" s="199" customFormat="1">
      <c r="A144" s="228">
        <v>152</v>
      </c>
      <c r="B144" s="228" t="s">
        <v>633</v>
      </c>
      <c r="C144" s="228" t="s">
        <v>656</v>
      </c>
      <c r="D144" s="228">
        <v>690830</v>
      </c>
      <c r="E144" s="228" t="s">
        <v>486</v>
      </c>
      <c r="F144" s="227" t="s">
        <v>488</v>
      </c>
      <c r="G144" s="227">
        <v>47</v>
      </c>
      <c r="H144" s="227">
        <f t="shared" si="2"/>
        <v>4.7000000000000002E-3</v>
      </c>
      <c r="I144" s="231" t="s">
        <v>762</v>
      </c>
    </row>
    <row r="145" spans="1:9" s="199" customFormat="1">
      <c r="A145" s="228">
        <v>153</v>
      </c>
      <c r="B145" s="228" t="s">
        <v>633</v>
      </c>
      <c r="C145" s="228" t="s">
        <v>656</v>
      </c>
      <c r="D145" s="228">
        <v>690830</v>
      </c>
      <c r="E145" s="228" t="s">
        <v>486</v>
      </c>
      <c r="F145" s="227" t="s">
        <v>489</v>
      </c>
      <c r="G145" s="227">
        <v>52</v>
      </c>
      <c r="H145" s="227">
        <f t="shared" si="2"/>
        <v>5.1999999999999998E-3</v>
      </c>
      <c r="I145" s="231" t="s">
        <v>762</v>
      </c>
    </row>
    <row r="146" spans="1:9">
      <c r="A146" s="228">
        <v>154</v>
      </c>
      <c r="B146" s="228" t="s">
        <v>251</v>
      </c>
      <c r="C146" s="228" t="s">
        <v>656</v>
      </c>
      <c r="D146" s="228">
        <v>690830</v>
      </c>
      <c r="E146" s="228" t="s">
        <v>486</v>
      </c>
      <c r="F146" s="227" t="s">
        <v>291</v>
      </c>
      <c r="G146" s="227">
        <v>6432</v>
      </c>
      <c r="H146" s="227">
        <f t="shared" si="2"/>
        <v>0.64319999999999999</v>
      </c>
      <c r="I146" s="231" t="s">
        <v>749</v>
      </c>
    </row>
    <row r="147" spans="1:9">
      <c r="A147" s="228">
        <v>155</v>
      </c>
      <c r="B147" s="228" t="s">
        <v>368</v>
      </c>
      <c r="C147" s="228" t="s">
        <v>661</v>
      </c>
      <c r="D147" s="228">
        <v>701823</v>
      </c>
      <c r="E147" s="228" t="s">
        <v>369</v>
      </c>
      <c r="F147" s="227" t="s">
        <v>370</v>
      </c>
      <c r="G147" s="227">
        <v>74</v>
      </c>
      <c r="H147" s="227">
        <f t="shared" si="2"/>
        <v>7.4000000000000003E-3</v>
      </c>
      <c r="I147" s="231" t="s">
        <v>738</v>
      </c>
    </row>
    <row r="148" spans="1:9">
      <c r="A148" s="228">
        <v>156</v>
      </c>
      <c r="B148" s="228" t="s">
        <v>368</v>
      </c>
      <c r="C148" s="228" t="s">
        <v>661</v>
      </c>
      <c r="D148" s="228">
        <v>701823</v>
      </c>
      <c r="E148" s="228" t="s">
        <v>369</v>
      </c>
      <c r="F148" s="227" t="s">
        <v>372</v>
      </c>
      <c r="G148" s="227">
        <v>33</v>
      </c>
      <c r="H148" s="227">
        <f t="shared" si="2"/>
        <v>3.3E-3</v>
      </c>
      <c r="I148" s="231" t="s">
        <v>738</v>
      </c>
    </row>
    <row r="149" spans="1:9">
      <c r="A149" s="228">
        <v>157</v>
      </c>
      <c r="B149" s="228" t="s">
        <v>368</v>
      </c>
      <c r="C149" s="228" t="s">
        <v>661</v>
      </c>
      <c r="D149" s="228">
        <v>701823</v>
      </c>
      <c r="E149" s="228" t="s">
        <v>369</v>
      </c>
      <c r="F149" s="227" t="s">
        <v>374</v>
      </c>
      <c r="G149" s="227">
        <v>3</v>
      </c>
      <c r="H149" s="227">
        <f t="shared" si="2"/>
        <v>2.9999999999999997E-4</v>
      </c>
      <c r="I149" s="231" t="s">
        <v>738</v>
      </c>
    </row>
    <row r="150" spans="1:9">
      <c r="A150" s="228">
        <v>158</v>
      </c>
      <c r="B150" s="228" t="s">
        <v>368</v>
      </c>
      <c r="C150" s="228" t="s">
        <v>661</v>
      </c>
      <c r="D150" s="228">
        <v>701823</v>
      </c>
      <c r="E150" s="228" t="s">
        <v>369</v>
      </c>
      <c r="F150" s="227" t="s">
        <v>375</v>
      </c>
      <c r="G150" s="227">
        <v>8</v>
      </c>
      <c r="H150" s="227">
        <f t="shared" si="2"/>
        <v>8.0000000000000004E-4</v>
      </c>
      <c r="I150" s="231" t="s">
        <v>738</v>
      </c>
    </row>
    <row r="151" spans="1:9">
      <c r="A151" s="228">
        <v>163</v>
      </c>
      <c r="B151" s="228" t="s">
        <v>376</v>
      </c>
      <c r="C151" s="228" t="s">
        <v>661</v>
      </c>
      <c r="D151" s="228">
        <v>739707</v>
      </c>
      <c r="E151" s="228" t="s">
        <v>739</v>
      </c>
      <c r="F151" s="227" t="s">
        <v>383</v>
      </c>
      <c r="G151" s="227">
        <v>253</v>
      </c>
      <c r="H151" s="227">
        <f t="shared" si="2"/>
        <v>2.53E-2</v>
      </c>
      <c r="I151" s="231" t="s">
        <v>738</v>
      </c>
    </row>
    <row r="152" spans="1:9">
      <c r="A152" s="228">
        <v>164</v>
      </c>
      <c r="B152" s="228" t="s">
        <v>376</v>
      </c>
      <c r="C152" s="228" t="s">
        <v>661</v>
      </c>
      <c r="D152" s="228">
        <v>739707</v>
      </c>
      <c r="E152" s="228" t="s">
        <v>739</v>
      </c>
      <c r="F152" s="227" t="s">
        <v>384</v>
      </c>
      <c r="G152" s="227">
        <v>681</v>
      </c>
      <c r="H152" s="227">
        <f t="shared" si="2"/>
        <v>6.8099999999999994E-2</v>
      </c>
      <c r="I152" s="231" t="s">
        <v>738</v>
      </c>
    </row>
    <row r="153" spans="1:9">
      <c r="A153" s="228">
        <v>165</v>
      </c>
      <c r="B153" s="228" t="s">
        <v>376</v>
      </c>
      <c r="C153" s="228" t="s">
        <v>661</v>
      </c>
      <c r="D153" s="228">
        <v>739707</v>
      </c>
      <c r="E153" s="228" t="s">
        <v>739</v>
      </c>
      <c r="F153" s="227" t="s">
        <v>385</v>
      </c>
      <c r="G153" s="227">
        <v>406</v>
      </c>
      <c r="H153" s="227">
        <f t="shared" si="2"/>
        <v>4.0599999999999997E-2</v>
      </c>
      <c r="I153" s="231" t="s">
        <v>738</v>
      </c>
    </row>
    <row r="154" spans="1:9">
      <c r="A154" s="228">
        <v>166</v>
      </c>
      <c r="B154" s="228" t="s">
        <v>376</v>
      </c>
      <c r="C154" s="228" t="s">
        <v>661</v>
      </c>
      <c r="D154" s="228">
        <v>739707</v>
      </c>
      <c r="E154" s="228" t="s">
        <v>739</v>
      </c>
      <c r="F154" s="227" t="s">
        <v>386</v>
      </c>
      <c r="G154" s="227">
        <v>317</v>
      </c>
      <c r="H154" s="227">
        <f t="shared" si="2"/>
        <v>3.1699999999999999E-2</v>
      </c>
      <c r="I154" s="231" t="s">
        <v>738</v>
      </c>
    </row>
    <row r="155" spans="1:9">
      <c r="A155" s="228">
        <v>167</v>
      </c>
      <c r="B155" s="228" t="s">
        <v>376</v>
      </c>
      <c r="C155" s="228" t="s">
        <v>661</v>
      </c>
      <c r="D155" s="228">
        <v>739707</v>
      </c>
      <c r="E155" s="228" t="s">
        <v>739</v>
      </c>
      <c r="F155" s="227" t="s">
        <v>387</v>
      </c>
      <c r="G155" s="227">
        <v>384</v>
      </c>
      <c r="H155" s="227">
        <f t="shared" si="2"/>
        <v>3.8399999999999997E-2</v>
      </c>
      <c r="I155" s="231" t="s">
        <v>738</v>
      </c>
    </row>
    <row r="156" spans="1:9">
      <c r="A156" s="228">
        <v>169</v>
      </c>
      <c r="B156" s="228" t="s">
        <v>376</v>
      </c>
      <c r="C156" s="228" t="s">
        <v>661</v>
      </c>
      <c r="D156" s="228">
        <v>739707</v>
      </c>
      <c r="E156" s="228" t="s">
        <v>739</v>
      </c>
      <c r="F156" s="227" t="s">
        <v>389</v>
      </c>
      <c r="G156" s="227">
        <v>248</v>
      </c>
      <c r="H156" s="227">
        <f t="shared" si="2"/>
        <v>2.4799999999999999E-2</v>
      </c>
      <c r="I156" s="231" t="s">
        <v>738</v>
      </c>
    </row>
    <row r="157" spans="1:9">
      <c r="A157" s="228">
        <v>170</v>
      </c>
      <c r="B157" s="228" t="s">
        <v>376</v>
      </c>
      <c r="C157" s="228" t="s">
        <v>661</v>
      </c>
      <c r="D157" s="228">
        <v>739707</v>
      </c>
      <c r="E157" s="228" t="s">
        <v>739</v>
      </c>
      <c r="F157" s="227" t="s">
        <v>390</v>
      </c>
      <c r="G157" s="227">
        <v>290</v>
      </c>
      <c r="H157" s="227">
        <f t="shared" si="2"/>
        <v>2.9000000000000001E-2</v>
      </c>
      <c r="I157" s="231" t="s">
        <v>738</v>
      </c>
    </row>
    <row r="158" spans="1:9">
      <c r="A158" s="228">
        <v>171</v>
      </c>
      <c r="B158" s="228" t="s">
        <v>376</v>
      </c>
      <c r="C158" s="228" t="s">
        <v>661</v>
      </c>
      <c r="D158" s="228">
        <v>739707</v>
      </c>
      <c r="E158" s="228" t="s">
        <v>739</v>
      </c>
      <c r="F158" s="227" t="s">
        <v>391</v>
      </c>
      <c r="G158" s="227">
        <v>1123</v>
      </c>
      <c r="H158" s="227">
        <f t="shared" si="2"/>
        <v>0.1123</v>
      </c>
      <c r="I158" s="231" t="s">
        <v>738</v>
      </c>
    </row>
    <row r="159" spans="1:9">
      <c r="A159" s="228">
        <v>173</v>
      </c>
      <c r="B159" s="228" t="s">
        <v>376</v>
      </c>
      <c r="C159" s="228" t="s">
        <v>661</v>
      </c>
      <c r="D159" s="228">
        <v>739707</v>
      </c>
      <c r="E159" s="228" t="s">
        <v>739</v>
      </c>
      <c r="F159" s="227" t="s">
        <v>393</v>
      </c>
      <c r="G159" s="227">
        <v>345</v>
      </c>
      <c r="H159" s="227">
        <f t="shared" si="2"/>
        <v>3.4500000000000003E-2</v>
      </c>
      <c r="I159" s="231" t="s">
        <v>738</v>
      </c>
    </row>
    <row r="160" spans="1:9">
      <c r="A160" s="228">
        <v>174</v>
      </c>
      <c r="B160" s="228" t="s">
        <v>376</v>
      </c>
      <c r="C160" s="228" t="s">
        <v>661</v>
      </c>
      <c r="D160" s="228">
        <v>739707</v>
      </c>
      <c r="E160" s="228" t="s">
        <v>739</v>
      </c>
      <c r="F160" s="227" t="s">
        <v>394</v>
      </c>
      <c r="G160" s="227">
        <v>94</v>
      </c>
      <c r="H160" s="227">
        <f t="shared" si="2"/>
        <v>9.4000000000000004E-3</v>
      </c>
      <c r="I160" s="231" t="s">
        <v>738</v>
      </c>
    </row>
    <row r="161" spans="1:9">
      <c r="A161" s="228">
        <v>175</v>
      </c>
      <c r="B161" s="228" t="s">
        <v>376</v>
      </c>
      <c r="C161" s="228" t="s">
        <v>661</v>
      </c>
      <c r="D161" s="228">
        <v>739707</v>
      </c>
      <c r="E161" s="228" t="s">
        <v>739</v>
      </c>
      <c r="F161" s="227" t="s">
        <v>395</v>
      </c>
      <c r="G161" s="227">
        <v>296</v>
      </c>
      <c r="H161" s="227">
        <f t="shared" si="2"/>
        <v>2.9600000000000001E-2</v>
      </c>
      <c r="I161" s="231" t="s">
        <v>738</v>
      </c>
    </row>
    <row r="162" spans="1:9">
      <c r="A162" s="228">
        <v>176</v>
      </c>
      <c r="B162" s="228" t="s">
        <v>255</v>
      </c>
      <c r="C162" s="228" t="s">
        <v>656</v>
      </c>
      <c r="D162" s="228">
        <v>677906</v>
      </c>
      <c r="E162" s="228" t="s">
        <v>751</v>
      </c>
      <c r="F162" s="227" t="s">
        <v>257</v>
      </c>
      <c r="G162" s="227">
        <v>70</v>
      </c>
      <c r="H162" s="227">
        <f t="shared" si="2"/>
        <v>7.0000000000000001E-3</v>
      </c>
      <c r="I162" s="228" t="s">
        <v>741</v>
      </c>
    </row>
    <row r="163" spans="1:9">
      <c r="A163" s="228">
        <v>177</v>
      </c>
      <c r="B163" s="228" t="s">
        <v>255</v>
      </c>
      <c r="C163" s="228" t="s">
        <v>656</v>
      </c>
      <c r="D163" s="228">
        <v>677906</v>
      </c>
      <c r="E163" s="228" t="s">
        <v>751</v>
      </c>
      <c r="F163" s="227" t="s">
        <v>258</v>
      </c>
      <c r="G163" s="227">
        <v>167</v>
      </c>
      <c r="H163" s="227">
        <f t="shared" si="2"/>
        <v>1.67E-2</v>
      </c>
      <c r="I163" s="228" t="s">
        <v>741</v>
      </c>
    </row>
    <row r="164" spans="1:9">
      <c r="A164" s="228">
        <v>178</v>
      </c>
      <c r="B164" s="228" t="s">
        <v>255</v>
      </c>
      <c r="C164" s="228" t="s">
        <v>656</v>
      </c>
      <c r="D164" s="228">
        <v>677906</v>
      </c>
      <c r="E164" s="228" t="s">
        <v>751</v>
      </c>
      <c r="F164" s="227" t="s">
        <v>259</v>
      </c>
      <c r="G164" s="227">
        <v>39</v>
      </c>
      <c r="H164" s="227">
        <f t="shared" si="2"/>
        <v>3.8999999999999998E-3</v>
      </c>
      <c r="I164" s="228" t="s">
        <v>741</v>
      </c>
    </row>
    <row r="165" spans="1:9">
      <c r="A165" s="228">
        <v>179</v>
      </c>
      <c r="B165" s="228" t="s">
        <v>255</v>
      </c>
      <c r="C165" s="228" t="s">
        <v>656</v>
      </c>
      <c r="D165" s="228">
        <v>677906</v>
      </c>
      <c r="E165" s="228" t="s">
        <v>751</v>
      </c>
      <c r="F165" s="227" t="s">
        <v>260</v>
      </c>
      <c r="G165" s="227">
        <v>22</v>
      </c>
      <c r="H165" s="227">
        <f t="shared" si="2"/>
        <v>2.2000000000000001E-3</v>
      </c>
      <c r="I165" s="228" t="s">
        <v>741</v>
      </c>
    </row>
    <row r="166" spans="1:9">
      <c r="A166" s="228">
        <v>180</v>
      </c>
      <c r="B166" s="228" t="s">
        <v>255</v>
      </c>
      <c r="C166" s="228" t="s">
        <v>656</v>
      </c>
      <c r="D166" s="228">
        <v>677906</v>
      </c>
      <c r="E166" s="228" t="s">
        <v>751</v>
      </c>
      <c r="F166" s="227" t="s">
        <v>261</v>
      </c>
      <c r="G166" s="227">
        <v>122</v>
      </c>
      <c r="H166" s="227">
        <f t="shared" si="2"/>
        <v>1.2200000000000001E-2</v>
      </c>
      <c r="I166" s="228" t="s">
        <v>741</v>
      </c>
    </row>
    <row r="167" spans="1:9">
      <c r="A167" s="228">
        <v>181</v>
      </c>
      <c r="B167" s="228" t="s">
        <v>255</v>
      </c>
      <c r="C167" s="228" t="s">
        <v>656</v>
      </c>
      <c r="D167" s="228">
        <v>677906</v>
      </c>
      <c r="E167" s="228" t="s">
        <v>751</v>
      </c>
      <c r="F167" s="227" t="s">
        <v>262</v>
      </c>
      <c r="G167" s="227">
        <v>32</v>
      </c>
      <c r="H167" s="227">
        <f t="shared" si="2"/>
        <v>3.2000000000000002E-3</v>
      </c>
      <c r="I167" s="228"/>
    </row>
    <row r="168" spans="1:9">
      <c r="A168" s="228">
        <v>182</v>
      </c>
      <c r="B168" s="228" t="s">
        <v>232</v>
      </c>
      <c r="C168" s="228" t="s">
        <v>677</v>
      </c>
      <c r="D168" s="228">
        <v>635537</v>
      </c>
      <c r="E168" s="228" t="s">
        <v>769</v>
      </c>
      <c r="F168" s="227" t="s">
        <v>234</v>
      </c>
      <c r="G168" s="227">
        <v>117</v>
      </c>
      <c r="H168" s="227">
        <f t="shared" si="2"/>
        <v>1.17E-2</v>
      </c>
      <c r="I168" s="228" t="s">
        <v>741</v>
      </c>
    </row>
    <row r="169" spans="1:9">
      <c r="A169" s="228">
        <v>183</v>
      </c>
      <c r="B169" s="228" t="s">
        <v>232</v>
      </c>
      <c r="C169" s="228" t="s">
        <v>677</v>
      </c>
      <c r="D169" s="228">
        <v>635537</v>
      </c>
      <c r="E169" s="228" t="s">
        <v>769</v>
      </c>
      <c r="F169" s="227" t="s">
        <v>235</v>
      </c>
      <c r="G169" s="227">
        <v>64</v>
      </c>
      <c r="H169" s="227">
        <f t="shared" si="2"/>
        <v>6.4000000000000003E-3</v>
      </c>
      <c r="I169" s="228" t="s">
        <v>741</v>
      </c>
    </row>
    <row r="170" spans="1:9">
      <c r="A170" s="228">
        <v>184</v>
      </c>
      <c r="B170" s="228" t="s">
        <v>232</v>
      </c>
      <c r="C170" s="228" t="s">
        <v>677</v>
      </c>
      <c r="D170" s="228">
        <v>635537</v>
      </c>
      <c r="E170" s="228" t="s">
        <v>769</v>
      </c>
      <c r="F170" s="227" t="s">
        <v>240</v>
      </c>
      <c r="G170" s="227">
        <v>8</v>
      </c>
      <c r="H170" s="227">
        <f t="shared" si="2"/>
        <v>8.0000000000000004E-4</v>
      </c>
      <c r="I170" s="228"/>
    </row>
    <row r="171" spans="1:9">
      <c r="A171" s="228">
        <v>185</v>
      </c>
      <c r="B171" s="228" t="s">
        <v>232</v>
      </c>
      <c r="C171" s="228" t="s">
        <v>677</v>
      </c>
      <c r="D171" s="228">
        <v>635537</v>
      </c>
      <c r="E171" s="228" t="s">
        <v>769</v>
      </c>
      <c r="F171" s="227" t="s">
        <v>241</v>
      </c>
      <c r="G171" s="227">
        <v>123</v>
      </c>
      <c r="H171" s="227">
        <f t="shared" si="2"/>
        <v>1.23E-2</v>
      </c>
      <c r="I171" s="228"/>
    </row>
    <row r="172" spans="1:9">
      <c r="A172" s="228">
        <v>186</v>
      </c>
      <c r="B172" s="228" t="s">
        <v>232</v>
      </c>
      <c r="C172" s="228" t="s">
        <v>677</v>
      </c>
      <c r="D172" s="228">
        <v>635537</v>
      </c>
      <c r="E172" s="228" t="s">
        <v>769</v>
      </c>
      <c r="F172" s="227" t="s">
        <v>243</v>
      </c>
      <c r="G172" s="227">
        <v>39</v>
      </c>
      <c r="H172" s="227">
        <f t="shared" si="2"/>
        <v>3.8999999999999998E-3</v>
      </c>
      <c r="I172" s="228" t="s">
        <v>741</v>
      </c>
    </row>
    <row r="173" spans="1:9">
      <c r="A173" s="228">
        <v>187</v>
      </c>
      <c r="B173" s="228" t="s">
        <v>232</v>
      </c>
      <c r="C173" s="228" t="s">
        <v>677</v>
      </c>
      <c r="D173" s="228">
        <v>635537</v>
      </c>
      <c r="E173" s="228" t="s">
        <v>769</v>
      </c>
      <c r="F173" s="227" t="s">
        <v>275</v>
      </c>
      <c r="G173" s="227">
        <v>324</v>
      </c>
      <c r="H173" s="227">
        <f t="shared" si="2"/>
        <v>3.2399999999999998E-2</v>
      </c>
      <c r="I173" s="228" t="s">
        <v>276</v>
      </c>
    </row>
    <row r="174" spans="1:9" s="199" customFormat="1">
      <c r="A174" s="228">
        <v>200</v>
      </c>
      <c r="B174" s="228" t="s">
        <v>627</v>
      </c>
      <c r="C174" s="228" t="s">
        <v>656</v>
      </c>
      <c r="D174" s="228">
        <v>690856</v>
      </c>
      <c r="E174" s="228" t="s">
        <v>530</v>
      </c>
      <c r="F174" s="234" t="s">
        <v>529</v>
      </c>
      <c r="G174" s="227">
        <v>44</v>
      </c>
      <c r="H174" s="227">
        <f t="shared" si="2"/>
        <v>4.4000000000000003E-3</v>
      </c>
      <c r="I174" s="231" t="s">
        <v>741</v>
      </c>
    </row>
    <row r="175" spans="1:9" s="199" customFormat="1">
      <c r="A175" s="228">
        <v>201</v>
      </c>
      <c r="B175" s="228" t="s">
        <v>627</v>
      </c>
      <c r="C175" s="228" t="s">
        <v>656</v>
      </c>
      <c r="D175" s="228">
        <v>690856</v>
      </c>
      <c r="E175" s="228" t="s">
        <v>530</v>
      </c>
      <c r="F175" s="227" t="s">
        <v>531</v>
      </c>
      <c r="G175" s="227">
        <v>29</v>
      </c>
      <c r="H175" s="227">
        <f t="shared" si="2"/>
        <v>2.8999999999999998E-3</v>
      </c>
      <c r="I175" s="231" t="s">
        <v>764</v>
      </c>
    </row>
    <row r="176" spans="1:9" s="199" customFormat="1">
      <c r="A176" s="228">
        <v>202</v>
      </c>
      <c r="B176" s="228" t="s">
        <v>627</v>
      </c>
      <c r="C176" s="228" t="s">
        <v>656</v>
      </c>
      <c r="D176" s="228">
        <v>690856</v>
      </c>
      <c r="E176" s="228" t="s">
        <v>530</v>
      </c>
      <c r="F176" s="227" t="s">
        <v>532</v>
      </c>
      <c r="G176" s="227">
        <v>300</v>
      </c>
      <c r="H176" s="227">
        <f t="shared" si="2"/>
        <v>0.03</v>
      </c>
      <c r="I176" s="231" t="s">
        <v>764</v>
      </c>
    </row>
    <row r="177" spans="1:9">
      <c r="A177" s="228">
        <v>204</v>
      </c>
      <c r="B177" s="228" t="s">
        <v>376</v>
      </c>
      <c r="C177" s="228" t="s">
        <v>661</v>
      </c>
      <c r="D177" s="228">
        <v>725170</v>
      </c>
      <c r="E177" s="228" t="s">
        <v>740</v>
      </c>
      <c r="F177" s="227" t="s">
        <v>380</v>
      </c>
      <c r="G177" s="227">
        <v>94</v>
      </c>
      <c r="H177" s="227">
        <f t="shared" si="2"/>
        <v>9.4000000000000004E-3</v>
      </c>
      <c r="I177" s="231" t="s">
        <v>738</v>
      </c>
    </row>
    <row r="178" spans="1:9">
      <c r="A178" s="228">
        <v>205</v>
      </c>
      <c r="B178" s="228" t="s">
        <v>404</v>
      </c>
      <c r="C178" s="228" t="s">
        <v>400</v>
      </c>
      <c r="D178" s="228">
        <v>725986</v>
      </c>
      <c r="E178" s="228" t="s">
        <v>800</v>
      </c>
      <c r="F178" s="227" t="s">
        <v>416</v>
      </c>
      <c r="G178" s="227">
        <v>158</v>
      </c>
      <c r="H178" s="227">
        <f t="shared" si="2"/>
        <v>1.5800000000000002E-2</v>
      </c>
      <c r="I178" s="228" t="s">
        <v>741</v>
      </c>
    </row>
    <row r="179" spans="1:9">
      <c r="A179" s="228">
        <v>206</v>
      </c>
      <c r="B179" s="228" t="s">
        <v>161</v>
      </c>
      <c r="C179" s="228" t="s">
        <v>664</v>
      </c>
      <c r="D179" s="228">
        <v>746444</v>
      </c>
      <c r="E179" s="228" t="s">
        <v>797</v>
      </c>
      <c r="F179" s="227" t="s">
        <v>166</v>
      </c>
      <c r="G179" s="227">
        <v>348</v>
      </c>
      <c r="H179" s="227">
        <f t="shared" si="2"/>
        <v>3.4799999999999998E-2</v>
      </c>
      <c r="I179" s="228" t="s">
        <v>798</v>
      </c>
    </row>
    <row r="180" spans="1:9">
      <c r="A180" s="228">
        <v>207</v>
      </c>
      <c r="B180" s="228" t="s">
        <v>268</v>
      </c>
      <c r="C180" s="228" t="s">
        <v>664</v>
      </c>
      <c r="D180" s="228">
        <v>741141</v>
      </c>
      <c r="E180" s="228" t="s">
        <v>269</v>
      </c>
      <c r="F180" s="227" t="s">
        <v>270</v>
      </c>
      <c r="G180" s="227">
        <v>413</v>
      </c>
      <c r="H180" s="227">
        <f t="shared" si="2"/>
        <v>4.1300000000000003E-2</v>
      </c>
      <c r="I180" s="228" t="s">
        <v>741</v>
      </c>
    </row>
    <row r="181" spans="1:9">
      <c r="A181" s="228">
        <v>208</v>
      </c>
      <c r="B181" s="228" t="s">
        <v>268</v>
      </c>
      <c r="C181" s="228" t="s">
        <v>664</v>
      </c>
      <c r="D181" s="228">
        <v>741141</v>
      </c>
      <c r="E181" s="228" t="s">
        <v>269</v>
      </c>
      <c r="F181" s="227" t="s">
        <v>271</v>
      </c>
      <c r="G181" s="227">
        <v>4676</v>
      </c>
      <c r="H181" s="227">
        <f t="shared" si="2"/>
        <v>0.46760000000000002</v>
      </c>
      <c r="I181" s="228" t="s">
        <v>741</v>
      </c>
    </row>
    <row r="182" spans="1:9">
      <c r="A182" s="228">
        <v>209</v>
      </c>
      <c r="B182" s="228" t="s">
        <v>268</v>
      </c>
      <c r="C182" s="228" t="s">
        <v>664</v>
      </c>
      <c r="D182" s="228">
        <v>741141</v>
      </c>
      <c r="E182" s="228" t="s">
        <v>269</v>
      </c>
      <c r="F182" s="227" t="s">
        <v>273</v>
      </c>
      <c r="G182" s="227">
        <v>301</v>
      </c>
      <c r="H182" s="227">
        <f t="shared" si="2"/>
        <v>3.0099999999999998E-2</v>
      </c>
      <c r="I182" s="228" t="s">
        <v>741</v>
      </c>
    </row>
    <row r="183" spans="1:9">
      <c r="A183" s="228">
        <v>210</v>
      </c>
      <c r="B183" s="228" t="s">
        <v>268</v>
      </c>
      <c r="C183" s="228" t="s">
        <v>664</v>
      </c>
      <c r="D183" s="228">
        <v>741141</v>
      </c>
      <c r="E183" s="228" t="s">
        <v>269</v>
      </c>
      <c r="F183" s="227" t="s">
        <v>274</v>
      </c>
      <c r="G183" s="227">
        <v>2380</v>
      </c>
      <c r="H183" s="227">
        <f t="shared" si="2"/>
        <v>0.23799999999999999</v>
      </c>
      <c r="I183" s="228" t="s">
        <v>768</v>
      </c>
    </row>
    <row r="184" spans="1:9" s="199" customFormat="1">
      <c r="A184" s="228">
        <v>211</v>
      </c>
      <c r="B184" s="228" t="s">
        <v>628</v>
      </c>
      <c r="C184" s="228" t="s">
        <v>656</v>
      </c>
      <c r="D184" s="228">
        <v>781592</v>
      </c>
      <c r="E184" s="228" t="s">
        <v>533</v>
      </c>
      <c r="F184" s="227">
        <v>536</v>
      </c>
      <c r="G184" s="227">
        <v>2169</v>
      </c>
      <c r="H184" s="227">
        <f t="shared" si="2"/>
        <v>0.21690000000000001</v>
      </c>
      <c r="I184" s="231" t="s">
        <v>743</v>
      </c>
    </row>
    <row r="185" spans="1:9" s="199" customFormat="1">
      <c r="A185" s="228">
        <v>212</v>
      </c>
      <c r="B185" s="228" t="s">
        <v>630</v>
      </c>
      <c r="C185" s="228" t="s">
        <v>656</v>
      </c>
      <c r="D185" s="228">
        <v>781592</v>
      </c>
      <c r="E185" s="228" t="s">
        <v>533</v>
      </c>
      <c r="F185" s="227" t="s">
        <v>80</v>
      </c>
      <c r="G185" s="227">
        <v>135</v>
      </c>
      <c r="H185" s="227">
        <f t="shared" si="2"/>
        <v>1.35E-2</v>
      </c>
      <c r="I185" s="231" t="s">
        <v>760</v>
      </c>
    </row>
    <row r="186" spans="1:9" s="199" customFormat="1">
      <c r="A186" s="228">
        <v>213</v>
      </c>
      <c r="B186" s="228" t="s">
        <v>629</v>
      </c>
      <c r="C186" s="228" t="s">
        <v>656</v>
      </c>
      <c r="D186" s="228">
        <v>781592</v>
      </c>
      <c r="E186" s="228" t="s">
        <v>533</v>
      </c>
      <c r="F186" s="227" t="s">
        <v>534</v>
      </c>
      <c r="G186" s="227">
        <v>651</v>
      </c>
      <c r="H186" s="227">
        <f t="shared" si="2"/>
        <v>6.5100000000000005E-2</v>
      </c>
      <c r="I186" s="231" t="s">
        <v>759</v>
      </c>
    </row>
    <row r="187" spans="1:9" s="199" customFormat="1">
      <c r="A187" s="228">
        <v>214</v>
      </c>
      <c r="B187" s="228" t="s">
        <v>161</v>
      </c>
      <c r="C187" s="228" t="s">
        <v>654</v>
      </c>
      <c r="D187" s="228">
        <v>758493</v>
      </c>
      <c r="E187" s="228" t="s">
        <v>549</v>
      </c>
      <c r="F187" s="227" t="s">
        <v>548</v>
      </c>
      <c r="G187" s="227">
        <v>867</v>
      </c>
      <c r="H187" s="227">
        <f t="shared" si="2"/>
        <v>8.6699999999999999E-2</v>
      </c>
      <c r="I187" s="231" t="s">
        <v>788</v>
      </c>
    </row>
    <row r="188" spans="1:9" s="199" customFormat="1">
      <c r="A188" s="228">
        <v>215</v>
      </c>
      <c r="B188" s="228" t="s">
        <v>161</v>
      </c>
      <c r="C188" s="228" t="s">
        <v>654</v>
      </c>
      <c r="D188" s="228">
        <v>758493</v>
      </c>
      <c r="E188" s="228" t="s">
        <v>549</v>
      </c>
      <c r="F188" s="227" t="s">
        <v>550</v>
      </c>
      <c r="G188" s="227">
        <v>3380</v>
      </c>
      <c r="H188" s="227">
        <f t="shared" si="2"/>
        <v>0.33800000000000002</v>
      </c>
      <c r="I188" s="231" t="s">
        <v>788</v>
      </c>
    </row>
    <row r="189" spans="1:9" s="199" customFormat="1">
      <c r="A189" s="228">
        <v>216</v>
      </c>
      <c r="B189" s="228" t="s">
        <v>161</v>
      </c>
      <c r="C189" s="228" t="s">
        <v>654</v>
      </c>
      <c r="D189" s="228">
        <v>758493</v>
      </c>
      <c r="E189" s="228" t="s">
        <v>549</v>
      </c>
      <c r="F189" s="227" t="s">
        <v>551</v>
      </c>
      <c r="G189" s="227">
        <v>2075</v>
      </c>
      <c r="H189" s="227">
        <f t="shared" si="2"/>
        <v>0.20749999999999999</v>
      </c>
      <c r="I189" s="231" t="s">
        <v>788</v>
      </c>
    </row>
    <row r="190" spans="1:9" s="199" customFormat="1">
      <c r="A190" s="228">
        <v>217</v>
      </c>
      <c r="B190" s="228" t="s">
        <v>161</v>
      </c>
      <c r="C190" s="228" t="s">
        <v>654</v>
      </c>
      <c r="D190" s="228">
        <v>758493</v>
      </c>
      <c r="E190" s="228" t="s">
        <v>549</v>
      </c>
      <c r="F190" s="227" t="s">
        <v>552</v>
      </c>
      <c r="G190" s="227">
        <v>439</v>
      </c>
      <c r="H190" s="227">
        <f t="shared" si="2"/>
        <v>4.3900000000000002E-2</v>
      </c>
      <c r="I190" s="231" t="s">
        <v>789</v>
      </c>
    </row>
    <row r="191" spans="1:9" s="199" customFormat="1">
      <c r="A191" s="228">
        <v>218</v>
      </c>
      <c r="B191" s="228" t="s">
        <v>161</v>
      </c>
      <c r="C191" s="228" t="s">
        <v>654</v>
      </c>
      <c r="D191" s="228">
        <v>758493</v>
      </c>
      <c r="E191" s="228" t="s">
        <v>549</v>
      </c>
      <c r="F191" s="227" t="s">
        <v>553</v>
      </c>
      <c r="G191" s="227">
        <v>1844</v>
      </c>
      <c r="H191" s="227">
        <f t="shared" si="2"/>
        <v>0.18440000000000001</v>
      </c>
      <c r="I191" s="231" t="s">
        <v>788</v>
      </c>
    </row>
    <row r="192" spans="1:9" s="199" customFormat="1">
      <c r="A192" s="228">
        <v>219</v>
      </c>
      <c r="B192" s="228" t="s">
        <v>161</v>
      </c>
      <c r="C192" s="228" t="s">
        <v>654</v>
      </c>
      <c r="D192" s="228">
        <v>758493</v>
      </c>
      <c r="E192" s="228" t="s">
        <v>549</v>
      </c>
      <c r="F192" s="227" t="s">
        <v>554</v>
      </c>
      <c r="G192" s="227">
        <v>405</v>
      </c>
      <c r="H192" s="227">
        <f t="shared" si="2"/>
        <v>4.0500000000000001E-2</v>
      </c>
      <c r="I192" s="231" t="s">
        <v>788</v>
      </c>
    </row>
    <row r="193" spans="1:9" s="199" customFormat="1">
      <c r="A193" s="228">
        <v>220</v>
      </c>
      <c r="B193" s="228" t="s">
        <v>161</v>
      </c>
      <c r="C193" s="228" t="s">
        <v>654</v>
      </c>
      <c r="D193" s="228">
        <v>758493</v>
      </c>
      <c r="E193" s="228" t="s">
        <v>549</v>
      </c>
      <c r="F193" s="227" t="s">
        <v>555</v>
      </c>
      <c r="G193" s="227">
        <v>83</v>
      </c>
      <c r="H193" s="227">
        <f t="shared" si="2"/>
        <v>8.3000000000000001E-3</v>
      </c>
      <c r="I193" s="231" t="s">
        <v>788</v>
      </c>
    </row>
    <row r="194" spans="1:9" s="199" customFormat="1">
      <c r="A194" s="228">
        <v>221</v>
      </c>
      <c r="B194" s="228" t="s">
        <v>161</v>
      </c>
      <c r="C194" s="228" t="s">
        <v>654</v>
      </c>
      <c r="D194" s="228">
        <v>758493</v>
      </c>
      <c r="E194" s="228" t="s">
        <v>549</v>
      </c>
      <c r="F194" s="227" t="s">
        <v>557</v>
      </c>
      <c r="G194" s="227">
        <v>96</v>
      </c>
      <c r="H194" s="227">
        <f t="shared" ref="H194:H257" si="3">G194/10000</f>
        <v>9.5999999999999992E-3</v>
      </c>
      <c r="I194" s="231" t="s">
        <v>788</v>
      </c>
    </row>
    <row r="195" spans="1:9" s="199" customFormat="1">
      <c r="A195" s="228">
        <v>222</v>
      </c>
      <c r="B195" s="228" t="s">
        <v>161</v>
      </c>
      <c r="C195" s="228" t="s">
        <v>654</v>
      </c>
      <c r="D195" s="228">
        <v>758493</v>
      </c>
      <c r="E195" s="228" t="s">
        <v>549</v>
      </c>
      <c r="F195" s="227" t="s">
        <v>558</v>
      </c>
      <c r="G195" s="227">
        <v>81</v>
      </c>
      <c r="H195" s="227">
        <f t="shared" si="3"/>
        <v>8.0999999999999996E-3</v>
      </c>
      <c r="I195" s="231" t="s">
        <v>791</v>
      </c>
    </row>
    <row r="196" spans="1:9" s="199" customFormat="1">
      <c r="A196" s="228">
        <v>223</v>
      </c>
      <c r="B196" s="228" t="s">
        <v>161</v>
      </c>
      <c r="C196" s="228" t="s">
        <v>654</v>
      </c>
      <c r="D196" s="228">
        <v>758493</v>
      </c>
      <c r="E196" s="228" t="s">
        <v>549</v>
      </c>
      <c r="F196" s="227" t="s">
        <v>559</v>
      </c>
      <c r="G196" s="227">
        <v>968</v>
      </c>
      <c r="H196" s="227">
        <f t="shared" si="3"/>
        <v>9.6799999999999997E-2</v>
      </c>
      <c r="I196" s="231" t="s">
        <v>788</v>
      </c>
    </row>
    <row r="197" spans="1:9" s="199" customFormat="1">
      <c r="A197" s="228">
        <v>224</v>
      </c>
      <c r="B197" s="228" t="s">
        <v>161</v>
      </c>
      <c r="C197" s="228" t="s">
        <v>654</v>
      </c>
      <c r="D197" s="228">
        <v>758493</v>
      </c>
      <c r="E197" s="228" t="s">
        <v>549</v>
      </c>
      <c r="F197" s="227" t="s">
        <v>560</v>
      </c>
      <c r="G197" s="227">
        <v>254</v>
      </c>
      <c r="H197" s="227">
        <f t="shared" si="3"/>
        <v>2.5399999999999999E-2</v>
      </c>
      <c r="I197" s="231" t="s">
        <v>788</v>
      </c>
    </row>
    <row r="198" spans="1:9" s="199" customFormat="1">
      <c r="A198" s="228">
        <v>225</v>
      </c>
      <c r="B198" s="228" t="s">
        <v>161</v>
      </c>
      <c r="C198" s="228" t="s">
        <v>654</v>
      </c>
      <c r="D198" s="228">
        <v>758493</v>
      </c>
      <c r="E198" s="228" t="s">
        <v>549</v>
      </c>
      <c r="F198" s="227" t="s">
        <v>561</v>
      </c>
      <c r="G198" s="227">
        <v>46</v>
      </c>
      <c r="H198" s="227">
        <f t="shared" si="3"/>
        <v>4.5999999999999999E-3</v>
      </c>
      <c r="I198" s="231" t="s">
        <v>789</v>
      </c>
    </row>
    <row r="199" spans="1:9" s="199" customFormat="1">
      <c r="A199" s="228">
        <v>226</v>
      </c>
      <c r="B199" s="228" t="s">
        <v>300</v>
      </c>
      <c r="C199" s="228" t="s">
        <v>654</v>
      </c>
      <c r="D199" s="228">
        <v>758493</v>
      </c>
      <c r="E199" s="228" t="s">
        <v>549</v>
      </c>
      <c r="F199" s="227" t="s">
        <v>556</v>
      </c>
      <c r="G199" s="227">
        <v>1658</v>
      </c>
      <c r="H199" s="227">
        <f t="shared" si="3"/>
        <v>0.1658</v>
      </c>
      <c r="I199" s="231" t="s">
        <v>792</v>
      </c>
    </row>
    <row r="200" spans="1:9" s="199" customFormat="1">
      <c r="A200" s="228">
        <v>227</v>
      </c>
      <c r="B200" s="228" t="s">
        <v>634</v>
      </c>
      <c r="C200" s="228" t="s">
        <v>654</v>
      </c>
      <c r="D200" s="228">
        <v>758493</v>
      </c>
      <c r="E200" s="228" t="s">
        <v>549</v>
      </c>
      <c r="F200" s="227" t="s">
        <v>562</v>
      </c>
      <c r="G200" s="227">
        <v>43</v>
      </c>
      <c r="H200" s="227">
        <f t="shared" si="3"/>
        <v>4.3E-3</v>
      </c>
      <c r="I200" s="231" t="s">
        <v>789</v>
      </c>
    </row>
    <row r="201" spans="1:9" s="199" customFormat="1">
      <c r="A201" s="228">
        <v>228</v>
      </c>
      <c r="B201" s="228" t="s">
        <v>634</v>
      </c>
      <c r="C201" s="228" t="s">
        <v>654</v>
      </c>
      <c r="D201" s="228">
        <v>758493</v>
      </c>
      <c r="E201" s="228" t="s">
        <v>549</v>
      </c>
      <c r="F201" s="227" t="s">
        <v>563</v>
      </c>
      <c r="G201" s="227">
        <v>85</v>
      </c>
      <c r="H201" s="227">
        <f t="shared" si="3"/>
        <v>8.5000000000000006E-3</v>
      </c>
      <c r="I201" s="231" t="s">
        <v>788</v>
      </c>
    </row>
    <row r="202" spans="1:9" s="199" customFormat="1">
      <c r="A202" s="228">
        <v>229</v>
      </c>
      <c r="B202" s="228" t="s">
        <v>634</v>
      </c>
      <c r="C202" s="228" t="s">
        <v>654</v>
      </c>
      <c r="D202" s="228">
        <v>758493</v>
      </c>
      <c r="E202" s="228" t="s">
        <v>549</v>
      </c>
      <c r="F202" s="227" t="s">
        <v>564</v>
      </c>
      <c r="G202" s="227">
        <v>7</v>
      </c>
      <c r="H202" s="227">
        <f t="shared" si="3"/>
        <v>6.9999999999999999E-4</v>
      </c>
      <c r="I202" s="231" t="s">
        <v>789</v>
      </c>
    </row>
    <row r="203" spans="1:9" s="199" customFormat="1">
      <c r="A203" s="228">
        <v>230</v>
      </c>
      <c r="B203" s="228" t="s">
        <v>634</v>
      </c>
      <c r="C203" s="228" t="s">
        <v>654</v>
      </c>
      <c r="D203" s="228">
        <v>758493</v>
      </c>
      <c r="E203" s="228" t="s">
        <v>549</v>
      </c>
      <c r="F203" s="227" t="s">
        <v>565</v>
      </c>
      <c r="G203" s="227">
        <v>4749</v>
      </c>
      <c r="H203" s="227">
        <f t="shared" si="3"/>
        <v>0.47489999999999999</v>
      </c>
      <c r="I203" s="231" t="s">
        <v>788</v>
      </c>
    </row>
    <row r="204" spans="1:9">
      <c r="A204" s="228">
        <v>231</v>
      </c>
      <c r="B204" s="228" t="s">
        <v>161</v>
      </c>
      <c r="C204" s="228" t="s">
        <v>654</v>
      </c>
      <c r="D204" s="228">
        <v>758493</v>
      </c>
      <c r="E204" s="228" t="s">
        <v>549</v>
      </c>
      <c r="F204" s="227" t="s">
        <v>295</v>
      </c>
      <c r="G204" s="227">
        <v>3884</v>
      </c>
      <c r="H204" s="227">
        <f t="shared" si="3"/>
        <v>0.38840000000000002</v>
      </c>
      <c r="I204" s="228" t="s">
        <v>788</v>
      </c>
    </row>
    <row r="205" spans="1:9">
      <c r="A205" s="228">
        <v>232</v>
      </c>
      <c r="B205" s="228" t="s">
        <v>161</v>
      </c>
      <c r="C205" s="228" t="s">
        <v>654</v>
      </c>
      <c r="D205" s="228">
        <v>758493</v>
      </c>
      <c r="E205" s="228" t="s">
        <v>549</v>
      </c>
      <c r="F205" s="227" t="s">
        <v>296</v>
      </c>
      <c r="G205" s="227">
        <v>301</v>
      </c>
      <c r="H205" s="227">
        <f t="shared" si="3"/>
        <v>3.0099999999999998E-2</v>
      </c>
      <c r="I205" s="228" t="s">
        <v>788</v>
      </c>
    </row>
    <row r="206" spans="1:9">
      <c r="A206" s="228">
        <v>233</v>
      </c>
      <c r="B206" s="228" t="s">
        <v>161</v>
      </c>
      <c r="C206" s="228" t="s">
        <v>654</v>
      </c>
      <c r="D206" s="228">
        <v>758493</v>
      </c>
      <c r="E206" s="228" t="s">
        <v>549</v>
      </c>
      <c r="F206" s="227" t="s">
        <v>297</v>
      </c>
      <c r="G206" s="227">
        <v>8351</v>
      </c>
      <c r="H206" s="227">
        <f t="shared" si="3"/>
        <v>0.83509999999999995</v>
      </c>
      <c r="I206" s="228" t="s">
        <v>788</v>
      </c>
    </row>
    <row r="207" spans="1:9">
      <c r="A207" s="228">
        <v>234</v>
      </c>
      <c r="B207" s="228" t="s">
        <v>161</v>
      </c>
      <c r="C207" s="228" t="s">
        <v>654</v>
      </c>
      <c r="D207" s="228">
        <v>758493</v>
      </c>
      <c r="E207" s="228" t="s">
        <v>549</v>
      </c>
      <c r="F207" s="227" t="s">
        <v>298</v>
      </c>
      <c r="G207" s="227">
        <v>45</v>
      </c>
      <c r="H207" s="227">
        <f t="shared" si="3"/>
        <v>4.4999999999999997E-3</v>
      </c>
      <c r="I207" s="228" t="s">
        <v>794</v>
      </c>
    </row>
    <row r="208" spans="1:9">
      <c r="A208" s="228">
        <v>235</v>
      </c>
      <c r="B208" s="228" t="s">
        <v>161</v>
      </c>
      <c r="C208" s="228" t="s">
        <v>654</v>
      </c>
      <c r="D208" s="228">
        <v>758493</v>
      </c>
      <c r="E208" s="228" t="s">
        <v>549</v>
      </c>
      <c r="F208" s="227" t="s">
        <v>303</v>
      </c>
      <c r="G208" s="227">
        <v>29</v>
      </c>
      <c r="H208" s="227">
        <f t="shared" si="3"/>
        <v>2.8999999999999998E-3</v>
      </c>
      <c r="I208" s="228" t="s">
        <v>788</v>
      </c>
    </row>
    <row r="209" spans="1:9">
      <c r="A209" s="228">
        <v>236</v>
      </c>
      <c r="B209" s="228" t="s">
        <v>300</v>
      </c>
      <c r="C209" s="228" t="s">
        <v>654</v>
      </c>
      <c r="D209" s="228">
        <v>758493</v>
      </c>
      <c r="E209" s="228" t="s">
        <v>549</v>
      </c>
      <c r="F209" s="227" t="s">
        <v>301</v>
      </c>
      <c r="G209" s="227">
        <v>2628</v>
      </c>
      <c r="H209" s="227">
        <f t="shared" si="3"/>
        <v>0.26279999999999998</v>
      </c>
      <c r="I209" s="228" t="s">
        <v>788</v>
      </c>
    </row>
    <row r="210" spans="1:9">
      <c r="A210" s="228">
        <v>237</v>
      </c>
      <c r="B210" s="228" t="s">
        <v>300</v>
      </c>
      <c r="C210" s="228" t="s">
        <v>654</v>
      </c>
      <c r="D210" s="228">
        <v>758493</v>
      </c>
      <c r="E210" s="228" t="s">
        <v>549</v>
      </c>
      <c r="F210" s="227" t="s">
        <v>302</v>
      </c>
      <c r="G210" s="227">
        <v>76</v>
      </c>
      <c r="H210" s="227">
        <f t="shared" si="3"/>
        <v>7.6E-3</v>
      </c>
      <c r="I210" s="231" t="s">
        <v>793</v>
      </c>
    </row>
    <row r="211" spans="1:9">
      <c r="A211" s="228">
        <v>238</v>
      </c>
      <c r="B211" s="228" t="s">
        <v>304</v>
      </c>
      <c r="C211" s="228" t="s">
        <v>654</v>
      </c>
      <c r="D211" s="228">
        <v>758493</v>
      </c>
      <c r="E211" s="228" t="s">
        <v>549</v>
      </c>
      <c r="F211" s="227" t="s">
        <v>305</v>
      </c>
      <c r="G211" s="227">
        <v>111</v>
      </c>
      <c r="H211" s="227">
        <f t="shared" si="3"/>
        <v>1.11E-2</v>
      </c>
      <c r="I211" s="231" t="s">
        <v>792</v>
      </c>
    </row>
    <row r="212" spans="1:9">
      <c r="A212" s="228">
        <v>239</v>
      </c>
      <c r="B212" s="228" t="s">
        <v>161</v>
      </c>
      <c r="C212" s="228" t="s">
        <v>664</v>
      </c>
      <c r="D212" s="228">
        <v>760706</v>
      </c>
      <c r="E212" s="228" t="s">
        <v>795</v>
      </c>
      <c r="F212" s="227" t="s">
        <v>307</v>
      </c>
      <c r="G212" s="227">
        <v>267</v>
      </c>
      <c r="H212" s="227">
        <f t="shared" si="3"/>
        <v>2.6700000000000002E-2</v>
      </c>
      <c r="I212" s="228" t="s">
        <v>796</v>
      </c>
    </row>
    <row r="213" spans="1:9">
      <c r="A213" s="228">
        <v>240</v>
      </c>
      <c r="B213" s="228" t="s">
        <v>161</v>
      </c>
      <c r="C213" s="228" t="s">
        <v>664</v>
      </c>
      <c r="D213" s="228">
        <v>760706</v>
      </c>
      <c r="E213" s="228" t="s">
        <v>795</v>
      </c>
      <c r="F213" s="227" t="s">
        <v>308</v>
      </c>
      <c r="G213" s="227">
        <v>209</v>
      </c>
      <c r="H213" s="227">
        <f t="shared" si="3"/>
        <v>2.0899999999999998E-2</v>
      </c>
      <c r="I213" s="228" t="s">
        <v>741</v>
      </c>
    </row>
    <row r="214" spans="1:9">
      <c r="A214" s="228">
        <v>241</v>
      </c>
      <c r="B214" s="228" t="s">
        <v>161</v>
      </c>
      <c r="C214" s="228" t="s">
        <v>664</v>
      </c>
      <c r="D214" s="228">
        <v>749800</v>
      </c>
      <c r="E214" s="228" t="s">
        <v>172</v>
      </c>
      <c r="F214" s="227" t="s">
        <v>173</v>
      </c>
      <c r="G214" s="227">
        <v>2577</v>
      </c>
      <c r="H214" s="227">
        <f t="shared" si="3"/>
        <v>0.25769999999999998</v>
      </c>
      <c r="I214" s="228"/>
    </row>
    <row r="215" spans="1:9">
      <c r="A215" s="228">
        <v>242</v>
      </c>
      <c r="B215" s="228" t="s">
        <v>176</v>
      </c>
      <c r="C215" s="228" t="s">
        <v>622</v>
      </c>
      <c r="D215" s="228">
        <v>779041</v>
      </c>
      <c r="E215" s="228" t="s">
        <v>778</v>
      </c>
      <c r="F215" s="227" t="s">
        <v>178</v>
      </c>
      <c r="G215" s="227">
        <v>161</v>
      </c>
      <c r="H215" s="227">
        <f t="shared" si="3"/>
        <v>1.61E-2</v>
      </c>
      <c r="I215" s="228" t="s">
        <v>781</v>
      </c>
    </row>
    <row r="216" spans="1:9">
      <c r="A216" s="228">
        <v>243</v>
      </c>
      <c r="B216" s="228" t="s">
        <v>176</v>
      </c>
      <c r="C216" s="228" t="s">
        <v>622</v>
      </c>
      <c r="D216" s="228">
        <v>779041</v>
      </c>
      <c r="E216" s="228" t="s">
        <v>778</v>
      </c>
      <c r="F216" s="227" t="s">
        <v>180</v>
      </c>
      <c r="G216" s="227">
        <v>36</v>
      </c>
      <c r="H216" s="227">
        <f t="shared" si="3"/>
        <v>3.5999999999999999E-3</v>
      </c>
      <c r="I216" s="228" t="s">
        <v>781</v>
      </c>
    </row>
    <row r="217" spans="1:9">
      <c r="A217" s="228">
        <v>244</v>
      </c>
      <c r="B217" s="228" t="s">
        <v>176</v>
      </c>
      <c r="C217" s="228" t="s">
        <v>622</v>
      </c>
      <c r="D217" s="228">
        <v>779041</v>
      </c>
      <c r="E217" s="228" t="s">
        <v>778</v>
      </c>
      <c r="F217" s="227" t="s">
        <v>181</v>
      </c>
      <c r="G217" s="227">
        <v>340</v>
      </c>
      <c r="H217" s="227">
        <f t="shared" si="3"/>
        <v>3.4000000000000002E-2</v>
      </c>
      <c r="I217" s="228" t="s">
        <v>781</v>
      </c>
    </row>
    <row r="218" spans="1:9">
      <c r="A218" s="228">
        <v>245</v>
      </c>
      <c r="B218" s="228" t="s">
        <v>176</v>
      </c>
      <c r="C218" s="228" t="s">
        <v>622</v>
      </c>
      <c r="D218" s="228">
        <v>779041</v>
      </c>
      <c r="E218" s="228" t="s">
        <v>778</v>
      </c>
      <c r="F218" s="227" t="s">
        <v>182</v>
      </c>
      <c r="G218" s="227">
        <v>29</v>
      </c>
      <c r="H218" s="227">
        <f t="shared" si="3"/>
        <v>2.8999999999999998E-3</v>
      </c>
      <c r="I218" s="228" t="s">
        <v>781</v>
      </c>
    </row>
    <row r="219" spans="1:9">
      <c r="A219" s="228">
        <v>250</v>
      </c>
      <c r="B219" s="228" t="s">
        <v>84</v>
      </c>
      <c r="C219" s="228" t="s">
        <v>660</v>
      </c>
      <c r="D219" s="228">
        <v>625817</v>
      </c>
      <c r="E219" s="228" t="s">
        <v>816</v>
      </c>
      <c r="F219" s="227" t="s">
        <v>86</v>
      </c>
      <c r="G219" s="227">
        <v>6</v>
      </c>
      <c r="H219" s="227">
        <f t="shared" si="3"/>
        <v>5.9999999999999995E-4</v>
      </c>
      <c r="I219" s="228" t="s">
        <v>817</v>
      </c>
    </row>
    <row r="220" spans="1:9" s="199" customFormat="1">
      <c r="A220" s="228">
        <v>251</v>
      </c>
      <c r="B220" s="228" t="s">
        <v>625</v>
      </c>
      <c r="C220" s="228" t="s">
        <v>664</v>
      </c>
      <c r="D220" s="228">
        <v>640034</v>
      </c>
      <c r="E220" s="228" t="s">
        <v>605</v>
      </c>
      <c r="F220" s="227" t="s">
        <v>604</v>
      </c>
      <c r="G220" s="227">
        <v>3559</v>
      </c>
      <c r="H220" s="227">
        <f t="shared" si="3"/>
        <v>0.35589999999999999</v>
      </c>
      <c r="I220" s="231" t="s">
        <v>836</v>
      </c>
    </row>
    <row r="221" spans="1:9" s="199" customFormat="1">
      <c r="A221" s="228">
        <v>252</v>
      </c>
      <c r="B221" s="228" t="s">
        <v>625</v>
      </c>
      <c r="C221" s="228" t="s">
        <v>664</v>
      </c>
      <c r="D221" s="228">
        <v>640034</v>
      </c>
      <c r="E221" s="228" t="s">
        <v>605</v>
      </c>
      <c r="F221" s="227" t="s">
        <v>606</v>
      </c>
      <c r="G221" s="227">
        <v>3012</v>
      </c>
      <c r="H221" s="227">
        <f t="shared" si="3"/>
        <v>0.30120000000000002</v>
      </c>
      <c r="I221" s="231" t="s">
        <v>852</v>
      </c>
    </row>
    <row r="222" spans="1:9">
      <c r="A222" s="228">
        <v>253</v>
      </c>
      <c r="B222" s="228" t="s">
        <v>197</v>
      </c>
      <c r="C222" s="228" t="s">
        <v>665</v>
      </c>
      <c r="D222" s="228">
        <v>775339</v>
      </c>
      <c r="E222" s="228" t="s">
        <v>834</v>
      </c>
      <c r="F222" s="227" t="s">
        <v>227</v>
      </c>
      <c r="G222" s="227">
        <v>442</v>
      </c>
      <c r="H222" s="227">
        <f t="shared" si="3"/>
        <v>4.4200000000000003E-2</v>
      </c>
      <c r="I222" s="231" t="s">
        <v>835</v>
      </c>
    </row>
    <row r="223" spans="1:9">
      <c r="A223" s="228">
        <v>254</v>
      </c>
      <c r="B223" s="228" t="s">
        <v>189</v>
      </c>
      <c r="C223" s="228" t="s">
        <v>666</v>
      </c>
      <c r="D223" s="228">
        <v>656194</v>
      </c>
      <c r="E223" s="228" t="s">
        <v>826</v>
      </c>
      <c r="F223" s="227" t="s">
        <v>191</v>
      </c>
      <c r="G223" s="227">
        <v>45</v>
      </c>
      <c r="H223" s="227">
        <f t="shared" si="3"/>
        <v>4.4999999999999997E-3</v>
      </c>
      <c r="I223" s="228" t="s">
        <v>828</v>
      </c>
    </row>
    <row r="224" spans="1:9">
      <c r="A224" s="228">
        <v>255</v>
      </c>
      <c r="B224" s="228" t="s">
        <v>189</v>
      </c>
      <c r="C224" s="228" t="s">
        <v>666</v>
      </c>
      <c r="D224" s="228">
        <v>656194</v>
      </c>
      <c r="E224" s="228" t="s">
        <v>826</v>
      </c>
      <c r="F224" s="227" t="s">
        <v>192</v>
      </c>
      <c r="G224" s="227">
        <v>247</v>
      </c>
      <c r="H224" s="227">
        <f t="shared" si="3"/>
        <v>2.47E-2</v>
      </c>
      <c r="I224" s="228" t="s">
        <v>828</v>
      </c>
    </row>
    <row r="225" spans="1:9">
      <c r="A225" s="228">
        <v>256</v>
      </c>
      <c r="B225" s="228" t="s">
        <v>193</v>
      </c>
      <c r="C225" s="228" t="s">
        <v>666</v>
      </c>
      <c r="D225" s="228">
        <v>656623</v>
      </c>
      <c r="E225" s="228" t="s">
        <v>829</v>
      </c>
      <c r="F225" s="227" t="s">
        <v>195</v>
      </c>
      <c r="G225" s="227">
        <v>14</v>
      </c>
      <c r="H225" s="227">
        <f t="shared" si="3"/>
        <v>1.4E-3</v>
      </c>
      <c r="I225" s="228" t="s">
        <v>830</v>
      </c>
    </row>
    <row r="226" spans="1:9">
      <c r="A226" s="228">
        <v>257</v>
      </c>
      <c r="B226" s="228" t="s">
        <v>193</v>
      </c>
      <c r="C226" s="228" t="s">
        <v>666</v>
      </c>
      <c r="D226" s="228">
        <v>656623</v>
      </c>
      <c r="E226" s="228" t="s">
        <v>829</v>
      </c>
      <c r="F226" s="227" t="s">
        <v>196</v>
      </c>
      <c r="G226" s="227">
        <v>199</v>
      </c>
      <c r="H226" s="227">
        <f t="shared" si="3"/>
        <v>1.9900000000000001E-2</v>
      </c>
      <c r="I226" s="228" t="s">
        <v>830</v>
      </c>
    </row>
    <row r="227" spans="1:9">
      <c r="A227" s="228">
        <v>258</v>
      </c>
      <c r="B227" s="228" t="s">
        <v>97</v>
      </c>
      <c r="C227" s="228" t="s">
        <v>667</v>
      </c>
      <c r="D227" s="228">
        <v>752410</v>
      </c>
      <c r="E227" s="228" t="s">
        <v>811</v>
      </c>
      <c r="F227" s="227" t="s">
        <v>98</v>
      </c>
      <c r="G227" s="227">
        <v>423</v>
      </c>
      <c r="H227" s="227">
        <f t="shared" si="3"/>
        <v>4.2299999999999997E-2</v>
      </c>
      <c r="I227" s="228" t="s">
        <v>814</v>
      </c>
    </row>
    <row r="228" spans="1:9">
      <c r="A228" s="228">
        <v>259</v>
      </c>
      <c r="B228" s="228" t="s">
        <v>94</v>
      </c>
      <c r="C228" s="228" t="s">
        <v>667</v>
      </c>
      <c r="D228" s="228">
        <v>752410</v>
      </c>
      <c r="E228" s="228" t="s">
        <v>811</v>
      </c>
      <c r="F228" s="227" t="s">
        <v>96</v>
      </c>
      <c r="G228" s="227">
        <v>677</v>
      </c>
      <c r="H228" s="227">
        <f t="shared" si="3"/>
        <v>6.7699999999999996E-2</v>
      </c>
      <c r="I228" s="228" t="s">
        <v>814</v>
      </c>
    </row>
    <row r="229" spans="1:9">
      <c r="A229" s="228">
        <v>262</v>
      </c>
      <c r="B229" s="228" t="s">
        <v>87</v>
      </c>
      <c r="C229" s="228" t="s">
        <v>660</v>
      </c>
      <c r="D229" s="228">
        <v>627551</v>
      </c>
      <c r="E229" s="228" t="s">
        <v>820</v>
      </c>
      <c r="F229" s="227" t="s">
        <v>89</v>
      </c>
      <c r="G229" s="227">
        <v>89</v>
      </c>
      <c r="H229" s="227">
        <f t="shared" si="3"/>
        <v>8.8999999999999999E-3</v>
      </c>
      <c r="I229" s="228" t="s">
        <v>822</v>
      </c>
    </row>
    <row r="230" spans="1:9" s="199" customFormat="1">
      <c r="A230" s="228">
        <v>263</v>
      </c>
      <c r="B230" s="228" t="s">
        <v>625</v>
      </c>
      <c r="C230" s="228" t="s">
        <v>664</v>
      </c>
      <c r="D230" s="228">
        <v>695947</v>
      </c>
      <c r="E230" s="228" t="s">
        <v>589</v>
      </c>
      <c r="F230" s="227" t="s">
        <v>588</v>
      </c>
      <c r="G230" s="227">
        <v>654</v>
      </c>
      <c r="H230" s="227">
        <f t="shared" si="3"/>
        <v>6.54E-2</v>
      </c>
      <c r="I230" s="231" t="s">
        <v>837</v>
      </c>
    </row>
    <row r="231" spans="1:9" s="199" customFormat="1">
      <c r="A231" s="228">
        <v>264</v>
      </c>
      <c r="B231" s="228" t="s">
        <v>625</v>
      </c>
      <c r="C231" s="228" t="s">
        <v>664</v>
      </c>
      <c r="D231" s="228">
        <v>695947</v>
      </c>
      <c r="E231" s="228" t="s">
        <v>589</v>
      </c>
      <c r="F231" s="227">
        <v>642</v>
      </c>
      <c r="G231" s="227">
        <v>1665</v>
      </c>
      <c r="H231" s="227">
        <f t="shared" si="3"/>
        <v>0.16650000000000001</v>
      </c>
      <c r="I231" s="231" t="s">
        <v>837</v>
      </c>
    </row>
    <row r="232" spans="1:9" s="199" customFormat="1">
      <c r="A232" s="228">
        <v>265</v>
      </c>
      <c r="B232" s="228" t="s">
        <v>625</v>
      </c>
      <c r="C232" s="228" t="s">
        <v>664</v>
      </c>
      <c r="D232" s="228">
        <v>695947</v>
      </c>
      <c r="E232" s="228" t="s">
        <v>589</v>
      </c>
      <c r="F232" s="227" t="s">
        <v>590</v>
      </c>
      <c r="G232" s="227">
        <v>586</v>
      </c>
      <c r="H232" s="227">
        <f t="shared" si="3"/>
        <v>5.8599999999999999E-2</v>
      </c>
      <c r="I232" s="231" t="s">
        <v>855</v>
      </c>
    </row>
    <row r="233" spans="1:9" s="199" customFormat="1">
      <c r="A233" s="228">
        <v>266</v>
      </c>
      <c r="B233" s="228" t="s">
        <v>625</v>
      </c>
      <c r="C233" s="228" t="s">
        <v>664</v>
      </c>
      <c r="D233" s="228">
        <v>695947</v>
      </c>
      <c r="E233" s="228" t="s">
        <v>589</v>
      </c>
      <c r="F233" s="227" t="s">
        <v>591</v>
      </c>
      <c r="G233" s="227">
        <v>107</v>
      </c>
      <c r="H233" s="227">
        <f t="shared" si="3"/>
        <v>1.0699999999999999E-2</v>
      </c>
      <c r="I233" s="231" t="s">
        <v>856</v>
      </c>
    </row>
    <row r="234" spans="1:9" s="199" customFormat="1">
      <c r="A234" s="228">
        <v>267</v>
      </c>
      <c r="B234" s="228" t="s">
        <v>625</v>
      </c>
      <c r="C234" s="228" t="s">
        <v>664</v>
      </c>
      <c r="D234" s="228">
        <v>695947</v>
      </c>
      <c r="E234" s="228" t="s">
        <v>589</v>
      </c>
      <c r="F234" s="227" t="s">
        <v>592</v>
      </c>
      <c r="G234" s="227">
        <v>117</v>
      </c>
      <c r="H234" s="227">
        <f t="shared" si="3"/>
        <v>1.17E-2</v>
      </c>
      <c r="I234" s="231" t="s">
        <v>855</v>
      </c>
    </row>
    <row r="235" spans="1:9" s="199" customFormat="1">
      <c r="A235" s="228">
        <v>268</v>
      </c>
      <c r="B235" s="228" t="s">
        <v>625</v>
      </c>
      <c r="C235" s="228" t="s">
        <v>664</v>
      </c>
      <c r="D235" s="228">
        <v>695947</v>
      </c>
      <c r="E235" s="228" t="s">
        <v>589</v>
      </c>
      <c r="F235" s="227" t="s">
        <v>593</v>
      </c>
      <c r="G235" s="227">
        <v>207</v>
      </c>
      <c r="H235" s="227">
        <f t="shared" si="3"/>
        <v>2.07E-2</v>
      </c>
      <c r="I235" s="231" t="s">
        <v>856</v>
      </c>
    </row>
    <row r="236" spans="1:9" s="199" customFormat="1">
      <c r="A236" s="228">
        <v>269</v>
      </c>
      <c r="B236" s="228" t="s">
        <v>625</v>
      </c>
      <c r="C236" s="228" t="s">
        <v>664</v>
      </c>
      <c r="D236" s="228">
        <v>695947</v>
      </c>
      <c r="E236" s="228" t="s">
        <v>589</v>
      </c>
      <c r="F236" s="227" t="s">
        <v>594</v>
      </c>
      <c r="G236" s="227">
        <v>2904</v>
      </c>
      <c r="H236" s="227">
        <f t="shared" si="3"/>
        <v>0.29039999999999999</v>
      </c>
      <c r="I236" s="231" t="s">
        <v>859</v>
      </c>
    </row>
    <row r="237" spans="1:9" s="199" customFormat="1">
      <c r="A237" s="228">
        <v>270</v>
      </c>
      <c r="B237" s="228" t="s">
        <v>625</v>
      </c>
      <c r="C237" s="228" t="s">
        <v>664</v>
      </c>
      <c r="D237" s="228">
        <v>695947</v>
      </c>
      <c r="E237" s="228" t="s">
        <v>589</v>
      </c>
      <c r="F237" s="227" t="s">
        <v>595</v>
      </c>
      <c r="G237" s="227">
        <v>65</v>
      </c>
      <c r="H237" s="227">
        <f t="shared" si="3"/>
        <v>6.4999999999999997E-3</v>
      </c>
      <c r="I237" s="231" t="s">
        <v>836</v>
      </c>
    </row>
    <row r="238" spans="1:9" s="199" customFormat="1">
      <c r="A238" s="228">
        <v>271</v>
      </c>
      <c r="B238" s="228" t="s">
        <v>625</v>
      </c>
      <c r="C238" s="228" t="s">
        <v>664</v>
      </c>
      <c r="D238" s="228">
        <v>695947</v>
      </c>
      <c r="E238" s="228" t="s">
        <v>589</v>
      </c>
      <c r="F238" s="227" t="s">
        <v>596</v>
      </c>
      <c r="G238" s="227">
        <v>132</v>
      </c>
      <c r="H238" s="227">
        <f t="shared" si="3"/>
        <v>1.32E-2</v>
      </c>
      <c r="I238" s="231" t="s">
        <v>858</v>
      </c>
    </row>
    <row r="239" spans="1:9" s="199" customFormat="1">
      <c r="A239" s="228">
        <v>272</v>
      </c>
      <c r="B239" s="228" t="s">
        <v>625</v>
      </c>
      <c r="C239" s="228" t="s">
        <v>664</v>
      </c>
      <c r="D239" s="228">
        <v>695947</v>
      </c>
      <c r="E239" s="228" t="s">
        <v>589</v>
      </c>
      <c r="F239" s="227" t="s">
        <v>597</v>
      </c>
      <c r="G239" s="227">
        <v>1213</v>
      </c>
      <c r="H239" s="227">
        <f t="shared" si="3"/>
        <v>0.12130000000000001</v>
      </c>
      <c r="I239" s="231" t="s">
        <v>837</v>
      </c>
    </row>
    <row r="240" spans="1:9" s="199" customFormat="1">
      <c r="A240" s="228">
        <v>273</v>
      </c>
      <c r="B240" s="228" t="s">
        <v>625</v>
      </c>
      <c r="C240" s="228" t="s">
        <v>664</v>
      </c>
      <c r="D240" s="228">
        <v>695947</v>
      </c>
      <c r="E240" s="228" t="s">
        <v>589</v>
      </c>
      <c r="F240" s="227" t="s">
        <v>598</v>
      </c>
      <c r="G240" s="227">
        <v>590</v>
      </c>
      <c r="H240" s="227">
        <f t="shared" si="3"/>
        <v>5.8999999999999997E-2</v>
      </c>
      <c r="I240" s="231" t="s">
        <v>836</v>
      </c>
    </row>
    <row r="241" spans="1:9" s="199" customFormat="1">
      <c r="A241" s="228">
        <v>274</v>
      </c>
      <c r="B241" s="228" t="s">
        <v>625</v>
      </c>
      <c r="C241" s="228" t="s">
        <v>664</v>
      </c>
      <c r="D241" s="228">
        <v>695947</v>
      </c>
      <c r="E241" s="228" t="s">
        <v>589</v>
      </c>
      <c r="F241" s="227" t="s">
        <v>599</v>
      </c>
      <c r="G241" s="227">
        <v>2429</v>
      </c>
      <c r="H241" s="227">
        <f t="shared" si="3"/>
        <v>0.2429</v>
      </c>
      <c r="I241" s="231" t="s">
        <v>836</v>
      </c>
    </row>
    <row r="242" spans="1:9" s="199" customFormat="1">
      <c r="A242" s="228">
        <v>275</v>
      </c>
      <c r="B242" s="228" t="s">
        <v>625</v>
      </c>
      <c r="C242" s="228" t="s">
        <v>664</v>
      </c>
      <c r="D242" s="228">
        <v>695947</v>
      </c>
      <c r="E242" s="228" t="s">
        <v>589</v>
      </c>
      <c r="F242" s="227" t="s">
        <v>600</v>
      </c>
      <c r="G242" s="227">
        <v>241</v>
      </c>
      <c r="H242" s="227">
        <f t="shared" si="3"/>
        <v>2.41E-2</v>
      </c>
      <c r="I242" s="231" t="s">
        <v>836</v>
      </c>
    </row>
    <row r="243" spans="1:9" s="199" customFormat="1">
      <c r="A243" s="228">
        <v>276</v>
      </c>
      <c r="B243" s="228" t="s">
        <v>625</v>
      </c>
      <c r="C243" s="228" t="s">
        <v>664</v>
      </c>
      <c r="D243" s="228">
        <v>695947</v>
      </c>
      <c r="E243" s="228" t="s">
        <v>589</v>
      </c>
      <c r="F243" s="227" t="s">
        <v>601</v>
      </c>
      <c r="G243" s="227">
        <v>1716</v>
      </c>
      <c r="H243" s="227">
        <f t="shared" si="3"/>
        <v>0.1716</v>
      </c>
      <c r="I243" s="231" t="s">
        <v>836</v>
      </c>
    </row>
    <row r="244" spans="1:9" s="199" customFormat="1">
      <c r="A244" s="228">
        <v>277</v>
      </c>
      <c r="B244" s="228" t="s">
        <v>625</v>
      </c>
      <c r="C244" s="228" t="s">
        <v>664</v>
      </c>
      <c r="D244" s="228">
        <v>695947</v>
      </c>
      <c r="E244" s="228" t="s">
        <v>589</v>
      </c>
      <c r="F244" s="227" t="s">
        <v>602</v>
      </c>
      <c r="G244" s="227">
        <v>13</v>
      </c>
      <c r="H244" s="227">
        <f t="shared" si="3"/>
        <v>1.2999999999999999E-3</v>
      </c>
      <c r="I244" s="231" t="s">
        <v>857</v>
      </c>
    </row>
    <row r="245" spans="1:9" s="199" customFormat="1">
      <c r="A245" s="228">
        <v>278</v>
      </c>
      <c r="B245" s="228" t="s">
        <v>625</v>
      </c>
      <c r="C245" s="228" t="s">
        <v>664</v>
      </c>
      <c r="D245" s="228">
        <v>695947</v>
      </c>
      <c r="E245" s="228" t="s">
        <v>589</v>
      </c>
      <c r="F245" s="227" t="s">
        <v>603</v>
      </c>
      <c r="G245" s="227">
        <v>1914</v>
      </c>
      <c r="H245" s="227">
        <f t="shared" si="3"/>
        <v>0.19139999999999999</v>
      </c>
      <c r="I245" s="231" t="s">
        <v>836</v>
      </c>
    </row>
    <row r="246" spans="1:9">
      <c r="A246" s="228">
        <v>279</v>
      </c>
      <c r="B246" s="228" t="s">
        <v>87</v>
      </c>
      <c r="C246" s="228" t="s">
        <v>660</v>
      </c>
      <c r="D246" s="228">
        <v>671185</v>
      </c>
      <c r="E246" s="228" t="s">
        <v>818</v>
      </c>
      <c r="F246" s="227" t="s">
        <v>91</v>
      </c>
      <c r="G246" s="227">
        <v>93</v>
      </c>
      <c r="H246" s="227">
        <f t="shared" si="3"/>
        <v>9.2999999999999992E-3</v>
      </c>
      <c r="I246" s="228" t="s">
        <v>819</v>
      </c>
    </row>
    <row r="247" spans="1:9">
      <c r="A247" s="228">
        <v>280</v>
      </c>
      <c r="B247" s="228" t="s">
        <v>87</v>
      </c>
      <c r="C247" s="228" t="s">
        <v>660</v>
      </c>
      <c r="D247" s="228">
        <v>671185</v>
      </c>
      <c r="E247" s="228" t="s">
        <v>818</v>
      </c>
      <c r="F247" s="227" t="s">
        <v>92</v>
      </c>
      <c r="G247" s="227">
        <v>363</v>
      </c>
      <c r="H247" s="227">
        <f t="shared" si="3"/>
        <v>3.6299999999999999E-2</v>
      </c>
      <c r="I247" s="228" t="s">
        <v>819</v>
      </c>
    </row>
    <row r="248" spans="1:9">
      <c r="A248" s="228">
        <v>281</v>
      </c>
      <c r="B248" s="228" t="s">
        <v>87</v>
      </c>
      <c r="C248" s="228" t="s">
        <v>660</v>
      </c>
      <c r="D248" s="228">
        <v>671185</v>
      </c>
      <c r="E248" s="228" t="s">
        <v>818</v>
      </c>
      <c r="F248" s="227" t="s">
        <v>93</v>
      </c>
      <c r="G248" s="227">
        <v>2</v>
      </c>
      <c r="H248" s="227">
        <f t="shared" si="3"/>
        <v>2.0000000000000001E-4</v>
      </c>
      <c r="I248" s="228" t="s">
        <v>819</v>
      </c>
    </row>
    <row r="249" spans="1:9">
      <c r="A249" s="228">
        <v>282</v>
      </c>
      <c r="B249" s="228" t="s">
        <v>229</v>
      </c>
      <c r="C249" s="228" t="s">
        <v>665</v>
      </c>
      <c r="D249" s="228">
        <v>775355</v>
      </c>
      <c r="E249" s="228" t="s">
        <v>833</v>
      </c>
      <c r="F249" s="227" t="s">
        <v>231</v>
      </c>
      <c r="G249" s="227">
        <v>455</v>
      </c>
      <c r="H249" s="227">
        <f t="shared" si="3"/>
        <v>4.5499999999999999E-2</v>
      </c>
      <c r="I249" s="228" t="s">
        <v>828</v>
      </c>
    </row>
    <row r="250" spans="1:9" s="199" customFormat="1">
      <c r="A250" s="228">
        <v>283</v>
      </c>
      <c r="B250" s="228" t="s">
        <v>635</v>
      </c>
      <c r="C250" s="228" t="s">
        <v>664</v>
      </c>
      <c r="D250" s="228">
        <v>719226</v>
      </c>
      <c r="E250" s="228" t="s">
        <v>573</v>
      </c>
      <c r="F250" s="227" t="s">
        <v>572</v>
      </c>
      <c r="G250" s="227">
        <v>1280</v>
      </c>
      <c r="H250" s="227">
        <f t="shared" si="3"/>
        <v>0.128</v>
      </c>
      <c r="I250" s="231" t="s">
        <v>837</v>
      </c>
    </row>
    <row r="251" spans="1:9" s="199" customFormat="1">
      <c r="A251" s="228">
        <v>284</v>
      </c>
      <c r="B251" s="228" t="s">
        <v>635</v>
      </c>
      <c r="C251" s="228" t="s">
        <v>664</v>
      </c>
      <c r="D251" s="228">
        <v>719226</v>
      </c>
      <c r="E251" s="228" t="s">
        <v>573</v>
      </c>
      <c r="F251" s="227" t="s">
        <v>574</v>
      </c>
      <c r="G251" s="227">
        <v>2</v>
      </c>
      <c r="H251" s="227">
        <f t="shared" si="3"/>
        <v>2.0000000000000001E-4</v>
      </c>
      <c r="I251" s="231" t="s">
        <v>828</v>
      </c>
    </row>
    <row r="252" spans="1:9" s="199" customFormat="1">
      <c r="A252" s="228">
        <v>285</v>
      </c>
      <c r="B252" s="228" t="s">
        <v>635</v>
      </c>
      <c r="C252" s="228" t="s">
        <v>664</v>
      </c>
      <c r="D252" s="228">
        <v>719226</v>
      </c>
      <c r="E252" s="228" t="s">
        <v>573</v>
      </c>
      <c r="F252" s="227" t="s">
        <v>575</v>
      </c>
      <c r="G252" s="227">
        <v>1295</v>
      </c>
      <c r="H252" s="227">
        <f t="shared" si="3"/>
        <v>0.1295</v>
      </c>
      <c r="I252" s="231" t="s">
        <v>837</v>
      </c>
    </row>
    <row r="253" spans="1:9" s="199" customFormat="1">
      <c r="A253" s="228">
        <v>286</v>
      </c>
      <c r="B253" s="228" t="s">
        <v>635</v>
      </c>
      <c r="C253" s="228" t="s">
        <v>664</v>
      </c>
      <c r="D253" s="228">
        <v>719226</v>
      </c>
      <c r="E253" s="228" t="s">
        <v>573</v>
      </c>
      <c r="F253" s="227" t="s">
        <v>576</v>
      </c>
      <c r="G253" s="227">
        <v>555</v>
      </c>
      <c r="H253" s="227">
        <f t="shared" si="3"/>
        <v>5.5500000000000001E-2</v>
      </c>
      <c r="I253" s="231" t="s">
        <v>837</v>
      </c>
    </row>
    <row r="254" spans="1:9" s="199" customFormat="1">
      <c r="A254" s="228">
        <v>287</v>
      </c>
      <c r="B254" s="228" t="s">
        <v>635</v>
      </c>
      <c r="C254" s="228" t="s">
        <v>664</v>
      </c>
      <c r="D254" s="228">
        <v>719226</v>
      </c>
      <c r="E254" s="228" t="s">
        <v>573</v>
      </c>
      <c r="F254" s="227" t="s">
        <v>577</v>
      </c>
      <c r="G254" s="227">
        <v>420</v>
      </c>
      <c r="H254" s="227">
        <f t="shared" si="3"/>
        <v>4.2000000000000003E-2</v>
      </c>
      <c r="I254" s="231" t="s">
        <v>837</v>
      </c>
    </row>
    <row r="255" spans="1:9" s="199" customFormat="1">
      <c r="A255" s="228">
        <v>288</v>
      </c>
      <c r="B255" s="228" t="s">
        <v>635</v>
      </c>
      <c r="C255" s="228" t="s">
        <v>664</v>
      </c>
      <c r="D255" s="228">
        <v>719226</v>
      </c>
      <c r="E255" s="228" t="s">
        <v>573</v>
      </c>
      <c r="F255" s="227" t="s">
        <v>578</v>
      </c>
      <c r="G255" s="227">
        <v>351</v>
      </c>
      <c r="H255" s="227">
        <f t="shared" si="3"/>
        <v>3.5099999999999999E-2</v>
      </c>
      <c r="I255" s="231" t="s">
        <v>837</v>
      </c>
    </row>
    <row r="256" spans="1:9">
      <c r="A256" s="228">
        <v>289</v>
      </c>
      <c r="B256" s="228" t="s">
        <v>197</v>
      </c>
      <c r="C256" s="228" t="s">
        <v>673</v>
      </c>
      <c r="D256" s="228">
        <v>743984</v>
      </c>
      <c r="E256" s="228" t="s">
        <v>832</v>
      </c>
      <c r="F256" s="227" t="s">
        <v>199</v>
      </c>
      <c r="G256" s="227">
        <v>1201</v>
      </c>
      <c r="H256" s="227">
        <f t="shared" si="3"/>
        <v>0.1201</v>
      </c>
      <c r="I256" s="228" t="s">
        <v>828</v>
      </c>
    </row>
    <row r="257" spans="1:9">
      <c r="A257" s="228">
        <v>290</v>
      </c>
      <c r="B257" s="228" t="s">
        <v>197</v>
      </c>
      <c r="C257" s="228" t="s">
        <v>673</v>
      </c>
      <c r="D257" s="228">
        <v>743984</v>
      </c>
      <c r="E257" s="228" t="s">
        <v>832</v>
      </c>
      <c r="F257" s="227" t="s">
        <v>201</v>
      </c>
      <c r="G257" s="227">
        <v>29</v>
      </c>
      <c r="H257" s="227">
        <f t="shared" si="3"/>
        <v>2.8999999999999998E-3</v>
      </c>
      <c r="I257" s="228" t="s">
        <v>828</v>
      </c>
    </row>
    <row r="258" spans="1:9">
      <c r="A258" s="228">
        <v>291</v>
      </c>
      <c r="B258" s="228" t="s">
        <v>197</v>
      </c>
      <c r="C258" s="228" t="s">
        <v>673</v>
      </c>
      <c r="D258" s="228">
        <v>743984</v>
      </c>
      <c r="E258" s="228" t="s">
        <v>832</v>
      </c>
      <c r="F258" s="227" t="s">
        <v>202</v>
      </c>
      <c r="G258" s="227">
        <v>40</v>
      </c>
      <c r="H258" s="227">
        <f t="shared" ref="H258:H321" si="4">G258/10000</f>
        <v>4.0000000000000001E-3</v>
      </c>
      <c r="I258" s="228" t="s">
        <v>828</v>
      </c>
    </row>
    <row r="259" spans="1:9">
      <c r="A259" s="228">
        <v>292</v>
      </c>
      <c r="B259" s="228" t="s">
        <v>168</v>
      </c>
      <c r="C259" s="228" t="s">
        <v>664</v>
      </c>
      <c r="D259" s="228">
        <v>747866</v>
      </c>
      <c r="E259" s="228" t="s">
        <v>850</v>
      </c>
      <c r="F259" s="227" t="s">
        <v>170</v>
      </c>
      <c r="G259" s="227">
        <v>89</v>
      </c>
      <c r="H259" s="227">
        <f t="shared" si="4"/>
        <v>8.8999999999999999E-3</v>
      </c>
      <c r="I259" s="228" t="s">
        <v>828</v>
      </c>
    </row>
    <row r="260" spans="1:9">
      <c r="A260" s="228">
        <v>295</v>
      </c>
      <c r="B260" s="228" t="s">
        <v>81</v>
      </c>
      <c r="C260" s="228" t="s">
        <v>618</v>
      </c>
      <c r="D260" s="228">
        <v>760765</v>
      </c>
      <c r="E260" s="228" t="s">
        <v>704</v>
      </c>
      <c r="F260" s="227" t="s">
        <v>83</v>
      </c>
      <c r="G260" s="227">
        <v>68</v>
      </c>
      <c r="H260" s="227">
        <f t="shared" si="4"/>
        <v>6.7999999999999996E-3</v>
      </c>
      <c r="I260" s="228" t="s">
        <v>705</v>
      </c>
    </row>
    <row r="261" spans="1:9">
      <c r="A261" s="228">
        <v>296</v>
      </c>
      <c r="B261" s="228" t="s">
        <v>197</v>
      </c>
      <c r="C261" s="228" t="s">
        <v>673</v>
      </c>
      <c r="D261" s="228">
        <v>770469</v>
      </c>
      <c r="E261" s="228" t="s">
        <v>203</v>
      </c>
      <c r="F261" s="227" t="s">
        <v>204</v>
      </c>
      <c r="G261" s="227">
        <v>76</v>
      </c>
      <c r="H261" s="227">
        <f t="shared" si="4"/>
        <v>7.6E-3</v>
      </c>
      <c r="I261" s="228" t="s">
        <v>828</v>
      </c>
    </row>
    <row r="262" spans="1:9">
      <c r="A262" s="228">
        <v>297</v>
      </c>
      <c r="B262" s="228" t="s">
        <v>197</v>
      </c>
      <c r="C262" s="228" t="s">
        <v>673</v>
      </c>
      <c r="D262" s="228">
        <v>770469</v>
      </c>
      <c r="E262" s="228" t="s">
        <v>203</v>
      </c>
      <c r="F262" s="227" t="s">
        <v>206</v>
      </c>
      <c r="G262" s="227">
        <v>16</v>
      </c>
      <c r="H262" s="227">
        <f t="shared" si="4"/>
        <v>1.6000000000000001E-3</v>
      </c>
      <c r="I262" s="228" t="s">
        <v>828</v>
      </c>
    </row>
    <row r="263" spans="1:9">
      <c r="A263" s="228">
        <v>298</v>
      </c>
      <c r="B263" s="228" t="s">
        <v>197</v>
      </c>
      <c r="C263" s="228" t="s">
        <v>673</v>
      </c>
      <c r="D263" s="228">
        <v>770469</v>
      </c>
      <c r="E263" s="228" t="s">
        <v>203</v>
      </c>
      <c r="F263" s="227" t="s">
        <v>208</v>
      </c>
      <c r="G263" s="227">
        <v>24</v>
      </c>
      <c r="H263" s="227">
        <f t="shared" si="4"/>
        <v>2.3999999999999998E-3</v>
      </c>
      <c r="I263" s="228" t="s">
        <v>828</v>
      </c>
    </row>
    <row r="264" spans="1:9">
      <c r="A264" s="228">
        <v>299</v>
      </c>
      <c r="B264" s="228" t="s">
        <v>197</v>
      </c>
      <c r="C264" s="228" t="s">
        <v>673</v>
      </c>
      <c r="D264" s="228">
        <v>770469</v>
      </c>
      <c r="E264" s="228" t="s">
        <v>203</v>
      </c>
      <c r="F264" s="227" t="s">
        <v>209</v>
      </c>
      <c r="G264" s="227">
        <v>16</v>
      </c>
      <c r="H264" s="227">
        <f t="shared" si="4"/>
        <v>1.6000000000000001E-3</v>
      </c>
      <c r="I264" s="228" t="s">
        <v>828</v>
      </c>
    </row>
    <row r="265" spans="1:9">
      <c r="A265" s="228">
        <v>300</v>
      </c>
      <c r="B265" s="228" t="s">
        <v>197</v>
      </c>
      <c r="C265" s="228" t="s">
        <v>673</v>
      </c>
      <c r="D265" s="228">
        <v>770469</v>
      </c>
      <c r="E265" s="228" t="s">
        <v>203</v>
      </c>
      <c r="F265" s="227" t="s">
        <v>210</v>
      </c>
      <c r="G265" s="227">
        <v>5</v>
      </c>
      <c r="H265" s="227">
        <f t="shared" si="4"/>
        <v>5.0000000000000001E-4</v>
      </c>
      <c r="I265" s="228" t="s">
        <v>828</v>
      </c>
    </row>
    <row r="266" spans="1:9">
      <c r="A266" s="228">
        <v>301</v>
      </c>
      <c r="B266" s="228" t="s">
        <v>197</v>
      </c>
      <c r="C266" s="228" t="s">
        <v>673</v>
      </c>
      <c r="D266" s="228">
        <v>770469</v>
      </c>
      <c r="E266" s="228" t="s">
        <v>203</v>
      </c>
      <c r="F266" s="227" t="s">
        <v>211</v>
      </c>
      <c r="G266" s="227">
        <v>104</v>
      </c>
      <c r="H266" s="227">
        <f t="shared" si="4"/>
        <v>1.04E-2</v>
      </c>
      <c r="I266" s="228" t="s">
        <v>828</v>
      </c>
    </row>
    <row r="267" spans="1:9">
      <c r="A267" s="228">
        <v>302</v>
      </c>
      <c r="B267" s="228" t="s">
        <v>197</v>
      </c>
      <c r="C267" s="228" t="s">
        <v>673</v>
      </c>
      <c r="D267" s="228">
        <v>770469</v>
      </c>
      <c r="E267" s="228" t="s">
        <v>203</v>
      </c>
      <c r="F267" s="227" t="s">
        <v>212</v>
      </c>
      <c r="G267" s="227">
        <v>86</v>
      </c>
      <c r="H267" s="227">
        <f t="shared" si="4"/>
        <v>8.6E-3</v>
      </c>
      <c r="I267" s="228" t="s">
        <v>828</v>
      </c>
    </row>
    <row r="268" spans="1:9">
      <c r="A268" s="228">
        <v>303</v>
      </c>
      <c r="B268" s="228" t="s">
        <v>197</v>
      </c>
      <c r="C268" s="228" t="s">
        <v>673</v>
      </c>
      <c r="D268" s="228">
        <v>770469</v>
      </c>
      <c r="E268" s="228" t="s">
        <v>203</v>
      </c>
      <c r="F268" s="227" t="s">
        <v>213</v>
      </c>
      <c r="G268" s="227">
        <v>120</v>
      </c>
      <c r="H268" s="227">
        <f t="shared" si="4"/>
        <v>1.2E-2</v>
      </c>
      <c r="I268" s="228" t="s">
        <v>828</v>
      </c>
    </row>
    <row r="269" spans="1:9">
      <c r="A269" s="228">
        <v>304</v>
      </c>
      <c r="B269" s="228" t="s">
        <v>197</v>
      </c>
      <c r="C269" s="228" t="s">
        <v>673</v>
      </c>
      <c r="D269" s="228">
        <v>770469</v>
      </c>
      <c r="E269" s="228" t="s">
        <v>203</v>
      </c>
      <c r="F269" s="227" t="s">
        <v>214</v>
      </c>
      <c r="G269" s="227">
        <v>56</v>
      </c>
      <c r="H269" s="227">
        <f t="shared" si="4"/>
        <v>5.5999999999999999E-3</v>
      </c>
      <c r="I269" s="228" t="s">
        <v>828</v>
      </c>
    </row>
    <row r="270" spans="1:9">
      <c r="A270" s="228">
        <v>305</v>
      </c>
      <c r="B270" s="228" t="s">
        <v>197</v>
      </c>
      <c r="C270" s="228" t="s">
        <v>673</v>
      </c>
      <c r="D270" s="228">
        <v>770469</v>
      </c>
      <c r="E270" s="228" t="s">
        <v>203</v>
      </c>
      <c r="F270" s="227" t="s">
        <v>215</v>
      </c>
      <c r="G270" s="227">
        <v>58</v>
      </c>
      <c r="H270" s="227">
        <f t="shared" si="4"/>
        <v>5.7999999999999996E-3</v>
      </c>
      <c r="I270" s="228" t="s">
        <v>828</v>
      </c>
    </row>
    <row r="271" spans="1:9">
      <c r="A271" s="228">
        <v>306</v>
      </c>
      <c r="B271" s="228" t="s">
        <v>197</v>
      </c>
      <c r="C271" s="228" t="s">
        <v>673</v>
      </c>
      <c r="D271" s="228">
        <v>770469</v>
      </c>
      <c r="E271" s="228" t="s">
        <v>203</v>
      </c>
      <c r="F271" s="227" t="s">
        <v>216</v>
      </c>
      <c r="G271" s="227">
        <v>4</v>
      </c>
      <c r="H271" s="227">
        <f t="shared" si="4"/>
        <v>4.0000000000000002E-4</v>
      </c>
      <c r="I271" s="228" t="s">
        <v>828</v>
      </c>
    </row>
    <row r="272" spans="1:9">
      <c r="A272" s="228">
        <v>307</v>
      </c>
      <c r="B272" s="228" t="s">
        <v>197</v>
      </c>
      <c r="C272" s="228" t="s">
        <v>673</v>
      </c>
      <c r="D272" s="228">
        <v>770469</v>
      </c>
      <c r="E272" s="228" t="s">
        <v>203</v>
      </c>
      <c r="F272" s="227" t="s">
        <v>217</v>
      </c>
      <c r="G272" s="227">
        <v>358</v>
      </c>
      <c r="H272" s="227">
        <f t="shared" si="4"/>
        <v>3.5799999999999998E-2</v>
      </c>
      <c r="I272" s="228" t="s">
        <v>828</v>
      </c>
    </row>
    <row r="273" spans="1:9">
      <c r="A273" s="228">
        <v>308</v>
      </c>
      <c r="B273" s="228" t="s">
        <v>197</v>
      </c>
      <c r="C273" s="228" t="s">
        <v>673</v>
      </c>
      <c r="D273" s="228">
        <v>770469</v>
      </c>
      <c r="E273" s="228" t="s">
        <v>203</v>
      </c>
      <c r="F273" s="227" t="s">
        <v>218</v>
      </c>
      <c r="G273" s="227">
        <v>133</v>
      </c>
      <c r="H273" s="227">
        <f t="shared" si="4"/>
        <v>1.3299999999999999E-2</v>
      </c>
      <c r="I273" s="228" t="s">
        <v>828</v>
      </c>
    </row>
    <row r="274" spans="1:9">
      <c r="A274" s="228">
        <v>309</v>
      </c>
      <c r="B274" s="228" t="s">
        <v>197</v>
      </c>
      <c r="C274" s="228" t="s">
        <v>673</v>
      </c>
      <c r="D274" s="228">
        <v>770469</v>
      </c>
      <c r="E274" s="228" t="s">
        <v>203</v>
      </c>
      <c r="F274" s="227" t="s">
        <v>219</v>
      </c>
      <c r="G274" s="227">
        <v>427</v>
      </c>
      <c r="H274" s="227">
        <f t="shared" si="4"/>
        <v>4.2700000000000002E-2</v>
      </c>
      <c r="I274" s="228" t="s">
        <v>828</v>
      </c>
    </row>
    <row r="275" spans="1:9">
      <c r="A275" s="228">
        <v>310</v>
      </c>
      <c r="B275" s="228" t="s">
        <v>197</v>
      </c>
      <c r="C275" s="228" t="s">
        <v>673</v>
      </c>
      <c r="D275" s="228">
        <v>770469</v>
      </c>
      <c r="E275" s="228" t="s">
        <v>203</v>
      </c>
      <c r="F275" s="227" t="s">
        <v>220</v>
      </c>
      <c r="G275" s="227">
        <v>8</v>
      </c>
      <c r="H275" s="227">
        <f t="shared" si="4"/>
        <v>8.0000000000000004E-4</v>
      </c>
      <c r="I275" s="228" t="s">
        <v>828</v>
      </c>
    </row>
    <row r="276" spans="1:9">
      <c r="A276" s="228">
        <v>311</v>
      </c>
      <c r="B276" s="228" t="s">
        <v>197</v>
      </c>
      <c r="C276" s="228" t="s">
        <v>673</v>
      </c>
      <c r="D276" s="228">
        <v>770469</v>
      </c>
      <c r="E276" s="228" t="s">
        <v>203</v>
      </c>
      <c r="F276" s="227" t="s">
        <v>221</v>
      </c>
      <c r="G276" s="227">
        <v>10</v>
      </c>
      <c r="H276" s="227">
        <f t="shared" si="4"/>
        <v>1E-3</v>
      </c>
      <c r="I276" s="228" t="s">
        <v>828</v>
      </c>
    </row>
    <row r="277" spans="1:9">
      <c r="A277" s="228">
        <v>312</v>
      </c>
      <c r="B277" s="228" t="s">
        <v>197</v>
      </c>
      <c r="C277" s="228" t="s">
        <v>673</v>
      </c>
      <c r="D277" s="228">
        <v>770469</v>
      </c>
      <c r="E277" s="228" t="s">
        <v>203</v>
      </c>
      <c r="F277" s="227" t="s">
        <v>222</v>
      </c>
      <c r="G277" s="227">
        <v>6</v>
      </c>
      <c r="H277" s="227">
        <f t="shared" si="4"/>
        <v>5.9999999999999995E-4</v>
      </c>
      <c r="I277" s="228" t="s">
        <v>828</v>
      </c>
    </row>
    <row r="278" spans="1:9">
      <c r="A278" s="228">
        <v>313</v>
      </c>
      <c r="B278" s="228" t="s">
        <v>197</v>
      </c>
      <c r="C278" s="228" t="s">
        <v>673</v>
      </c>
      <c r="D278" s="228">
        <v>770469</v>
      </c>
      <c r="E278" s="228" t="s">
        <v>203</v>
      </c>
      <c r="F278" s="227" t="s">
        <v>223</v>
      </c>
      <c r="G278" s="227">
        <v>38</v>
      </c>
      <c r="H278" s="227">
        <f t="shared" si="4"/>
        <v>3.8E-3</v>
      </c>
      <c r="I278" s="228" t="s">
        <v>828</v>
      </c>
    </row>
    <row r="279" spans="1:9">
      <c r="A279" s="228">
        <v>314</v>
      </c>
      <c r="B279" s="228" t="s">
        <v>197</v>
      </c>
      <c r="C279" s="228" t="s">
        <v>673</v>
      </c>
      <c r="D279" s="228">
        <v>770469</v>
      </c>
      <c r="E279" s="228" t="s">
        <v>203</v>
      </c>
      <c r="F279" s="227" t="s">
        <v>224</v>
      </c>
      <c r="G279" s="227">
        <v>66</v>
      </c>
      <c r="H279" s="227">
        <f t="shared" si="4"/>
        <v>6.6E-3</v>
      </c>
      <c r="I279" s="228" t="s">
        <v>828</v>
      </c>
    </row>
    <row r="280" spans="1:9">
      <c r="A280" s="228">
        <v>315</v>
      </c>
      <c r="B280" s="228" t="s">
        <v>99</v>
      </c>
      <c r="C280" s="228" t="s">
        <v>659</v>
      </c>
      <c r="D280" s="228">
        <v>772429</v>
      </c>
      <c r="E280" s="228" t="s">
        <v>100</v>
      </c>
      <c r="F280" s="227">
        <v>1975</v>
      </c>
      <c r="G280" s="227">
        <v>159</v>
      </c>
      <c r="H280" s="227">
        <f t="shared" si="4"/>
        <v>1.5900000000000001E-2</v>
      </c>
      <c r="I280" s="228" t="s">
        <v>824</v>
      </c>
    </row>
    <row r="281" spans="1:9">
      <c r="A281" s="228">
        <v>316</v>
      </c>
      <c r="B281" s="228" t="s">
        <v>99</v>
      </c>
      <c r="C281" s="228" t="s">
        <v>659</v>
      </c>
      <c r="D281" s="228">
        <v>772429</v>
      </c>
      <c r="E281" s="228" t="s">
        <v>100</v>
      </c>
      <c r="F281" s="227" t="s">
        <v>102</v>
      </c>
      <c r="G281" s="227">
        <v>94</v>
      </c>
      <c r="H281" s="227">
        <f t="shared" si="4"/>
        <v>9.4000000000000004E-3</v>
      </c>
      <c r="I281" s="228" t="s">
        <v>823</v>
      </c>
    </row>
    <row r="282" spans="1:9">
      <c r="A282" s="228">
        <v>317</v>
      </c>
      <c r="B282" s="228" t="s">
        <v>99</v>
      </c>
      <c r="C282" s="228" t="s">
        <v>659</v>
      </c>
      <c r="D282" s="228">
        <v>772429</v>
      </c>
      <c r="E282" s="228" t="s">
        <v>100</v>
      </c>
      <c r="F282" s="227" t="s">
        <v>104</v>
      </c>
      <c r="G282" s="227">
        <v>170</v>
      </c>
      <c r="H282" s="227">
        <f t="shared" si="4"/>
        <v>1.7000000000000001E-2</v>
      </c>
      <c r="I282" s="228" t="s">
        <v>823</v>
      </c>
    </row>
    <row r="283" spans="1:9">
      <c r="A283" s="228">
        <v>318</v>
      </c>
      <c r="B283" s="228" t="s">
        <v>99</v>
      </c>
      <c r="C283" s="228" t="s">
        <v>659</v>
      </c>
      <c r="D283" s="228">
        <v>772429</v>
      </c>
      <c r="E283" s="228" t="s">
        <v>100</v>
      </c>
      <c r="F283" s="227" t="s">
        <v>106</v>
      </c>
      <c r="G283" s="227">
        <v>107</v>
      </c>
      <c r="H283" s="227">
        <f t="shared" si="4"/>
        <v>1.0699999999999999E-2</v>
      </c>
      <c r="I283" s="228" t="s">
        <v>823</v>
      </c>
    </row>
    <row r="284" spans="1:9">
      <c r="A284" s="228">
        <v>319</v>
      </c>
      <c r="B284" s="228" t="s">
        <v>99</v>
      </c>
      <c r="C284" s="228" t="s">
        <v>659</v>
      </c>
      <c r="D284" s="228">
        <v>772429</v>
      </c>
      <c r="E284" s="228" t="s">
        <v>100</v>
      </c>
      <c r="F284" s="227" t="s">
        <v>107</v>
      </c>
      <c r="G284" s="227">
        <v>4</v>
      </c>
      <c r="H284" s="227">
        <f t="shared" si="4"/>
        <v>4.0000000000000002E-4</v>
      </c>
      <c r="I284" s="228" t="s">
        <v>823</v>
      </c>
    </row>
    <row r="285" spans="1:9">
      <c r="A285" s="228">
        <v>320</v>
      </c>
      <c r="B285" s="228" t="s">
        <v>109</v>
      </c>
      <c r="C285" s="228" t="s">
        <v>667</v>
      </c>
      <c r="D285" s="228">
        <v>790915</v>
      </c>
      <c r="E285" s="228" t="s">
        <v>805</v>
      </c>
      <c r="F285" s="227" t="s">
        <v>111</v>
      </c>
      <c r="G285" s="227">
        <v>256</v>
      </c>
      <c r="H285" s="227">
        <f t="shared" si="4"/>
        <v>2.5600000000000001E-2</v>
      </c>
      <c r="I285" s="231" t="s">
        <v>806</v>
      </c>
    </row>
    <row r="286" spans="1:9">
      <c r="A286" s="228">
        <v>321</v>
      </c>
      <c r="B286" s="228" t="s">
        <v>113</v>
      </c>
      <c r="C286" s="228" t="s">
        <v>667</v>
      </c>
      <c r="D286" s="228">
        <v>790915</v>
      </c>
      <c r="E286" s="228" t="s">
        <v>805</v>
      </c>
      <c r="F286" s="227">
        <v>1072</v>
      </c>
      <c r="G286" s="227">
        <v>353</v>
      </c>
      <c r="H286" s="227">
        <f t="shared" si="4"/>
        <v>3.5299999999999998E-2</v>
      </c>
      <c r="I286" s="231" t="s">
        <v>807</v>
      </c>
    </row>
    <row r="287" spans="1:9">
      <c r="A287" s="228">
        <v>324</v>
      </c>
      <c r="B287" s="228" t="s">
        <v>113</v>
      </c>
      <c r="C287" s="228" t="s">
        <v>667</v>
      </c>
      <c r="D287" s="228">
        <v>790915</v>
      </c>
      <c r="E287" s="228" t="s">
        <v>805</v>
      </c>
      <c r="F287" s="227" t="s">
        <v>119</v>
      </c>
      <c r="G287" s="227">
        <v>4525</v>
      </c>
      <c r="H287" s="227">
        <f t="shared" si="4"/>
        <v>0.45250000000000001</v>
      </c>
      <c r="I287" s="228" t="s">
        <v>810</v>
      </c>
    </row>
    <row r="288" spans="1:9">
      <c r="A288" s="228">
        <v>325</v>
      </c>
      <c r="B288" s="228" t="s">
        <v>113</v>
      </c>
      <c r="C288" s="228" t="s">
        <v>667</v>
      </c>
      <c r="D288" s="228">
        <v>790915</v>
      </c>
      <c r="E288" s="228" t="s">
        <v>805</v>
      </c>
      <c r="F288" s="227" t="s">
        <v>121</v>
      </c>
      <c r="G288" s="227">
        <v>689</v>
      </c>
      <c r="H288" s="227">
        <f t="shared" si="4"/>
        <v>6.8900000000000003E-2</v>
      </c>
      <c r="I288" s="231" t="s">
        <v>808</v>
      </c>
    </row>
    <row r="289" spans="1:9">
      <c r="A289" s="228">
        <v>326</v>
      </c>
      <c r="B289" s="228" t="s">
        <v>353</v>
      </c>
      <c r="C289" s="228" t="s">
        <v>662</v>
      </c>
      <c r="D289" s="228">
        <v>708381</v>
      </c>
      <c r="E289" s="228" t="s">
        <v>879</v>
      </c>
      <c r="F289" s="227" t="s">
        <v>413</v>
      </c>
      <c r="G289" s="227">
        <v>291</v>
      </c>
      <c r="H289" s="227">
        <f t="shared" si="4"/>
        <v>2.9100000000000001E-2</v>
      </c>
      <c r="I289" s="228" t="s">
        <v>414</v>
      </c>
    </row>
    <row r="290" spans="1:9">
      <c r="A290" s="228">
        <v>329</v>
      </c>
      <c r="B290" s="228" t="s">
        <v>353</v>
      </c>
      <c r="C290" s="228" t="s">
        <v>622</v>
      </c>
      <c r="D290" s="228">
        <v>737178</v>
      </c>
      <c r="E290" s="228" t="s">
        <v>888</v>
      </c>
      <c r="F290" s="227" t="s">
        <v>359</v>
      </c>
      <c r="G290" s="227">
        <v>289</v>
      </c>
      <c r="H290" s="227">
        <f t="shared" si="4"/>
        <v>2.8899999999999999E-2</v>
      </c>
      <c r="I290" s="231" t="s">
        <v>360</v>
      </c>
    </row>
    <row r="291" spans="1:9">
      <c r="A291" s="228">
        <v>330</v>
      </c>
      <c r="B291" s="228" t="s">
        <v>353</v>
      </c>
      <c r="C291" s="228" t="s">
        <v>622</v>
      </c>
      <c r="D291" s="228">
        <v>737178</v>
      </c>
      <c r="E291" s="228" t="s">
        <v>888</v>
      </c>
      <c r="F291" s="227" t="s">
        <v>361</v>
      </c>
      <c r="G291" s="227">
        <v>1362</v>
      </c>
      <c r="H291" s="227">
        <f t="shared" si="4"/>
        <v>0.13619999999999999</v>
      </c>
      <c r="I291" s="231" t="s">
        <v>360</v>
      </c>
    </row>
    <row r="292" spans="1:9">
      <c r="A292" s="228">
        <v>331</v>
      </c>
      <c r="B292" s="228" t="s">
        <v>353</v>
      </c>
      <c r="C292" s="228" t="s">
        <v>680</v>
      </c>
      <c r="D292" s="228">
        <v>682691</v>
      </c>
      <c r="E292" s="228" t="s">
        <v>437</v>
      </c>
      <c r="F292" s="227">
        <v>972</v>
      </c>
      <c r="G292" s="227">
        <v>2272</v>
      </c>
      <c r="H292" s="227">
        <f t="shared" si="4"/>
        <v>0.22720000000000001</v>
      </c>
      <c r="I292" s="228" t="s">
        <v>439</v>
      </c>
    </row>
    <row r="293" spans="1:9">
      <c r="A293" s="228">
        <v>332</v>
      </c>
      <c r="B293" s="228" t="s">
        <v>353</v>
      </c>
      <c r="C293" s="228" t="s">
        <v>668</v>
      </c>
      <c r="D293" s="228">
        <v>703664</v>
      </c>
      <c r="E293" s="228" t="s">
        <v>803</v>
      </c>
      <c r="F293" s="227" t="s">
        <v>423</v>
      </c>
      <c r="G293" s="227">
        <v>65</v>
      </c>
      <c r="H293" s="227">
        <f t="shared" si="4"/>
        <v>6.4999999999999997E-3</v>
      </c>
      <c r="I293" s="231" t="s">
        <v>424</v>
      </c>
    </row>
    <row r="294" spans="1:9">
      <c r="A294" s="228">
        <v>333</v>
      </c>
      <c r="B294" s="228" t="s">
        <v>353</v>
      </c>
      <c r="C294" s="228" t="s">
        <v>668</v>
      </c>
      <c r="D294" s="228">
        <v>703664</v>
      </c>
      <c r="E294" s="228" t="s">
        <v>803</v>
      </c>
      <c r="F294" s="227" t="s">
        <v>425</v>
      </c>
      <c r="G294" s="227">
        <v>36</v>
      </c>
      <c r="H294" s="227">
        <f t="shared" si="4"/>
        <v>3.5999999999999999E-3</v>
      </c>
      <c r="I294" s="231" t="s">
        <v>424</v>
      </c>
    </row>
    <row r="295" spans="1:9">
      <c r="A295" s="228">
        <v>334</v>
      </c>
      <c r="B295" s="228" t="s">
        <v>353</v>
      </c>
      <c r="C295" s="228" t="s">
        <v>668</v>
      </c>
      <c r="D295" s="228">
        <v>703664</v>
      </c>
      <c r="E295" s="228" t="s">
        <v>803</v>
      </c>
      <c r="F295" s="227" t="s">
        <v>426</v>
      </c>
      <c r="G295" s="227">
        <v>61</v>
      </c>
      <c r="H295" s="227">
        <f t="shared" si="4"/>
        <v>6.1000000000000004E-3</v>
      </c>
      <c r="I295" s="228" t="s">
        <v>741</v>
      </c>
    </row>
    <row r="296" spans="1:9">
      <c r="A296" s="228">
        <v>334</v>
      </c>
      <c r="B296" s="228" t="s">
        <v>353</v>
      </c>
      <c r="C296" s="228" t="s">
        <v>668</v>
      </c>
      <c r="D296" s="228">
        <v>703664</v>
      </c>
      <c r="E296" s="228" t="s">
        <v>803</v>
      </c>
      <c r="F296" s="227" t="s">
        <v>426</v>
      </c>
      <c r="G296" s="227">
        <v>61</v>
      </c>
      <c r="H296" s="227">
        <f t="shared" si="4"/>
        <v>6.1000000000000004E-3</v>
      </c>
      <c r="I296" s="228" t="s">
        <v>430</v>
      </c>
    </row>
    <row r="297" spans="1:9" ht="25.5">
      <c r="A297" s="228">
        <v>335</v>
      </c>
      <c r="B297" s="228" t="s">
        <v>451</v>
      </c>
      <c r="C297" s="228" t="s">
        <v>674</v>
      </c>
      <c r="D297" s="228">
        <v>687332</v>
      </c>
      <c r="E297" s="228" t="s">
        <v>870</v>
      </c>
      <c r="F297" s="227">
        <v>444</v>
      </c>
      <c r="G297" s="227">
        <v>11774</v>
      </c>
      <c r="H297" s="227">
        <f t="shared" si="4"/>
        <v>1.1774</v>
      </c>
      <c r="I297" s="229" t="s">
        <v>868</v>
      </c>
    </row>
    <row r="298" spans="1:9">
      <c r="A298" s="228">
        <v>337</v>
      </c>
      <c r="B298" s="228" t="s">
        <v>353</v>
      </c>
      <c r="C298" s="228" t="s">
        <v>676</v>
      </c>
      <c r="D298" s="228">
        <v>713406</v>
      </c>
      <c r="E298" s="228" t="s">
        <v>885</v>
      </c>
      <c r="F298" s="227">
        <v>620</v>
      </c>
      <c r="G298" s="227">
        <v>109</v>
      </c>
      <c r="H298" s="227">
        <f t="shared" si="4"/>
        <v>1.09E-2</v>
      </c>
      <c r="I298" s="231" t="s">
        <v>442</v>
      </c>
    </row>
    <row r="299" spans="1:9">
      <c r="A299" s="228">
        <v>339</v>
      </c>
      <c r="B299" s="228" t="s">
        <v>353</v>
      </c>
      <c r="C299" s="228" t="s">
        <v>622</v>
      </c>
      <c r="D299" s="228">
        <v>743852</v>
      </c>
      <c r="E299" s="228" t="s">
        <v>772</v>
      </c>
      <c r="F299" s="227" t="s">
        <v>363</v>
      </c>
      <c r="G299" s="227">
        <v>135</v>
      </c>
      <c r="H299" s="227">
        <f t="shared" si="4"/>
        <v>1.35E-2</v>
      </c>
      <c r="I299" s="228" t="s">
        <v>774</v>
      </c>
    </row>
    <row r="300" spans="1:9">
      <c r="A300" s="228">
        <v>339</v>
      </c>
      <c r="B300" s="228" t="s">
        <v>353</v>
      </c>
      <c r="C300" s="228" t="s">
        <v>622</v>
      </c>
      <c r="D300" s="228">
        <v>743852</v>
      </c>
      <c r="E300" s="228" t="s">
        <v>772</v>
      </c>
      <c r="F300" s="227" t="s">
        <v>363</v>
      </c>
      <c r="G300" s="227">
        <v>135</v>
      </c>
      <c r="H300" s="227">
        <f t="shared" si="4"/>
        <v>1.35E-2</v>
      </c>
      <c r="I300" s="231" t="s">
        <v>364</v>
      </c>
    </row>
    <row r="301" spans="1:9">
      <c r="A301" s="228">
        <v>340</v>
      </c>
      <c r="B301" s="228" t="s">
        <v>353</v>
      </c>
      <c r="C301" s="228" t="s">
        <v>622</v>
      </c>
      <c r="D301" s="228">
        <v>743852</v>
      </c>
      <c r="E301" s="228" t="s">
        <v>772</v>
      </c>
      <c r="F301" s="227" t="s">
        <v>365</v>
      </c>
      <c r="G301" s="227">
        <v>200</v>
      </c>
      <c r="H301" s="227">
        <f t="shared" si="4"/>
        <v>0.02</v>
      </c>
      <c r="I301" s="228" t="s">
        <v>774</v>
      </c>
    </row>
    <row r="302" spans="1:9">
      <c r="A302" s="228">
        <v>340</v>
      </c>
      <c r="B302" s="228" t="s">
        <v>353</v>
      </c>
      <c r="C302" s="228" t="s">
        <v>622</v>
      </c>
      <c r="D302" s="228">
        <v>743852</v>
      </c>
      <c r="E302" s="228" t="s">
        <v>772</v>
      </c>
      <c r="F302" s="227" t="s">
        <v>365</v>
      </c>
      <c r="G302" s="227">
        <v>200</v>
      </c>
      <c r="H302" s="227">
        <f t="shared" si="4"/>
        <v>0.02</v>
      </c>
      <c r="I302" s="231" t="s">
        <v>364</v>
      </c>
    </row>
    <row r="303" spans="1:9">
      <c r="A303" s="228">
        <v>341</v>
      </c>
      <c r="B303" s="228" t="s">
        <v>353</v>
      </c>
      <c r="C303" s="228" t="s">
        <v>622</v>
      </c>
      <c r="D303" s="228">
        <v>743852</v>
      </c>
      <c r="E303" s="228" t="s">
        <v>772</v>
      </c>
      <c r="F303" s="227" t="s">
        <v>366</v>
      </c>
      <c r="G303" s="227">
        <v>514</v>
      </c>
      <c r="H303" s="227">
        <f t="shared" si="4"/>
        <v>5.1400000000000001E-2</v>
      </c>
      <c r="I303" s="228" t="s">
        <v>774</v>
      </c>
    </row>
    <row r="304" spans="1:9">
      <c r="A304" s="228">
        <v>342</v>
      </c>
      <c r="B304" s="228" t="s">
        <v>353</v>
      </c>
      <c r="C304" s="228" t="s">
        <v>622</v>
      </c>
      <c r="D304" s="228">
        <v>718033</v>
      </c>
      <c r="E304" s="228" t="s">
        <v>889</v>
      </c>
      <c r="F304" s="227" t="s">
        <v>356</v>
      </c>
      <c r="G304" s="227">
        <v>13</v>
      </c>
      <c r="H304" s="227">
        <f t="shared" si="4"/>
        <v>1.2999999999999999E-3</v>
      </c>
      <c r="I304" s="231" t="s">
        <v>360</v>
      </c>
    </row>
    <row r="305" spans="1:108" s="85" customFormat="1">
      <c r="A305" s="228">
        <v>343</v>
      </c>
      <c r="B305" s="228" t="s">
        <v>353</v>
      </c>
      <c r="C305" s="228" t="s">
        <v>661</v>
      </c>
      <c r="D305" s="228">
        <v>772356</v>
      </c>
      <c r="E305" s="228" t="s">
        <v>890</v>
      </c>
      <c r="F305" s="227" t="s">
        <v>397</v>
      </c>
      <c r="G305" s="227">
        <v>130</v>
      </c>
      <c r="H305" s="227">
        <f t="shared" si="4"/>
        <v>1.2999999999999999E-2</v>
      </c>
      <c r="I305" s="228" t="s">
        <v>398</v>
      </c>
    </row>
    <row r="306" spans="1:108" s="85" customFormat="1">
      <c r="A306" s="228">
        <v>344</v>
      </c>
      <c r="B306" s="228" t="s">
        <v>353</v>
      </c>
      <c r="C306" s="228" t="s">
        <v>671</v>
      </c>
      <c r="D306" s="228">
        <v>777927</v>
      </c>
      <c r="E306" s="228" t="s">
        <v>734</v>
      </c>
      <c r="F306" s="227" t="s">
        <v>447</v>
      </c>
      <c r="G306" s="227">
        <v>439</v>
      </c>
      <c r="H306" s="227">
        <f t="shared" si="4"/>
        <v>4.3900000000000002E-2</v>
      </c>
      <c r="I306" s="231" t="s">
        <v>737</v>
      </c>
    </row>
    <row r="307" spans="1:108" s="85" customFormat="1" ht="15" customHeight="1">
      <c r="A307" s="228">
        <v>345</v>
      </c>
      <c r="B307" s="228" t="s">
        <v>448</v>
      </c>
      <c r="C307" s="228" t="s">
        <v>655</v>
      </c>
      <c r="D307" s="228">
        <v>791016</v>
      </c>
      <c r="E307" s="228" t="s">
        <v>449</v>
      </c>
      <c r="F307" s="227" t="s">
        <v>450</v>
      </c>
      <c r="G307" s="227">
        <v>439</v>
      </c>
      <c r="H307" s="227">
        <f t="shared" si="4"/>
        <v>4.3900000000000002E-2</v>
      </c>
      <c r="I307" s="231" t="s">
        <v>887</v>
      </c>
    </row>
    <row r="308" spans="1:108" s="85" customFormat="1" ht="51">
      <c r="A308" s="228">
        <v>346</v>
      </c>
      <c r="B308" s="228" t="s">
        <v>455</v>
      </c>
      <c r="C308" s="228" t="s">
        <v>674</v>
      </c>
      <c r="D308" s="228">
        <v>741647</v>
      </c>
      <c r="E308" s="228" t="s">
        <v>871</v>
      </c>
      <c r="F308" s="227" t="s">
        <v>457</v>
      </c>
      <c r="G308" s="227">
        <v>63250</v>
      </c>
      <c r="H308" s="227">
        <f t="shared" si="4"/>
        <v>6.3250000000000002</v>
      </c>
      <c r="I308" s="229" t="s">
        <v>872</v>
      </c>
    </row>
    <row r="309" spans="1:108" s="85" customFormat="1" ht="25.5">
      <c r="A309" s="228">
        <v>347</v>
      </c>
      <c r="B309" s="228" t="s">
        <v>455</v>
      </c>
      <c r="C309" s="228" t="s">
        <v>674</v>
      </c>
      <c r="D309" s="228">
        <v>741647</v>
      </c>
      <c r="E309" s="228" t="s">
        <v>871</v>
      </c>
      <c r="F309" s="227" t="s">
        <v>460</v>
      </c>
      <c r="G309" s="227">
        <v>51</v>
      </c>
      <c r="H309" s="227">
        <f t="shared" si="4"/>
        <v>5.1000000000000004E-3</v>
      </c>
      <c r="I309" s="229" t="s">
        <v>873</v>
      </c>
    </row>
    <row r="310" spans="1:108" s="85" customFormat="1" ht="51">
      <c r="A310" s="228">
        <v>350</v>
      </c>
      <c r="B310" s="228" t="s">
        <v>455</v>
      </c>
      <c r="C310" s="228" t="s">
        <v>669</v>
      </c>
      <c r="D310" s="228">
        <v>794341</v>
      </c>
      <c r="E310" s="228" t="s">
        <v>467</v>
      </c>
      <c r="F310" s="227" t="s">
        <v>468</v>
      </c>
      <c r="G310" s="227">
        <v>901</v>
      </c>
      <c r="H310" s="227">
        <f t="shared" si="4"/>
        <v>9.01E-2</v>
      </c>
      <c r="I310" s="229" t="s">
        <v>869</v>
      </c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8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84"/>
      <c r="BO310" s="84"/>
    </row>
    <row r="311" spans="1:108" ht="25.5">
      <c r="A311" s="228">
        <v>351</v>
      </c>
      <c r="B311" s="228" t="s">
        <v>455</v>
      </c>
      <c r="C311" s="228" t="s">
        <v>669</v>
      </c>
      <c r="D311" s="228">
        <v>794341</v>
      </c>
      <c r="E311" s="228" t="s">
        <v>467</v>
      </c>
      <c r="F311" s="227" t="s">
        <v>471</v>
      </c>
      <c r="G311" s="227">
        <v>1824</v>
      </c>
      <c r="H311" s="227">
        <f t="shared" si="4"/>
        <v>0.18240000000000001</v>
      </c>
      <c r="I311" s="229" t="s">
        <v>868</v>
      </c>
      <c r="J311" s="248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8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84"/>
      <c r="BO311" s="84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</row>
    <row r="312" spans="1:108" s="200" customFormat="1">
      <c r="A312" s="232"/>
      <c r="B312" s="247">
        <v>10181545</v>
      </c>
      <c r="C312" s="228" t="s">
        <v>653</v>
      </c>
      <c r="D312" s="228"/>
      <c r="E312" s="228" t="s">
        <v>695</v>
      </c>
      <c r="F312" s="227">
        <v>2283</v>
      </c>
      <c r="G312" s="227">
        <v>52</v>
      </c>
      <c r="H312" s="227">
        <f t="shared" si="4"/>
        <v>5.1999999999999998E-3</v>
      </c>
      <c r="I312" s="231" t="s">
        <v>694</v>
      </c>
      <c r="J312" s="249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24"/>
      <c r="Z312" s="224"/>
      <c r="AA312" s="224"/>
      <c r="AB312" s="224"/>
      <c r="AC312" s="224"/>
      <c r="AD312" s="224"/>
      <c r="AE312" s="224"/>
      <c r="AF312" s="224"/>
      <c r="AG312" s="224"/>
      <c r="AH312" s="224"/>
      <c r="AI312" s="224"/>
      <c r="AJ312" s="224"/>
      <c r="AK312" s="224"/>
      <c r="AL312" s="224"/>
      <c r="AM312" s="224"/>
      <c r="AN312" s="224"/>
      <c r="AO312" s="224"/>
      <c r="AP312" s="224"/>
      <c r="AQ312" s="224"/>
      <c r="AR312" s="224"/>
      <c r="AS312" s="224"/>
      <c r="AT312" s="224"/>
      <c r="AU312" s="224"/>
      <c r="AV312" s="224"/>
      <c r="AW312" s="224"/>
      <c r="AX312" s="224"/>
      <c r="AY312" s="224"/>
      <c r="AZ312" s="224"/>
      <c r="BA312" s="224"/>
      <c r="BB312" s="224"/>
      <c r="BC312" s="224"/>
      <c r="BD312" s="224"/>
      <c r="BE312" s="224"/>
      <c r="BF312" s="224"/>
      <c r="BG312" s="224"/>
      <c r="BH312" s="224"/>
      <c r="BI312" s="224"/>
      <c r="BJ312" s="224"/>
      <c r="BK312" s="224"/>
      <c r="BL312" s="224"/>
      <c r="BM312" s="224"/>
      <c r="BN312" s="224"/>
      <c r="BO312" s="224"/>
      <c r="BP312" s="225"/>
      <c r="BQ312" s="225"/>
      <c r="BR312" s="225"/>
      <c r="BS312" s="225"/>
      <c r="BT312" s="225"/>
      <c r="BU312" s="225"/>
      <c r="BV312" s="225"/>
      <c r="BW312" s="225"/>
      <c r="BX312" s="225"/>
      <c r="BY312" s="225"/>
      <c r="BZ312" s="225"/>
      <c r="CA312" s="225"/>
      <c r="CB312" s="225"/>
      <c r="CC312" s="225"/>
      <c r="CD312" s="225"/>
      <c r="CE312" s="225"/>
      <c r="CF312" s="225"/>
      <c r="CG312" s="225"/>
      <c r="CH312" s="225"/>
      <c r="CI312" s="225"/>
      <c r="CJ312" s="225"/>
      <c r="CK312" s="225"/>
      <c r="CL312" s="225"/>
      <c r="CM312" s="225"/>
      <c r="CN312" s="225"/>
      <c r="CO312" s="225"/>
      <c r="CP312" s="225"/>
      <c r="CQ312" s="225"/>
      <c r="CR312" s="225"/>
      <c r="CS312" s="225"/>
      <c r="CT312" s="225"/>
      <c r="CU312" s="225"/>
      <c r="CV312" s="225"/>
      <c r="CW312" s="225"/>
      <c r="CX312" s="225"/>
      <c r="CY312" s="225"/>
      <c r="CZ312" s="225"/>
      <c r="DA312" s="225"/>
      <c r="DB312" s="225"/>
      <c r="DC312" s="225"/>
      <c r="DD312" s="225"/>
    </row>
    <row r="313" spans="1:108" s="200" customFormat="1">
      <c r="A313" s="232"/>
      <c r="B313" s="228" t="s">
        <v>897</v>
      </c>
      <c r="C313" s="228" t="s">
        <v>662</v>
      </c>
      <c r="D313" s="228"/>
      <c r="E313" s="228" t="s">
        <v>727</v>
      </c>
      <c r="F313" s="227" t="s">
        <v>726</v>
      </c>
      <c r="G313" s="227">
        <v>1140</v>
      </c>
      <c r="H313" s="227">
        <f t="shared" si="4"/>
        <v>0.114</v>
      </c>
      <c r="I313" s="231"/>
      <c r="J313" s="249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24"/>
      <c r="Z313" s="224"/>
      <c r="AA313" s="224"/>
      <c r="AB313" s="224"/>
      <c r="AC313" s="224"/>
      <c r="AD313" s="224"/>
      <c r="AE313" s="224"/>
      <c r="AF313" s="224"/>
      <c r="AG313" s="224"/>
      <c r="AH313" s="224"/>
      <c r="AI313" s="224"/>
      <c r="AJ313" s="224"/>
      <c r="AK313" s="224"/>
      <c r="AL313" s="224"/>
      <c r="AM313" s="224"/>
      <c r="AN313" s="224"/>
      <c r="AO313" s="224"/>
      <c r="AP313" s="224"/>
      <c r="AQ313" s="224"/>
      <c r="AR313" s="224"/>
      <c r="AS313" s="224"/>
      <c r="AT313" s="224"/>
      <c r="AU313" s="224"/>
      <c r="AV313" s="224"/>
      <c r="AW313" s="224"/>
      <c r="AX313" s="224"/>
      <c r="AY313" s="224"/>
      <c r="AZ313" s="224"/>
      <c r="BA313" s="224"/>
      <c r="BB313" s="224"/>
      <c r="BC313" s="224"/>
      <c r="BD313" s="224"/>
      <c r="BE313" s="224"/>
      <c r="BF313" s="224"/>
      <c r="BG313" s="224"/>
      <c r="BH313" s="224"/>
      <c r="BI313" s="224"/>
      <c r="BJ313" s="224"/>
      <c r="BK313" s="224"/>
      <c r="BL313" s="224"/>
      <c r="BM313" s="224"/>
      <c r="BN313" s="224"/>
      <c r="BO313" s="224"/>
      <c r="BP313" s="225"/>
      <c r="BQ313" s="225"/>
      <c r="BR313" s="225"/>
      <c r="BS313" s="225"/>
      <c r="BT313" s="225"/>
      <c r="BU313" s="225"/>
      <c r="BV313" s="225"/>
      <c r="BW313" s="225"/>
      <c r="BX313" s="225"/>
      <c r="BY313" s="225"/>
      <c r="BZ313" s="225"/>
      <c r="CA313" s="225"/>
      <c r="CB313" s="225"/>
      <c r="CC313" s="225"/>
      <c r="CD313" s="225"/>
      <c r="CE313" s="225"/>
      <c r="CF313" s="225"/>
      <c r="CG313" s="225"/>
      <c r="CH313" s="225"/>
      <c r="CI313" s="225"/>
      <c r="CJ313" s="225"/>
      <c r="CK313" s="225"/>
      <c r="CL313" s="225"/>
      <c r="CM313" s="225"/>
      <c r="CN313" s="225"/>
      <c r="CO313" s="225"/>
      <c r="CP313" s="225"/>
      <c r="CQ313" s="225"/>
      <c r="CR313" s="225"/>
      <c r="CS313" s="225"/>
      <c r="CT313" s="225"/>
      <c r="CU313" s="225"/>
      <c r="CV313" s="225"/>
      <c r="CW313" s="225"/>
      <c r="CX313" s="225"/>
      <c r="CY313" s="225"/>
      <c r="CZ313" s="225"/>
      <c r="DA313" s="225"/>
      <c r="DB313" s="225"/>
      <c r="DC313" s="225"/>
      <c r="DD313" s="225"/>
    </row>
    <row r="314" spans="1:108" s="200" customFormat="1">
      <c r="A314" s="228"/>
      <c r="B314" s="228" t="s">
        <v>625</v>
      </c>
      <c r="C314" s="228" t="s">
        <v>664</v>
      </c>
      <c r="D314" s="228">
        <v>695947</v>
      </c>
      <c r="E314" s="228" t="s">
        <v>589</v>
      </c>
      <c r="F314" s="227" t="s">
        <v>838</v>
      </c>
      <c r="G314" s="227">
        <v>240</v>
      </c>
      <c r="H314" s="227">
        <f t="shared" si="4"/>
        <v>2.4E-2</v>
      </c>
      <c r="I314" s="231" t="s">
        <v>837</v>
      </c>
      <c r="J314" s="249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  <c r="Z314" s="224"/>
      <c r="AA314" s="224"/>
      <c r="AB314" s="224"/>
      <c r="AC314" s="224"/>
      <c r="AD314" s="224"/>
      <c r="AE314" s="224"/>
      <c r="AF314" s="224"/>
      <c r="AG314" s="224"/>
      <c r="AH314" s="224"/>
      <c r="AI314" s="224"/>
      <c r="AJ314" s="224"/>
      <c r="AK314" s="224"/>
      <c r="AL314" s="224"/>
      <c r="AM314" s="224"/>
      <c r="AN314" s="224"/>
      <c r="AO314" s="224"/>
      <c r="AP314" s="224"/>
      <c r="AQ314" s="224"/>
      <c r="AR314" s="224"/>
      <c r="AS314" s="224"/>
      <c r="AT314" s="224"/>
      <c r="AU314" s="224"/>
      <c r="AV314" s="224"/>
      <c r="AW314" s="224"/>
      <c r="AX314" s="224"/>
      <c r="AY314" s="224"/>
      <c r="AZ314" s="224"/>
      <c r="BA314" s="224"/>
      <c r="BB314" s="224"/>
      <c r="BC314" s="224"/>
      <c r="BD314" s="224"/>
      <c r="BE314" s="224"/>
      <c r="BF314" s="224"/>
      <c r="BG314" s="224"/>
      <c r="BH314" s="224"/>
      <c r="BI314" s="224"/>
      <c r="BJ314" s="224"/>
      <c r="BK314" s="224"/>
      <c r="BL314" s="224"/>
      <c r="BM314" s="224"/>
      <c r="BN314" s="224"/>
      <c r="BO314" s="224"/>
      <c r="BP314" s="225"/>
      <c r="BQ314" s="225"/>
      <c r="BR314" s="225"/>
      <c r="BS314" s="225"/>
      <c r="BT314" s="225"/>
      <c r="BU314" s="225"/>
      <c r="BV314" s="225"/>
      <c r="BW314" s="225"/>
      <c r="BX314" s="225"/>
      <c r="BY314" s="225"/>
      <c r="BZ314" s="225"/>
      <c r="CA314" s="225"/>
      <c r="CB314" s="225"/>
      <c r="CC314" s="225"/>
      <c r="CD314" s="225"/>
      <c r="CE314" s="225"/>
      <c r="CF314" s="225"/>
      <c r="CG314" s="225"/>
      <c r="CH314" s="225"/>
      <c r="CI314" s="225"/>
      <c r="CJ314" s="225"/>
      <c r="CK314" s="225"/>
      <c r="CL314" s="225"/>
      <c r="CM314" s="225"/>
      <c r="CN314" s="225"/>
      <c r="CO314" s="225"/>
      <c r="CP314" s="225"/>
      <c r="CQ314" s="225"/>
      <c r="CR314" s="225"/>
      <c r="CS314" s="225"/>
      <c r="CT314" s="225"/>
      <c r="CU314" s="225"/>
      <c r="CV314" s="225"/>
      <c r="CW314" s="225"/>
      <c r="CX314" s="225"/>
      <c r="CY314" s="225"/>
      <c r="CZ314" s="225"/>
      <c r="DA314" s="225"/>
      <c r="DB314" s="225"/>
      <c r="DC314" s="225"/>
      <c r="DD314" s="225"/>
    </row>
    <row r="315" spans="1:108" s="200" customFormat="1">
      <c r="A315" s="228"/>
      <c r="B315" s="228" t="s">
        <v>625</v>
      </c>
      <c r="C315" s="228" t="s">
        <v>664</v>
      </c>
      <c r="D315" s="228">
        <v>695947</v>
      </c>
      <c r="E315" s="228" t="s">
        <v>589</v>
      </c>
      <c r="F315" s="227" t="s">
        <v>839</v>
      </c>
      <c r="G315" s="227">
        <v>337</v>
      </c>
      <c r="H315" s="227">
        <f t="shared" si="4"/>
        <v>3.3700000000000001E-2</v>
      </c>
      <c r="I315" s="231" t="s">
        <v>837</v>
      </c>
      <c r="J315" s="249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4"/>
      <c r="AA315" s="224"/>
      <c r="AB315" s="224"/>
      <c r="AC315" s="224"/>
      <c r="AD315" s="224"/>
      <c r="AE315" s="224"/>
      <c r="AF315" s="224"/>
      <c r="AG315" s="224"/>
      <c r="AH315" s="224"/>
      <c r="AI315" s="224"/>
      <c r="AJ315" s="224"/>
      <c r="AK315" s="224"/>
      <c r="AL315" s="224"/>
      <c r="AM315" s="224"/>
      <c r="AN315" s="224"/>
      <c r="AO315" s="224"/>
      <c r="AP315" s="224"/>
      <c r="AQ315" s="224"/>
      <c r="AR315" s="224"/>
      <c r="AS315" s="224"/>
      <c r="AT315" s="224"/>
      <c r="AU315" s="224"/>
      <c r="AV315" s="224"/>
      <c r="AW315" s="224"/>
      <c r="AX315" s="224"/>
      <c r="AY315" s="224"/>
      <c r="AZ315" s="224"/>
      <c r="BA315" s="224"/>
      <c r="BB315" s="224"/>
      <c r="BC315" s="224"/>
      <c r="BD315" s="224"/>
      <c r="BE315" s="224"/>
      <c r="BF315" s="224"/>
      <c r="BG315" s="224"/>
      <c r="BH315" s="224"/>
      <c r="BI315" s="224"/>
      <c r="BJ315" s="224"/>
      <c r="BK315" s="224"/>
      <c r="BL315" s="224"/>
      <c r="BM315" s="224"/>
      <c r="BN315" s="224"/>
      <c r="BO315" s="224"/>
      <c r="BP315" s="225"/>
      <c r="BQ315" s="225"/>
      <c r="BR315" s="225"/>
      <c r="BS315" s="225"/>
      <c r="BT315" s="225"/>
      <c r="BU315" s="225"/>
      <c r="BV315" s="225"/>
      <c r="BW315" s="225"/>
      <c r="BX315" s="225"/>
      <c r="BY315" s="225"/>
      <c r="BZ315" s="225"/>
      <c r="CA315" s="225"/>
      <c r="CB315" s="225"/>
      <c r="CC315" s="225"/>
      <c r="CD315" s="225"/>
      <c r="CE315" s="225"/>
      <c r="CF315" s="225"/>
      <c r="CG315" s="225"/>
      <c r="CH315" s="225"/>
      <c r="CI315" s="225"/>
      <c r="CJ315" s="225"/>
      <c r="CK315" s="225"/>
      <c r="CL315" s="225"/>
      <c r="CM315" s="225"/>
      <c r="CN315" s="225"/>
      <c r="CO315" s="225"/>
      <c r="CP315" s="225"/>
      <c r="CQ315" s="225"/>
      <c r="CR315" s="225"/>
      <c r="CS315" s="225"/>
      <c r="CT315" s="225"/>
      <c r="CU315" s="225"/>
      <c r="CV315" s="225"/>
      <c r="CW315" s="225"/>
      <c r="CX315" s="225"/>
      <c r="CY315" s="225"/>
      <c r="CZ315" s="225"/>
      <c r="DA315" s="225"/>
      <c r="DB315" s="225"/>
      <c r="DC315" s="225"/>
      <c r="DD315" s="225"/>
    </row>
    <row r="316" spans="1:108" s="200" customFormat="1">
      <c r="A316" s="228"/>
      <c r="B316" s="228" t="s">
        <v>625</v>
      </c>
      <c r="C316" s="228" t="s">
        <v>664</v>
      </c>
      <c r="D316" s="228">
        <v>695947</v>
      </c>
      <c r="E316" s="228" t="s">
        <v>589</v>
      </c>
      <c r="F316" s="227" t="s">
        <v>840</v>
      </c>
      <c r="G316" s="227">
        <v>422</v>
      </c>
      <c r="H316" s="227">
        <f t="shared" si="4"/>
        <v>4.2200000000000001E-2</v>
      </c>
      <c r="I316" s="231" t="s">
        <v>837</v>
      </c>
      <c r="J316" s="249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  <c r="AA316" s="224"/>
      <c r="AB316" s="224"/>
      <c r="AC316" s="224"/>
      <c r="AD316" s="224"/>
      <c r="AE316" s="224"/>
      <c r="AF316" s="224"/>
      <c r="AG316" s="224"/>
      <c r="AH316" s="224"/>
      <c r="AI316" s="224"/>
      <c r="AJ316" s="224"/>
      <c r="AK316" s="224"/>
      <c r="AL316" s="224"/>
      <c r="AM316" s="224"/>
      <c r="AN316" s="224"/>
      <c r="AO316" s="224"/>
      <c r="AP316" s="224"/>
      <c r="AQ316" s="224"/>
      <c r="AR316" s="224"/>
      <c r="AS316" s="224"/>
      <c r="AT316" s="224"/>
      <c r="AU316" s="224"/>
      <c r="AV316" s="224"/>
      <c r="AW316" s="224"/>
      <c r="AX316" s="224"/>
      <c r="AY316" s="224"/>
      <c r="AZ316" s="224"/>
      <c r="BA316" s="224"/>
      <c r="BB316" s="224"/>
      <c r="BC316" s="224"/>
      <c r="BD316" s="224"/>
      <c r="BE316" s="224"/>
      <c r="BF316" s="224"/>
      <c r="BG316" s="224"/>
      <c r="BH316" s="224"/>
      <c r="BI316" s="224"/>
      <c r="BJ316" s="224"/>
      <c r="BK316" s="224"/>
      <c r="BL316" s="224"/>
      <c r="BM316" s="224"/>
      <c r="BN316" s="224"/>
      <c r="BO316" s="225"/>
      <c r="BP316" s="225"/>
      <c r="BQ316" s="225"/>
      <c r="BR316" s="225"/>
      <c r="BS316" s="225"/>
      <c r="BT316" s="225"/>
      <c r="BU316" s="225"/>
      <c r="BV316" s="225"/>
      <c r="BW316" s="225"/>
      <c r="BX316" s="225"/>
      <c r="BY316" s="225"/>
      <c r="BZ316" s="225"/>
      <c r="CA316" s="225"/>
      <c r="CB316" s="225"/>
      <c r="CC316" s="225"/>
      <c r="CD316" s="225"/>
      <c r="CE316" s="225"/>
      <c r="CF316" s="225"/>
      <c r="CG316" s="225"/>
      <c r="CH316" s="225"/>
      <c r="CI316" s="225"/>
      <c r="CJ316" s="225"/>
      <c r="CK316" s="225"/>
      <c r="CL316" s="225"/>
      <c r="CM316" s="225"/>
      <c r="CN316" s="225"/>
      <c r="CO316" s="225"/>
      <c r="CP316" s="225"/>
      <c r="CQ316" s="225"/>
      <c r="CR316" s="225"/>
      <c r="CS316" s="225"/>
      <c r="CT316" s="225"/>
      <c r="CU316" s="225"/>
      <c r="CV316" s="225"/>
      <c r="CW316" s="225"/>
      <c r="CX316" s="225"/>
      <c r="CY316" s="225"/>
      <c r="CZ316" s="225"/>
      <c r="DA316" s="225"/>
      <c r="DB316" s="225"/>
      <c r="DC316" s="225"/>
      <c r="DD316" s="225"/>
    </row>
    <row r="317" spans="1:108" s="200" customFormat="1">
      <c r="A317" s="228"/>
      <c r="B317" s="228" t="s">
        <v>625</v>
      </c>
      <c r="C317" s="228" t="s">
        <v>664</v>
      </c>
      <c r="D317" s="228">
        <v>719226</v>
      </c>
      <c r="E317" s="228" t="s">
        <v>573</v>
      </c>
      <c r="F317" s="227" t="s">
        <v>841</v>
      </c>
      <c r="G317" s="227">
        <v>936</v>
      </c>
      <c r="H317" s="227">
        <f t="shared" si="4"/>
        <v>9.3600000000000003E-2</v>
      </c>
      <c r="I317" s="231" t="s">
        <v>837</v>
      </c>
      <c r="J317" s="225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  <c r="AA317" s="224"/>
      <c r="AB317" s="224"/>
      <c r="AC317" s="224"/>
      <c r="AD317" s="224"/>
      <c r="AE317" s="224"/>
      <c r="AF317" s="224"/>
      <c r="AG317" s="224"/>
      <c r="AH317" s="224"/>
      <c r="AI317" s="224"/>
      <c r="AJ317" s="224"/>
      <c r="AK317" s="224"/>
      <c r="AL317" s="224"/>
      <c r="AM317" s="224"/>
      <c r="AN317" s="224"/>
      <c r="AO317" s="224"/>
      <c r="AP317" s="224"/>
      <c r="AQ317" s="224"/>
      <c r="AR317" s="224"/>
      <c r="AS317" s="224"/>
      <c r="AT317" s="224"/>
      <c r="AU317" s="224"/>
      <c r="AV317" s="224"/>
      <c r="AW317" s="224"/>
      <c r="AX317" s="224"/>
      <c r="AY317" s="224"/>
      <c r="AZ317" s="224"/>
      <c r="BA317" s="224"/>
      <c r="BB317" s="224"/>
      <c r="BC317" s="224"/>
      <c r="BD317" s="224"/>
      <c r="BE317" s="224"/>
      <c r="BF317" s="224"/>
      <c r="BG317" s="224"/>
      <c r="BH317" s="224"/>
      <c r="BI317" s="224"/>
      <c r="BJ317" s="224"/>
      <c r="BK317" s="224"/>
      <c r="BL317" s="224"/>
      <c r="BM317" s="224"/>
      <c r="BN317" s="224"/>
      <c r="BO317" s="224"/>
      <c r="BP317" s="224"/>
      <c r="BQ317" s="224"/>
      <c r="BR317" s="224"/>
      <c r="BS317" s="224"/>
      <c r="BT317" s="224"/>
      <c r="BU317" s="224"/>
      <c r="BV317" s="224"/>
      <c r="BW317" s="224"/>
      <c r="BX317" s="224"/>
      <c r="BY317" s="225"/>
      <c r="BZ317" s="225"/>
      <c r="CA317" s="225"/>
      <c r="CB317" s="225"/>
      <c r="CC317" s="225"/>
      <c r="CD317" s="225"/>
      <c r="CE317" s="225"/>
      <c r="CF317" s="225"/>
      <c r="CG317" s="225"/>
      <c r="CH317" s="225"/>
      <c r="CI317" s="225"/>
      <c r="CJ317" s="225"/>
      <c r="CK317" s="225"/>
      <c r="CL317" s="225"/>
      <c r="CM317" s="225"/>
      <c r="CN317" s="225"/>
      <c r="CO317" s="225"/>
      <c r="CP317" s="225"/>
      <c r="CQ317" s="225"/>
      <c r="CR317" s="225"/>
      <c r="CS317" s="225"/>
      <c r="CT317" s="225"/>
      <c r="CU317" s="225"/>
      <c r="CV317" s="225"/>
      <c r="CW317" s="225"/>
      <c r="CX317" s="225"/>
      <c r="CY317" s="225"/>
      <c r="CZ317" s="225"/>
      <c r="DA317" s="225"/>
      <c r="DB317" s="225"/>
      <c r="DC317" s="225"/>
      <c r="DD317" s="225"/>
    </row>
    <row r="318" spans="1:108" s="200" customFormat="1">
      <c r="A318" s="228"/>
      <c r="B318" s="228" t="s">
        <v>625</v>
      </c>
      <c r="C318" s="228" t="s">
        <v>664</v>
      </c>
      <c r="D318" s="228">
        <v>719226</v>
      </c>
      <c r="E318" s="228" t="s">
        <v>573</v>
      </c>
      <c r="F318" s="227" t="s">
        <v>842</v>
      </c>
      <c r="G318" s="227">
        <v>427</v>
      </c>
      <c r="H318" s="227">
        <f t="shared" si="4"/>
        <v>4.2700000000000002E-2</v>
      </c>
      <c r="I318" s="231" t="s">
        <v>837</v>
      </c>
      <c r="J318" s="225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  <c r="AA318" s="224"/>
      <c r="AB318" s="224"/>
      <c r="AC318" s="224"/>
      <c r="AD318" s="224"/>
      <c r="AE318" s="224"/>
      <c r="AF318" s="224"/>
      <c r="AG318" s="224"/>
      <c r="AH318" s="224"/>
      <c r="AI318" s="224"/>
      <c r="AJ318" s="224"/>
      <c r="AK318" s="224"/>
      <c r="AL318" s="224"/>
      <c r="AM318" s="224"/>
      <c r="AN318" s="224"/>
      <c r="AO318" s="224"/>
      <c r="AP318" s="224"/>
      <c r="AQ318" s="224"/>
      <c r="AR318" s="224"/>
      <c r="AS318" s="224"/>
      <c r="AT318" s="224"/>
      <c r="AU318" s="224"/>
      <c r="AV318" s="224"/>
      <c r="AW318" s="224"/>
      <c r="AX318" s="224"/>
      <c r="AY318" s="224"/>
      <c r="AZ318" s="224"/>
      <c r="BA318" s="224"/>
      <c r="BB318" s="224"/>
      <c r="BC318" s="224"/>
      <c r="BD318" s="224"/>
      <c r="BE318" s="224"/>
      <c r="BF318" s="224"/>
      <c r="BG318" s="224"/>
      <c r="BH318" s="224"/>
      <c r="BI318" s="224"/>
      <c r="BJ318" s="224"/>
      <c r="BK318" s="224"/>
      <c r="BL318" s="224"/>
      <c r="BM318" s="224"/>
      <c r="BN318" s="224"/>
      <c r="BO318" s="224"/>
      <c r="BP318" s="224"/>
      <c r="BQ318" s="224"/>
      <c r="BR318" s="224"/>
      <c r="BS318" s="224"/>
      <c r="BT318" s="224"/>
      <c r="BU318" s="224"/>
      <c r="BV318" s="224"/>
      <c r="BW318" s="224"/>
      <c r="BX318" s="224"/>
      <c r="BY318" s="225"/>
      <c r="BZ318" s="225"/>
      <c r="CA318" s="225"/>
      <c r="CB318" s="225"/>
      <c r="CC318" s="225"/>
      <c r="CD318" s="225"/>
      <c r="CE318" s="225"/>
      <c r="CF318" s="225"/>
      <c r="CG318" s="225"/>
      <c r="CH318" s="225"/>
      <c r="CI318" s="225"/>
      <c r="CJ318" s="225"/>
      <c r="CK318" s="225"/>
      <c r="CL318" s="225"/>
      <c r="CM318" s="225"/>
      <c r="CN318" s="225"/>
      <c r="CO318" s="225"/>
      <c r="CP318" s="225"/>
      <c r="CQ318" s="225"/>
      <c r="CR318" s="225"/>
      <c r="CS318" s="225"/>
      <c r="CT318" s="225"/>
      <c r="CU318" s="225"/>
      <c r="CV318" s="225"/>
      <c r="CW318" s="225"/>
      <c r="CX318" s="225"/>
      <c r="CY318" s="225"/>
      <c r="CZ318" s="225"/>
      <c r="DA318" s="225"/>
      <c r="DB318" s="225"/>
      <c r="DC318" s="225"/>
      <c r="DD318" s="225"/>
    </row>
    <row r="319" spans="1:108" s="200" customFormat="1">
      <c r="A319" s="228"/>
      <c r="B319" s="228" t="s">
        <v>625</v>
      </c>
      <c r="C319" s="228" t="s">
        <v>664</v>
      </c>
      <c r="D319" s="228">
        <v>719226</v>
      </c>
      <c r="E319" s="228" t="s">
        <v>573</v>
      </c>
      <c r="F319" s="227" t="s">
        <v>843</v>
      </c>
      <c r="G319" s="227">
        <v>2212</v>
      </c>
      <c r="H319" s="227">
        <f t="shared" si="4"/>
        <v>0.22120000000000001</v>
      </c>
      <c r="I319" s="231" t="s">
        <v>837</v>
      </c>
      <c r="J319" s="225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24"/>
      <c r="Z319" s="224"/>
      <c r="AA319" s="224"/>
      <c r="AB319" s="224"/>
      <c r="AC319" s="224"/>
      <c r="AD319" s="224"/>
      <c r="AE319" s="224"/>
      <c r="AF319" s="224"/>
      <c r="AG319" s="224"/>
      <c r="AH319" s="224"/>
      <c r="AI319" s="224"/>
      <c r="AJ319" s="224"/>
      <c r="AK319" s="224"/>
      <c r="AL319" s="224"/>
      <c r="AM319" s="224"/>
      <c r="AN319" s="224"/>
      <c r="AO319" s="224"/>
      <c r="AP319" s="224"/>
      <c r="AQ319" s="224"/>
      <c r="AR319" s="224"/>
      <c r="AS319" s="224"/>
      <c r="AT319" s="224"/>
      <c r="AU319" s="224"/>
      <c r="AV319" s="224"/>
      <c r="AW319" s="224"/>
      <c r="AX319" s="224"/>
      <c r="AY319" s="224"/>
      <c r="AZ319" s="224"/>
      <c r="BA319" s="224"/>
      <c r="BB319" s="224"/>
      <c r="BC319" s="224"/>
      <c r="BD319" s="224"/>
      <c r="BE319" s="224"/>
      <c r="BF319" s="224"/>
      <c r="BG319" s="224"/>
      <c r="BH319" s="224"/>
      <c r="BI319" s="224"/>
      <c r="BJ319" s="224"/>
      <c r="BK319" s="224"/>
      <c r="BL319" s="224"/>
      <c r="BM319" s="224"/>
      <c r="BN319" s="224"/>
      <c r="BO319" s="224"/>
      <c r="BP319" s="224"/>
      <c r="BQ319" s="224"/>
      <c r="BR319" s="224"/>
      <c r="BS319" s="224"/>
      <c r="BT319" s="224"/>
      <c r="BU319" s="224"/>
      <c r="BV319" s="224"/>
      <c r="BW319" s="224"/>
      <c r="BX319" s="224"/>
      <c r="BY319" s="225"/>
      <c r="BZ319" s="225"/>
      <c r="CA319" s="225"/>
      <c r="CB319" s="225"/>
      <c r="CC319" s="225"/>
      <c r="CD319" s="225"/>
      <c r="CE319" s="225"/>
      <c r="CF319" s="225"/>
      <c r="CG319" s="225"/>
      <c r="CH319" s="225"/>
      <c r="CI319" s="225"/>
      <c r="CJ319" s="225"/>
      <c r="CK319" s="225"/>
      <c r="CL319" s="225"/>
      <c r="CM319" s="225"/>
      <c r="CN319" s="225"/>
      <c r="CO319" s="225"/>
      <c r="CP319" s="225"/>
      <c r="CQ319" s="225"/>
      <c r="CR319" s="225"/>
      <c r="CS319" s="225"/>
      <c r="CT319" s="225"/>
      <c r="CU319" s="225"/>
      <c r="CV319" s="225"/>
      <c r="CW319" s="225"/>
      <c r="CX319" s="225"/>
      <c r="CY319" s="225"/>
      <c r="CZ319" s="225"/>
      <c r="DA319" s="225"/>
      <c r="DB319" s="225"/>
      <c r="DC319" s="225"/>
      <c r="DD319" s="225"/>
    </row>
    <row r="320" spans="1:108" s="200" customFormat="1">
      <c r="A320" s="228"/>
      <c r="B320" s="228" t="s">
        <v>625</v>
      </c>
      <c r="C320" s="228" t="s">
        <v>664</v>
      </c>
      <c r="D320" s="228">
        <v>719226</v>
      </c>
      <c r="E320" s="228" t="s">
        <v>573</v>
      </c>
      <c r="F320" s="227" t="s">
        <v>844</v>
      </c>
      <c r="G320" s="227">
        <v>1609</v>
      </c>
      <c r="H320" s="227">
        <f t="shared" si="4"/>
        <v>0.16089999999999999</v>
      </c>
      <c r="I320" s="231" t="s">
        <v>837</v>
      </c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24"/>
      <c r="Z320" s="224"/>
      <c r="AA320" s="224"/>
      <c r="AB320" s="224"/>
      <c r="AC320" s="224"/>
      <c r="AD320" s="224"/>
      <c r="AE320" s="224"/>
      <c r="AF320" s="224"/>
      <c r="AG320" s="224"/>
      <c r="AH320" s="224"/>
      <c r="AI320" s="224"/>
      <c r="AJ320" s="224"/>
      <c r="AK320" s="224"/>
      <c r="AL320" s="224"/>
      <c r="AM320" s="224"/>
      <c r="AN320" s="224"/>
      <c r="AO320" s="224"/>
      <c r="AP320" s="224"/>
      <c r="AQ320" s="224"/>
      <c r="AR320" s="224"/>
      <c r="AS320" s="224"/>
      <c r="AT320" s="224"/>
      <c r="AU320" s="224"/>
      <c r="AV320" s="224"/>
      <c r="AW320" s="224"/>
      <c r="AX320" s="224"/>
      <c r="AY320" s="224"/>
      <c r="AZ320" s="224"/>
      <c r="BA320" s="224"/>
      <c r="BB320" s="224"/>
      <c r="BC320" s="224"/>
      <c r="BD320" s="224"/>
      <c r="BE320" s="224"/>
      <c r="BF320" s="224"/>
      <c r="BG320" s="224"/>
      <c r="BH320" s="224"/>
      <c r="BI320" s="224"/>
      <c r="BJ320" s="224"/>
      <c r="BK320" s="224"/>
      <c r="BL320" s="224"/>
      <c r="BM320" s="224"/>
      <c r="BN320" s="224"/>
      <c r="BO320" s="224"/>
      <c r="BP320" s="224"/>
      <c r="BQ320" s="224"/>
      <c r="BR320" s="224"/>
      <c r="BS320" s="224"/>
      <c r="BT320" s="224"/>
      <c r="BU320" s="224"/>
      <c r="BV320" s="224"/>
      <c r="BW320" s="224"/>
      <c r="BX320" s="224"/>
      <c r="BY320" s="225"/>
      <c r="BZ320" s="225"/>
      <c r="CA320" s="225"/>
      <c r="CB320" s="225"/>
      <c r="CC320" s="225"/>
      <c r="CD320" s="225"/>
      <c r="CE320" s="225"/>
      <c r="CF320" s="225"/>
      <c r="CG320" s="225"/>
      <c r="CH320" s="225"/>
      <c r="CI320" s="225"/>
      <c r="CJ320" s="225"/>
      <c r="CK320" s="225"/>
      <c r="CL320" s="225"/>
      <c r="CM320" s="225"/>
      <c r="CN320" s="225"/>
      <c r="CO320" s="225"/>
      <c r="CP320" s="225"/>
      <c r="CQ320" s="225"/>
      <c r="CR320" s="225"/>
      <c r="CS320" s="225"/>
      <c r="CT320" s="225"/>
      <c r="CU320" s="225"/>
      <c r="CV320" s="225"/>
      <c r="CW320" s="225"/>
      <c r="CX320" s="225"/>
      <c r="CY320" s="225"/>
      <c r="CZ320" s="225"/>
      <c r="DA320" s="225"/>
      <c r="DB320" s="225"/>
      <c r="DC320" s="225"/>
      <c r="DD320" s="225"/>
    </row>
    <row r="321" spans="1:108" s="200" customFormat="1">
      <c r="A321" s="228"/>
      <c r="B321" s="228" t="s">
        <v>625</v>
      </c>
      <c r="C321" s="228" t="s">
        <v>664</v>
      </c>
      <c r="D321" s="228">
        <v>695947</v>
      </c>
      <c r="E321" s="228" t="s">
        <v>589</v>
      </c>
      <c r="F321" s="227" t="s">
        <v>845</v>
      </c>
      <c r="G321" s="227">
        <v>889</v>
      </c>
      <c r="H321" s="227">
        <f t="shared" si="4"/>
        <v>8.8900000000000007E-2</v>
      </c>
      <c r="I321" s="231" t="s">
        <v>837</v>
      </c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24"/>
      <c r="Z321" s="224"/>
      <c r="AA321" s="224"/>
      <c r="AB321" s="224"/>
      <c r="AC321" s="224"/>
      <c r="AD321" s="224"/>
      <c r="AE321" s="224"/>
      <c r="AF321" s="224"/>
      <c r="AG321" s="224"/>
      <c r="AH321" s="224"/>
      <c r="AI321" s="224"/>
      <c r="AJ321" s="224"/>
      <c r="AK321" s="224"/>
      <c r="AL321" s="224"/>
      <c r="AM321" s="224"/>
      <c r="AN321" s="224"/>
      <c r="AO321" s="224"/>
      <c r="AP321" s="224"/>
      <c r="AQ321" s="224"/>
      <c r="AR321" s="224"/>
      <c r="AS321" s="224"/>
      <c r="AT321" s="224"/>
      <c r="AU321" s="224"/>
      <c r="AV321" s="224"/>
      <c r="AW321" s="224"/>
      <c r="AX321" s="224"/>
      <c r="AY321" s="224"/>
      <c r="AZ321" s="224"/>
      <c r="BA321" s="224"/>
      <c r="BB321" s="224"/>
      <c r="BC321" s="224"/>
      <c r="BD321" s="224"/>
      <c r="BE321" s="224"/>
      <c r="BF321" s="224"/>
      <c r="BG321" s="224"/>
      <c r="BH321" s="224"/>
      <c r="BI321" s="224"/>
      <c r="BJ321" s="224"/>
      <c r="BK321" s="224"/>
      <c r="BL321" s="224"/>
      <c r="BM321" s="224"/>
      <c r="BN321" s="224"/>
      <c r="BO321" s="224"/>
      <c r="BP321" s="224"/>
      <c r="BQ321" s="224"/>
      <c r="BR321" s="224"/>
      <c r="BS321" s="224"/>
      <c r="BT321" s="224"/>
      <c r="BU321" s="224"/>
      <c r="BV321" s="224"/>
      <c r="BW321" s="224"/>
      <c r="BX321" s="224"/>
      <c r="BY321" s="225"/>
      <c r="BZ321" s="225"/>
      <c r="CA321" s="225"/>
      <c r="CB321" s="225"/>
      <c r="CC321" s="225"/>
      <c r="CD321" s="225"/>
      <c r="CE321" s="225"/>
      <c r="CF321" s="225"/>
      <c r="CG321" s="225"/>
      <c r="CH321" s="225"/>
      <c r="CI321" s="225"/>
      <c r="CJ321" s="225"/>
      <c r="CK321" s="225"/>
      <c r="CL321" s="225"/>
      <c r="CM321" s="225"/>
      <c r="CN321" s="225"/>
      <c r="CO321" s="225"/>
      <c r="CP321" s="225"/>
      <c r="CQ321" s="225"/>
      <c r="CR321" s="225"/>
      <c r="CS321" s="225"/>
      <c r="CT321" s="225"/>
      <c r="CU321" s="225"/>
      <c r="CV321" s="225"/>
      <c r="CW321" s="225"/>
      <c r="CX321" s="225"/>
      <c r="CY321" s="225"/>
      <c r="CZ321" s="225"/>
      <c r="DA321" s="225"/>
      <c r="DB321" s="225"/>
      <c r="DC321" s="225"/>
      <c r="DD321" s="225"/>
    </row>
    <row r="322" spans="1:108" s="200" customFormat="1">
      <c r="A322" s="228"/>
      <c r="B322" s="228" t="s">
        <v>625</v>
      </c>
      <c r="C322" s="228" t="s">
        <v>664</v>
      </c>
      <c r="D322" s="228">
        <v>695947</v>
      </c>
      <c r="E322" s="228" t="s">
        <v>589</v>
      </c>
      <c r="F322" s="227" t="s">
        <v>846</v>
      </c>
      <c r="G322" s="227">
        <v>2309</v>
      </c>
      <c r="H322" s="227">
        <f t="shared" ref="H322:H333" si="5">G322/10000</f>
        <v>0.23089999999999999</v>
      </c>
      <c r="I322" s="231" t="s">
        <v>837</v>
      </c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24"/>
      <c r="Z322" s="224"/>
      <c r="AA322" s="224"/>
      <c r="AB322" s="224"/>
      <c r="AC322" s="224"/>
      <c r="AD322" s="224"/>
      <c r="AE322" s="224"/>
      <c r="AF322" s="224"/>
      <c r="AG322" s="224"/>
      <c r="AH322" s="224"/>
      <c r="AI322" s="224"/>
      <c r="AJ322" s="224"/>
      <c r="AK322" s="224"/>
      <c r="AL322" s="224"/>
      <c r="AM322" s="224"/>
      <c r="AN322" s="224"/>
      <c r="AO322" s="224"/>
      <c r="AP322" s="224"/>
      <c r="AQ322" s="224"/>
      <c r="AR322" s="224"/>
      <c r="AS322" s="224"/>
      <c r="AT322" s="224"/>
      <c r="AU322" s="224"/>
      <c r="AV322" s="224"/>
      <c r="AW322" s="224"/>
      <c r="AX322" s="224"/>
      <c r="AY322" s="224"/>
      <c r="AZ322" s="224"/>
      <c r="BA322" s="224"/>
      <c r="BB322" s="224"/>
      <c r="BC322" s="224"/>
      <c r="BD322" s="224"/>
      <c r="BE322" s="224"/>
      <c r="BF322" s="224"/>
      <c r="BG322" s="224"/>
      <c r="BH322" s="224"/>
      <c r="BI322" s="224"/>
      <c r="BJ322" s="224"/>
      <c r="BK322" s="224"/>
      <c r="BL322" s="224"/>
      <c r="BM322" s="224"/>
      <c r="BN322" s="224"/>
      <c r="BO322" s="224"/>
      <c r="BP322" s="224"/>
      <c r="BQ322" s="224"/>
      <c r="BR322" s="224"/>
      <c r="BS322" s="224"/>
      <c r="BT322" s="224"/>
      <c r="BU322" s="224"/>
      <c r="BV322" s="224"/>
      <c r="BW322" s="224"/>
      <c r="BX322" s="224"/>
      <c r="BY322" s="225"/>
      <c r="BZ322" s="225"/>
      <c r="CA322" s="225"/>
      <c r="CB322" s="225"/>
      <c r="CC322" s="225"/>
      <c r="CD322" s="225"/>
      <c r="CE322" s="225"/>
      <c r="CF322" s="225"/>
      <c r="CG322" s="225"/>
      <c r="CH322" s="225"/>
      <c r="CI322" s="225"/>
      <c r="CJ322" s="225"/>
      <c r="CK322" s="225"/>
      <c r="CL322" s="225"/>
      <c r="CM322" s="225"/>
      <c r="CN322" s="225"/>
      <c r="CO322" s="225"/>
      <c r="CP322" s="225"/>
      <c r="CQ322" s="225"/>
      <c r="CR322" s="225"/>
      <c r="CS322" s="225"/>
      <c r="CT322" s="225"/>
      <c r="CU322" s="225"/>
      <c r="CV322" s="225"/>
      <c r="CW322" s="225"/>
      <c r="CX322" s="225"/>
      <c r="CY322" s="225"/>
      <c r="CZ322" s="225"/>
      <c r="DA322" s="225"/>
      <c r="DB322" s="225"/>
      <c r="DC322" s="225"/>
      <c r="DD322" s="225"/>
    </row>
    <row r="323" spans="1:108" s="200" customFormat="1">
      <c r="A323" s="228"/>
      <c r="B323" s="228" t="s">
        <v>625</v>
      </c>
      <c r="C323" s="228" t="s">
        <v>664</v>
      </c>
      <c r="D323" s="228">
        <v>695947</v>
      </c>
      <c r="E323" s="228" t="s">
        <v>589</v>
      </c>
      <c r="F323" s="227" t="s">
        <v>847</v>
      </c>
      <c r="G323" s="227">
        <v>953</v>
      </c>
      <c r="H323" s="227">
        <f t="shared" si="5"/>
        <v>9.5299999999999996E-2</v>
      </c>
      <c r="I323" s="231" t="s">
        <v>837</v>
      </c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24"/>
      <c r="Z323" s="224"/>
      <c r="AA323" s="224"/>
      <c r="AB323" s="224"/>
      <c r="AC323" s="224"/>
      <c r="AD323" s="224"/>
      <c r="AE323" s="224"/>
      <c r="AF323" s="224"/>
      <c r="AG323" s="224"/>
      <c r="AH323" s="224"/>
      <c r="AI323" s="224"/>
      <c r="AJ323" s="224"/>
      <c r="AK323" s="224"/>
      <c r="AL323" s="224"/>
      <c r="AM323" s="224"/>
      <c r="AN323" s="224"/>
      <c r="AO323" s="224"/>
      <c r="AP323" s="224"/>
      <c r="AQ323" s="224"/>
      <c r="AR323" s="224"/>
      <c r="AS323" s="224"/>
      <c r="AT323" s="224"/>
      <c r="AU323" s="224"/>
      <c r="AV323" s="224"/>
      <c r="AW323" s="224"/>
      <c r="AX323" s="224"/>
      <c r="AY323" s="224"/>
      <c r="AZ323" s="224"/>
      <c r="BA323" s="224"/>
      <c r="BB323" s="224"/>
      <c r="BC323" s="224"/>
      <c r="BD323" s="224"/>
      <c r="BE323" s="224"/>
      <c r="BF323" s="224"/>
      <c r="BG323" s="224"/>
      <c r="BH323" s="224"/>
      <c r="BI323" s="224"/>
      <c r="BJ323" s="224"/>
      <c r="BK323" s="224"/>
      <c r="BL323" s="224"/>
      <c r="BM323" s="224"/>
      <c r="BN323" s="224"/>
      <c r="BO323" s="224"/>
      <c r="BP323" s="224"/>
      <c r="BQ323" s="224"/>
      <c r="BR323" s="224"/>
      <c r="BS323" s="224"/>
      <c r="BT323" s="224"/>
      <c r="BU323" s="224"/>
      <c r="BV323" s="224"/>
      <c r="BW323" s="224"/>
      <c r="BX323" s="224"/>
      <c r="BY323" s="225"/>
      <c r="BZ323" s="225"/>
      <c r="CA323" s="225"/>
      <c r="CB323" s="225"/>
      <c r="CC323" s="225"/>
      <c r="CD323" s="225"/>
      <c r="CE323" s="225"/>
      <c r="CF323" s="225"/>
      <c r="CG323" s="225"/>
      <c r="CH323" s="225"/>
      <c r="CI323" s="225"/>
      <c r="CJ323" s="225"/>
      <c r="CK323" s="225"/>
      <c r="CL323" s="225"/>
      <c r="CM323" s="225"/>
      <c r="CN323" s="225"/>
      <c r="CO323" s="225"/>
      <c r="CP323" s="225"/>
      <c r="CQ323" s="225"/>
      <c r="CR323" s="225"/>
      <c r="CS323" s="225"/>
      <c r="CT323" s="225"/>
      <c r="CU323" s="225"/>
      <c r="CV323" s="225"/>
      <c r="CW323" s="225"/>
      <c r="CX323" s="225"/>
      <c r="CY323" s="225"/>
      <c r="CZ323" s="225"/>
      <c r="DA323" s="225"/>
      <c r="DB323" s="225"/>
      <c r="DC323" s="225"/>
      <c r="DD323" s="225"/>
    </row>
    <row r="324" spans="1:108" s="200" customFormat="1">
      <c r="A324" s="228"/>
      <c r="B324" s="228" t="s">
        <v>625</v>
      </c>
      <c r="C324" s="228" t="s">
        <v>664</v>
      </c>
      <c r="D324" s="228">
        <v>695947</v>
      </c>
      <c r="E324" s="228" t="s">
        <v>589</v>
      </c>
      <c r="F324" s="227" t="s">
        <v>848</v>
      </c>
      <c r="G324" s="227">
        <v>2355</v>
      </c>
      <c r="H324" s="227">
        <f t="shared" si="5"/>
        <v>0.23549999999999999</v>
      </c>
      <c r="I324" s="231" t="s">
        <v>837</v>
      </c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24"/>
      <c r="Z324" s="224"/>
      <c r="AA324" s="224"/>
      <c r="AB324" s="224"/>
      <c r="AC324" s="224"/>
      <c r="AD324" s="224"/>
      <c r="AE324" s="224"/>
      <c r="AF324" s="224"/>
      <c r="AG324" s="224"/>
      <c r="AH324" s="224"/>
      <c r="AI324" s="224"/>
      <c r="AJ324" s="224"/>
      <c r="AK324" s="224"/>
      <c r="AL324" s="224"/>
      <c r="AM324" s="224"/>
      <c r="AN324" s="224"/>
      <c r="AO324" s="224"/>
      <c r="AP324" s="224"/>
      <c r="AQ324" s="224"/>
      <c r="AR324" s="224"/>
      <c r="AS324" s="224"/>
      <c r="AT324" s="224"/>
      <c r="AU324" s="224"/>
      <c r="AV324" s="224"/>
      <c r="AW324" s="224"/>
      <c r="AX324" s="224"/>
      <c r="AY324" s="224"/>
      <c r="AZ324" s="224"/>
      <c r="BA324" s="224"/>
      <c r="BB324" s="224"/>
      <c r="BC324" s="224"/>
      <c r="BD324" s="224"/>
      <c r="BE324" s="224"/>
      <c r="BF324" s="224"/>
      <c r="BG324" s="224"/>
      <c r="BH324" s="224"/>
      <c r="BI324" s="224"/>
      <c r="BJ324" s="224"/>
      <c r="BK324" s="224"/>
      <c r="BL324" s="224"/>
      <c r="BM324" s="224"/>
      <c r="BN324" s="224"/>
      <c r="BO324" s="224"/>
      <c r="BP324" s="224"/>
      <c r="BQ324" s="224"/>
      <c r="BR324" s="224"/>
      <c r="BS324" s="224"/>
      <c r="BT324" s="224"/>
      <c r="BU324" s="224"/>
      <c r="BV324" s="224"/>
      <c r="BW324" s="224"/>
      <c r="BX324" s="224"/>
      <c r="BY324" s="225"/>
      <c r="BZ324" s="225"/>
      <c r="CA324" s="225"/>
      <c r="CB324" s="225"/>
      <c r="CC324" s="225"/>
      <c r="CD324" s="225"/>
      <c r="CE324" s="225"/>
      <c r="CF324" s="225"/>
      <c r="CG324" s="225"/>
      <c r="CH324" s="225"/>
      <c r="CI324" s="225"/>
      <c r="CJ324" s="225"/>
      <c r="CK324" s="225"/>
      <c r="CL324" s="225"/>
      <c r="CM324" s="225"/>
      <c r="CN324" s="225"/>
      <c r="CO324" s="225"/>
      <c r="CP324" s="225"/>
      <c r="CQ324" s="225"/>
      <c r="CR324" s="225"/>
      <c r="CS324" s="225"/>
      <c r="CT324" s="225"/>
      <c r="CU324" s="225"/>
      <c r="CV324" s="225"/>
      <c r="CW324" s="225"/>
      <c r="CX324" s="225"/>
      <c r="CY324" s="225"/>
      <c r="CZ324" s="225"/>
      <c r="DA324" s="225"/>
      <c r="DB324" s="225"/>
      <c r="DC324" s="225"/>
      <c r="DD324" s="225"/>
    </row>
    <row r="325" spans="1:108" s="200" customFormat="1">
      <c r="A325" s="228"/>
      <c r="B325" s="228" t="s">
        <v>625</v>
      </c>
      <c r="C325" s="228" t="s">
        <v>664</v>
      </c>
      <c r="D325" s="228">
        <v>695947</v>
      </c>
      <c r="E325" s="228" t="s">
        <v>589</v>
      </c>
      <c r="F325" s="227" t="s">
        <v>849</v>
      </c>
      <c r="G325" s="227">
        <v>995</v>
      </c>
      <c r="H325" s="227">
        <f t="shared" si="5"/>
        <v>9.9500000000000005E-2</v>
      </c>
      <c r="I325" s="231" t="s">
        <v>837</v>
      </c>
      <c r="J325" s="224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24"/>
      <c r="Z325" s="224"/>
      <c r="AA325" s="224"/>
      <c r="AB325" s="224"/>
      <c r="AC325" s="224"/>
      <c r="AD325" s="224"/>
      <c r="AE325" s="224"/>
      <c r="AF325" s="224"/>
      <c r="AG325" s="224"/>
      <c r="AH325" s="224"/>
      <c r="AI325" s="224"/>
      <c r="AJ325" s="224"/>
      <c r="AK325" s="224"/>
      <c r="AL325" s="224"/>
      <c r="AM325" s="224"/>
      <c r="AN325" s="224"/>
      <c r="AO325" s="224"/>
      <c r="AP325" s="224"/>
      <c r="AQ325" s="224"/>
      <c r="AR325" s="224"/>
      <c r="AS325" s="224"/>
      <c r="AT325" s="224"/>
      <c r="AU325" s="224"/>
      <c r="AV325" s="224"/>
      <c r="AW325" s="224"/>
      <c r="AX325" s="224"/>
      <c r="AY325" s="224"/>
      <c r="AZ325" s="224"/>
      <c r="BA325" s="224"/>
      <c r="BB325" s="224"/>
      <c r="BC325" s="224"/>
      <c r="BD325" s="224"/>
      <c r="BE325" s="224"/>
      <c r="BF325" s="224"/>
      <c r="BG325" s="224"/>
      <c r="BH325" s="224"/>
      <c r="BI325" s="224"/>
      <c r="BJ325" s="224"/>
      <c r="BK325" s="224"/>
      <c r="BL325" s="224"/>
      <c r="BM325" s="224"/>
      <c r="BN325" s="224"/>
      <c r="BO325" s="224"/>
      <c r="BP325" s="224"/>
      <c r="BQ325" s="224"/>
      <c r="BR325" s="224"/>
      <c r="BS325" s="224"/>
      <c r="BT325" s="224"/>
      <c r="BU325" s="224"/>
      <c r="BV325" s="224"/>
      <c r="BW325" s="224"/>
      <c r="BX325" s="224"/>
      <c r="BY325" s="225"/>
      <c r="BZ325" s="225"/>
      <c r="CA325" s="225"/>
      <c r="CB325" s="225"/>
      <c r="CC325" s="225"/>
      <c r="CD325" s="225"/>
      <c r="CE325" s="225"/>
      <c r="CF325" s="225"/>
      <c r="CG325" s="225"/>
      <c r="CH325" s="225"/>
      <c r="CI325" s="225"/>
      <c r="CJ325" s="225"/>
      <c r="CK325" s="225"/>
      <c r="CL325" s="225"/>
      <c r="CM325" s="225"/>
      <c r="CN325" s="225"/>
      <c r="CO325" s="225"/>
      <c r="CP325" s="225"/>
      <c r="CQ325" s="225"/>
      <c r="CR325" s="225"/>
      <c r="CS325" s="225"/>
      <c r="CT325" s="225"/>
      <c r="CU325" s="225"/>
      <c r="CV325" s="225"/>
      <c r="CW325" s="225"/>
      <c r="CX325" s="225"/>
      <c r="CY325" s="225"/>
      <c r="CZ325" s="225"/>
      <c r="DA325" s="225"/>
      <c r="DB325" s="225"/>
      <c r="DC325" s="225"/>
      <c r="DD325" s="225"/>
    </row>
    <row r="326" spans="1:108" s="200" customFormat="1">
      <c r="A326" s="228"/>
      <c r="B326" s="228" t="s">
        <v>625</v>
      </c>
      <c r="C326" s="228" t="s">
        <v>664</v>
      </c>
      <c r="D326" s="228">
        <v>640034</v>
      </c>
      <c r="E326" s="228" t="s">
        <v>605</v>
      </c>
      <c r="F326" s="227" t="s">
        <v>851</v>
      </c>
      <c r="G326" s="227">
        <v>491</v>
      </c>
      <c r="H326" s="227">
        <f t="shared" si="5"/>
        <v>4.9099999999999998E-2</v>
      </c>
      <c r="I326" s="231" t="s">
        <v>837</v>
      </c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24"/>
      <c r="Z326" s="224"/>
      <c r="AA326" s="224"/>
      <c r="AB326" s="224"/>
      <c r="AC326" s="224"/>
      <c r="AD326" s="224"/>
      <c r="AE326" s="224"/>
      <c r="AF326" s="224"/>
      <c r="AG326" s="224"/>
      <c r="AH326" s="224"/>
      <c r="AI326" s="224"/>
      <c r="AJ326" s="224"/>
      <c r="AK326" s="224"/>
      <c r="AL326" s="224"/>
      <c r="AM326" s="224"/>
      <c r="AN326" s="224"/>
      <c r="AO326" s="224"/>
      <c r="AP326" s="224"/>
      <c r="AQ326" s="224"/>
      <c r="AR326" s="224"/>
      <c r="AS326" s="224"/>
      <c r="AT326" s="224"/>
      <c r="AU326" s="224"/>
      <c r="AV326" s="224"/>
      <c r="AW326" s="224"/>
      <c r="AX326" s="224"/>
      <c r="AY326" s="224"/>
      <c r="AZ326" s="224"/>
      <c r="BA326" s="224"/>
      <c r="BB326" s="224"/>
      <c r="BC326" s="224"/>
      <c r="BD326" s="224"/>
      <c r="BE326" s="224"/>
      <c r="BF326" s="224"/>
      <c r="BG326" s="224"/>
      <c r="BH326" s="224"/>
      <c r="BI326" s="224"/>
      <c r="BJ326" s="224"/>
      <c r="BK326" s="224"/>
      <c r="BL326" s="224"/>
      <c r="BM326" s="224"/>
      <c r="BN326" s="224"/>
      <c r="BO326" s="224"/>
      <c r="BP326" s="224"/>
      <c r="BQ326" s="224"/>
      <c r="BR326" s="224"/>
      <c r="BS326" s="224"/>
      <c r="BT326" s="224"/>
      <c r="BU326" s="224"/>
      <c r="BV326" s="224"/>
      <c r="BW326" s="224"/>
      <c r="BX326" s="224"/>
      <c r="BY326" s="225"/>
      <c r="BZ326" s="225"/>
      <c r="CA326" s="225"/>
      <c r="CB326" s="225"/>
      <c r="CC326" s="225"/>
      <c r="CD326" s="225"/>
      <c r="CE326" s="225"/>
      <c r="CF326" s="225"/>
      <c r="CG326" s="225"/>
      <c r="CH326" s="225"/>
      <c r="CI326" s="225"/>
      <c r="CJ326" s="225"/>
      <c r="CK326" s="225"/>
      <c r="CL326" s="225"/>
      <c r="CM326" s="225"/>
      <c r="CN326" s="225"/>
      <c r="CO326" s="225"/>
      <c r="CP326" s="225"/>
      <c r="CQ326" s="225"/>
      <c r="CR326" s="225"/>
      <c r="CS326" s="225"/>
      <c r="CT326" s="225"/>
      <c r="CU326" s="225"/>
      <c r="CV326" s="225"/>
      <c r="CW326" s="225"/>
      <c r="CX326" s="225"/>
      <c r="CY326" s="225"/>
      <c r="CZ326" s="225"/>
      <c r="DA326" s="225"/>
      <c r="DB326" s="225"/>
      <c r="DC326" s="225"/>
      <c r="DD326" s="225"/>
    </row>
    <row r="327" spans="1:108" s="200" customFormat="1">
      <c r="A327" s="228"/>
      <c r="B327" s="228" t="s">
        <v>625</v>
      </c>
      <c r="C327" s="228" t="s">
        <v>664</v>
      </c>
      <c r="D327" s="228">
        <v>719226</v>
      </c>
      <c r="E327" s="228" t="s">
        <v>573</v>
      </c>
      <c r="F327" s="227" t="s">
        <v>853</v>
      </c>
      <c r="G327" s="227">
        <v>291</v>
      </c>
      <c r="H327" s="227">
        <f t="shared" si="5"/>
        <v>2.9100000000000001E-2</v>
      </c>
      <c r="I327" s="231" t="s">
        <v>837</v>
      </c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24"/>
      <c r="Z327" s="224"/>
      <c r="AA327" s="224"/>
      <c r="AB327" s="224"/>
      <c r="AC327" s="224"/>
      <c r="AD327" s="224"/>
      <c r="AE327" s="224"/>
      <c r="AF327" s="224"/>
      <c r="AG327" s="224"/>
      <c r="AH327" s="224"/>
      <c r="AI327" s="224"/>
      <c r="AJ327" s="224"/>
      <c r="AK327" s="224"/>
      <c r="AL327" s="224"/>
      <c r="AM327" s="224"/>
      <c r="AN327" s="224"/>
      <c r="AO327" s="224"/>
      <c r="AP327" s="224"/>
      <c r="AQ327" s="224"/>
      <c r="AR327" s="224"/>
      <c r="AS327" s="224"/>
      <c r="AT327" s="224"/>
      <c r="AU327" s="224"/>
      <c r="AV327" s="224"/>
      <c r="AW327" s="224"/>
      <c r="AX327" s="224"/>
      <c r="AY327" s="224"/>
      <c r="AZ327" s="224"/>
      <c r="BA327" s="224"/>
      <c r="BB327" s="224"/>
      <c r="BC327" s="224"/>
      <c r="BD327" s="224"/>
      <c r="BE327" s="224"/>
      <c r="BF327" s="224"/>
      <c r="BG327" s="224"/>
      <c r="BH327" s="224"/>
      <c r="BI327" s="224"/>
      <c r="BJ327" s="224"/>
      <c r="BK327" s="224"/>
      <c r="BL327" s="224"/>
      <c r="BM327" s="224"/>
      <c r="BN327" s="224"/>
      <c r="BO327" s="224"/>
      <c r="BP327" s="224"/>
      <c r="BQ327" s="224"/>
      <c r="BR327" s="224"/>
      <c r="BS327" s="224"/>
      <c r="BT327" s="224"/>
      <c r="BU327" s="224"/>
      <c r="BV327" s="224"/>
      <c r="BW327" s="224"/>
      <c r="BX327" s="224"/>
      <c r="BY327" s="225"/>
      <c r="BZ327" s="225"/>
      <c r="CA327" s="225"/>
      <c r="CB327" s="225"/>
      <c r="CC327" s="225"/>
      <c r="CD327" s="225"/>
      <c r="CE327" s="225"/>
      <c r="CF327" s="225"/>
      <c r="CG327" s="225"/>
      <c r="CH327" s="225"/>
      <c r="CI327" s="225"/>
      <c r="CJ327" s="225"/>
      <c r="CK327" s="225"/>
      <c r="CL327" s="225"/>
      <c r="CM327" s="225"/>
      <c r="CN327" s="225"/>
      <c r="CO327" s="225"/>
      <c r="CP327" s="225"/>
      <c r="CQ327" s="225"/>
      <c r="CR327" s="225"/>
      <c r="CS327" s="225"/>
      <c r="CT327" s="225"/>
      <c r="CU327" s="225"/>
      <c r="CV327" s="225"/>
      <c r="CW327" s="225"/>
      <c r="CX327" s="225"/>
      <c r="CY327" s="225"/>
      <c r="CZ327" s="225"/>
      <c r="DA327" s="225"/>
      <c r="DB327" s="225"/>
      <c r="DC327" s="225"/>
      <c r="DD327" s="225"/>
    </row>
    <row r="328" spans="1:108" s="200" customFormat="1">
      <c r="A328" s="228"/>
      <c r="B328" s="228" t="s">
        <v>625</v>
      </c>
      <c r="C328" s="228" t="s">
        <v>664</v>
      </c>
      <c r="D328" s="228">
        <v>719226</v>
      </c>
      <c r="E328" s="228" t="s">
        <v>573</v>
      </c>
      <c r="F328" s="227" t="s">
        <v>854</v>
      </c>
      <c r="G328" s="227">
        <v>4935</v>
      </c>
      <c r="H328" s="227">
        <f t="shared" si="5"/>
        <v>0.49349999999999999</v>
      </c>
      <c r="I328" s="231" t="s">
        <v>837</v>
      </c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  <c r="AA328" s="224"/>
      <c r="AB328" s="224"/>
      <c r="AC328" s="224"/>
      <c r="AD328" s="224"/>
      <c r="AE328" s="224"/>
      <c r="AF328" s="224"/>
      <c r="AG328" s="224"/>
      <c r="AH328" s="224"/>
      <c r="AI328" s="224"/>
      <c r="AJ328" s="224"/>
      <c r="AK328" s="224"/>
      <c r="AL328" s="224"/>
      <c r="AM328" s="224"/>
      <c r="AN328" s="224"/>
      <c r="AO328" s="224"/>
      <c r="AP328" s="224"/>
      <c r="AQ328" s="224"/>
      <c r="AR328" s="224"/>
      <c r="AS328" s="224"/>
      <c r="AT328" s="224"/>
      <c r="AU328" s="224"/>
      <c r="AV328" s="224"/>
      <c r="AW328" s="224"/>
      <c r="AX328" s="224"/>
      <c r="AY328" s="224"/>
      <c r="AZ328" s="224"/>
      <c r="BA328" s="224"/>
      <c r="BB328" s="224"/>
      <c r="BC328" s="224"/>
      <c r="BD328" s="224"/>
      <c r="BE328" s="224"/>
      <c r="BF328" s="224"/>
      <c r="BG328" s="224"/>
      <c r="BH328" s="224"/>
      <c r="BI328" s="224"/>
      <c r="BJ328" s="224"/>
      <c r="BK328" s="224"/>
      <c r="BL328" s="224"/>
      <c r="BM328" s="224"/>
      <c r="BN328" s="224"/>
      <c r="BO328" s="224"/>
      <c r="BP328" s="224"/>
      <c r="BQ328" s="224"/>
      <c r="BR328" s="224"/>
      <c r="BS328" s="224"/>
      <c r="BT328" s="224"/>
      <c r="BU328" s="224"/>
      <c r="BV328" s="224"/>
      <c r="BW328" s="224"/>
      <c r="BX328" s="224"/>
      <c r="BY328" s="225"/>
      <c r="BZ328" s="225"/>
      <c r="CA328" s="225"/>
      <c r="CB328" s="225"/>
      <c r="CC328" s="225"/>
      <c r="CD328" s="225"/>
      <c r="CE328" s="225"/>
      <c r="CF328" s="225"/>
      <c r="CG328" s="225"/>
      <c r="CH328" s="225"/>
      <c r="CI328" s="225"/>
      <c r="CJ328" s="225"/>
      <c r="CK328" s="225"/>
      <c r="CL328" s="225"/>
      <c r="CM328" s="225"/>
      <c r="CN328" s="225"/>
      <c r="CO328" s="225"/>
      <c r="CP328" s="225"/>
      <c r="CQ328" s="225"/>
      <c r="CR328" s="225"/>
      <c r="CS328" s="225"/>
      <c r="CT328" s="225"/>
      <c r="CU328" s="225"/>
      <c r="CV328" s="225"/>
      <c r="CW328" s="225"/>
      <c r="CX328" s="225"/>
      <c r="CY328" s="225"/>
      <c r="CZ328" s="225"/>
      <c r="DA328" s="225"/>
      <c r="DB328" s="225"/>
      <c r="DC328" s="225"/>
      <c r="DD328" s="225"/>
    </row>
    <row r="329" spans="1:108" s="200" customFormat="1">
      <c r="A329" s="228"/>
      <c r="B329" s="228" t="s">
        <v>353</v>
      </c>
      <c r="C329" s="228" t="s">
        <v>898</v>
      </c>
      <c r="D329" s="228"/>
      <c r="E329" s="228" t="s">
        <v>863</v>
      </c>
      <c r="F329" s="227" t="s">
        <v>862</v>
      </c>
      <c r="G329" s="227">
        <v>6682</v>
      </c>
      <c r="H329" s="227">
        <f t="shared" si="5"/>
        <v>0.66820000000000002</v>
      </c>
      <c r="I329" s="237" t="s">
        <v>866</v>
      </c>
      <c r="J329" s="253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  <c r="AA329" s="224"/>
      <c r="AB329" s="224"/>
      <c r="AC329" s="224"/>
      <c r="AD329" s="224"/>
      <c r="AE329" s="224"/>
      <c r="AF329" s="224"/>
      <c r="AG329" s="224"/>
      <c r="AH329" s="224"/>
      <c r="AI329" s="224"/>
      <c r="AJ329" s="224"/>
      <c r="AK329" s="224"/>
      <c r="AL329" s="224"/>
      <c r="AM329" s="224"/>
      <c r="AN329" s="224"/>
      <c r="AO329" s="224"/>
      <c r="AP329" s="224"/>
      <c r="AQ329" s="224"/>
      <c r="AR329" s="224"/>
      <c r="AS329" s="224"/>
      <c r="AT329" s="224"/>
      <c r="AU329" s="224"/>
      <c r="AV329" s="224"/>
      <c r="AW329" s="224"/>
      <c r="AX329" s="224"/>
      <c r="AY329" s="224"/>
      <c r="AZ329" s="224"/>
      <c r="BA329" s="224"/>
      <c r="BB329" s="224"/>
      <c r="BC329" s="224"/>
      <c r="BD329" s="224"/>
      <c r="BE329" s="224"/>
      <c r="BF329" s="224"/>
      <c r="BG329" s="224"/>
      <c r="BH329" s="224"/>
      <c r="BI329" s="224"/>
      <c r="BJ329" s="224"/>
      <c r="BK329" s="224"/>
      <c r="BL329" s="224"/>
      <c r="BM329" s="224"/>
      <c r="BN329" s="224"/>
      <c r="BO329" s="224"/>
      <c r="BP329" s="224"/>
      <c r="BQ329" s="224"/>
      <c r="BR329" s="224"/>
      <c r="BS329" s="224"/>
      <c r="BT329" s="224"/>
      <c r="BU329" s="224"/>
      <c r="BV329" s="224"/>
      <c r="BW329" s="224"/>
      <c r="BX329" s="224"/>
      <c r="BY329" s="225"/>
      <c r="BZ329" s="225"/>
      <c r="CA329" s="225"/>
      <c r="CB329" s="225"/>
      <c r="CC329" s="225"/>
      <c r="CD329" s="225"/>
      <c r="CE329" s="225"/>
      <c r="CF329" s="225"/>
      <c r="CG329" s="225"/>
      <c r="CH329" s="225"/>
      <c r="CI329" s="225"/>
      <c r="CJ329" s="225"/>
      <c r="CK329" s="225"/>
      <c r="CL329" s="225"/>
      <c r="CM329" s="225"/>
      <c r="CN329" s="225"/>
      <c r="CO329" s="225"/>
      <c r="CP329" s="225"/>
      <c r="CQ329" s="225"/>
      <c r="CR329" s="225"/>
      <c r="CS329" s="225"/>
      <c r="CT329" s="225"/>
      <c r="CU329" s="225"/>
      <c r="CV329" s="225"/>
      <c r="CW329" s="225"/>
      <c r="CX329" s="225"/>
      <c r="CY329" s="225"/>
      <c r="CZ329" s="225"/>
      <c r="DA329" s="225"/>
      <c r="DB329" s="225"/>
      <c r="DC329" s="225"/>
      <c r="DD329" s="225"/>
    </row>
    <row r="330" spans="1:108" s="200" customFormat="1">
      <c r="A330" s="228"/>
      <c r="B330" s="250" t="s">
        <v>353</v>
      </c>
      <c r="C330" s="250" t="s">
        <v>680</v>
      </c>
      <c r="D330" s="250"/>
      <c r="E330" s="250" t="s">
        <v>876</v>
      </c>
      <c r="F330" s="252" t="s">
        <v>875</v>
      </c>
      <c r="G330" s="252">
        <v>896</v>
      </c>
      <c r="H330" s="252">
        <f t="shared" si="5"/>
        <v>8.9599999999999999E-2</v>
      </c>
      <c r="I330" s="246" t="s">
        <v>877</v>
      </c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  <c r="AA330" s="224"/>
      <c r="AB330" s="224"/>
      <c r="AC330" s="224"/>
      <c r="AD330" s="224"/>
      <c r="AE330" s="224"/>
      <c r="AF330" s="224"/>
      <c r="AG330" s="224"/>
      <c r="AH330" s="224"/>
      <c r="AI330" s="224"/>
      <c r="AJ330" s="224"/>
      <c r="AK330" s="224"/>
      <c r="AL330" s="224"/>
      <c r="AM330" s="224"/>
      <c r="AN330" s="224"/>
      <c r="AO330" s="224"/>
      <c r="AP330" s="224"/>
      <c r="AQ330" s="224"/>
      <c r="AR330" s="224"/>
      <c r="AS330" s="224"/>
      <c r="AT330" s="224"/>
      <c r="AU330" s="224"/>
      <c r="AV330" s="224"/>
      <c r="AW330" s="224"/>
      <c r="AX330" s="224"/>
      <c r="AY330" s="224"/>
      <c r="AZ330" s="224"/>
      <c r="BA330" s="224"/>
      <c r="BB330" s="224"/>
      <c r="BC330" s="224"/>
      <c r="BD330" s="224"/>
      <c r="BE330" s="224"/>
      <c r="BF330" s="224"/>
      <c r="BG330" s="224"/>
      <c r="BH330" s="224"/>
      <c r="BI330" s="224"/>
      <c r="BJ330" s="224"/>
      <c r="BK330" s="224"/>
      <c r="BL330" s="224"/>
      <c r="BM330" s="224"/>
      <c r="BN330" s="224"/>
      <c r="BO330" s="224"/>
      <c r="BP330" s="224"/>
      <c r="BQ330" s="224"/>
      <c r="BR330" s="224"/>
      <c r="BS330" s="224"/>
      <c r="BT330" s="224"/>
      <c r="BU330" s="224"/>
      <c r="BV330" s="224"/>
      <c r="BW330" s="224"/>
      <c r="BX330" s="224"/>
      <c r="BY330" s="225"/>
      <c r="BZ330" s="225"/>
      <c r="CA330" s="225"/>
      <c r="CB330" s="225"/>
      <c r="CC330" s="225"/>
      <c r="CD330" s="225"/>
      <c r="CE330" s="225"/>
      <c r="CF330" s="225"/>
      <c r="CG330" s="225"/>
      <c r="CH330" s="225"/>
      <c r="CI330" s="225"/>
      <c r="CJ330" s="225"/>
      <c r="CK330" s="225"/>
      <c r="CL330" s="225"/>
      <c r="CM330" s="225"/>
      <c r="CN330" s="225"/>
      <c r="CO330" s="225"/>
      <c r="CP330" s="225"/>
      <c r="CQ330" s="225"/>
      <c r="CR330" s="225"/>
      <c r="CS330" s="225"/>
      <c r="CT330" s="225"/>
      <c r="CU330" s="225"/>
      <c r="CV330" s="225"/>
      <c r="CW330" s="225"/>
      <c r="CX330" s="225"/>
      <c r="CY330" s="225"/>
      <c r="CZ330" s="225"/>
      <c r="DA330" s="225"/>
      <c r="DB330" s="225"/>
      <c r="DC330" s="225"/>
      <c r="DD330" s="225"/>
    </row>
    <row r="331" spans="1:108" s="200" customFormat="1">
      <c r="A331" s="228"/>
      <c r="B331" s="228" t="s">
        <v>353</v>
      </c>
      <c r="C331" s="228" t="s">
        <v>662</v>
      </c>
      <c r="D331" s="228"/>
      <c r="E331" s="228" t="s">
        <v>882</v>
      </c>
      <c r="F331" s="227" t="s">
        <v>881</v>
      </c>
      <c r="G331" s="227">
        <v>1466</v>
      </c>
      <c r="H331" s="227">
        <f t="shared" si="5"/>
        <v>0.14660000000000001</v>
      </c>
      <c r="I331" s="237" t="s">
        <v>883</v>
      </c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  <c r="AB331" s="224"/>
      <c r="AC331" s="224"/>
      <c r="AD331" s="224"/>
      <c r="AE331" s="224"/>
      <c r="AF331" s="224"/>
      <c r="AG331" s="224"/>
      <c r="AH331" s="224"/>
      <c r="AI331" s="224"/>
      <c r="AJ331" s="224"/>
      <c r="AK331" s="224"/>
      <c r="AL331" s="224"/>
      <c r="AM331" s="224"/>
      <c r="AN331" s="224"/>
      <c r="AO331" s="224"/>
      <c r="AP331" s="224"/>
      <c r="AQ331" s="224"/>
      <c r="AR331" s="224"/>
      <c r="AS331" s="224"/>
      <c r="AT331" s="224"/>
      <c r="AU331" s="224"/>
      <c r="AV331" s="224"/>
      <c r="AW331" s="224"/>
      <c r="AX331" s="224"/>
      <c r="AY331" s="224"/>
      <c r="AZ331" s="224"/>
      <c r="BA331" s="224"/>
      <c r="BB331" s="224"/>
      <c r="BC331" s="224"/>
      <c r="BD331" s="224"/>
      <c r="BE331" s="224"/>
      <c r="BF331" s="224"/>
      <c r="BG331" s="224"/>
      <c r="BH331" s="224"/>
      <c r="BI331" s="224"/>
      <c r="BJ331" s="224"/>
      <c r="BK331" s="224"/>
      <c r="BL331" s="224"/>
      <c r="BM331" s="224"/>
      <c r="BN331" s="224"/>
      <c r="BO331" s="224"/>
      <c r="BP331" s="224"/>
      <c r="BQ331" s="224"/>
      <c r="BR331" s="224"/>
      <c r="BS331" s="224"/>
      <c r="BT331" s="224"/>
      <c r="BU331" s="224"/>
      <c r="BV331" s="224"/>
      <c r="BW331" s="224"/>
      <c r="BX331" s="224"/>
      <c r="BY331" s="224"/>
      <c r="BZ331" s="224"/>
      <c r="CA331" s="224"/>
      <c r="CB331" s="224"/>
      <c r="CC331" s="225"/>
      <c r="CD331" s="225"/>
      <c r="CE331" s="225"/>
      <c r="CF331" s="225"/>
      <c r="CG331" s="225"/>
      <c r="CH331" s="225"/>
      <c r="CI331" s="225"/>
      <c r="CJ331" s="225"/>
      <c r="CK331" s="225"/>
      <c r="CL331" s="225"/>
      <c r="CM331" s="225"/>
      <c r="CN331" s="225"/>
      <c r="CO331" s="225"/>
      <c r="CP331" s="225"/>
      <c r="CQ331" s="225"/>
      <c r="CR331" s="225"/>
      <c r="CS331" s="225"/>
      <c r="CT331" s="225"/>
      <c r="CU331" s="225"/>
      <c r="CV331" s="225"/>
      <c r="CW331" s="225"/>
      <c r="CX331" s="225"/>
      <c r="CY331" s="225"/>
      <c r="CZ331" s="225"/>
      <c r="DA331" s="225"/>
      <c r="DB331" s="225"/>
      <c r="DC331" s="225"/>
      <c r="DD331" s="225"/>
    </row>
    <row r="332" spans="1:108" s="200" customFormat="1">
      <c r="A332" s="228"/>
      <c r="B332" s="228" t="s">
        <v>353</v>
      </c>
      <c r="C332" s="228" t="s">
        <v>662</v>
      </c>
      <c r="D332" s="228"/>
      <c r="E332" s="228" t="s">
        <v>882</v>
      </c>
      <c r="F332" s="227" t="s">
        <v>884</v>
      </c>
      <c r="G332" s="227">
        <v>11</v>
      </c>
      <c r="H332" s="227">
        <f t="shared" si="5"/>
        <v>1.1000000000000001E-3</v>
      </c>
      <c r="I332" s="237" t="s">
        <v>883</v>
      </c>
      <c r="J332" s="224"/>
      <c r="K332" s="226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4"/>
      <c r="AC332" s="224"/>
      <c r="AD332" s="224"/>
      <c r="AE332" s="224"/>
      <c r="AF332" s="224"/>
      <c r="AG332" s="224"/>
      <c r="AH332" s="224"/>
      <c r="AI332" s="224"/>
      <c r="AJ332" s="224"/>
      <c r="AK332" s="224"/>
      <c r="AL332" s="224"/>
      <c r="AM332" s="224"/>
      <c r="AN332" s="224"/>
      <c r="AO332" s="224"/>
      <c r="AP332" s="224"/>
      <c r="AQ332" s="224"/>
      <c r="AR332" s="224"/>
      <c r="AS332" s="224"/>
      <c r="AT332" s="224"/>
      <c r="AU332" s="224"/>
      <c r="AV332" s="224"/>
      <c r="AW332" s="224"/>
      <c r="AX332" s="224"/>
      <c r="AY332" s="224"/>
      <c r="AZ332" s="224"/>
      <c r="BA332" s="224"/>
      <c r="BB332" s="224"/>
      <c r="BC332" s="224"/>
      <c r="BD332" s="224"/>
      <c r="BE332" s="224"/>
      <c r="BF332" s="224"/>
      <c r="BG332" s="224"/>
      <c r="BH332" s="224"/>
      <c r="BI332" s="224"/>
      <c r="BJ332" s="224"/>
      <c r="BK332" s="224"/>
      <c r="BL332" s="224"/>
      <c r="BM332" s="224"/>
      <c r="BN332" s="224"/>
      <c r="BO332" s="224"/>
      <c r="BP332" s="225"/>
      <c r="BQ332" s="225"/>
      <c r="BR332" s="225"/>
      <c r="BS332" s="225"/>
      <c r="BT332" s="225"/>
      <c r="BU332" s="225"/>
      <c r="BV332" s="225"/>
      <c r="BW332" s="224"/>
      <c r="BX332" s="224"/>
      <c r="BY332" s="224"/>
      <c r="BZ332" s="224"/>
      <c r="CA332" s="224"/>
      <c r="CB332" s="224"/>
      <c r="CC332" s="225"/>
      <c r="CD332" s="225"/>
      <c r="CE332" s="224"/>
      <c r="CF332" s="224"/>
      <c r="CG332" s="224"/>
      <c r="CH332" s="224"/>
      <c r="CI332" s="224"/>
      <c r="CJ332" s="224"/>
      <c r="CK332" s="224"/>
      <c r="CL332" s="224"/>
      <c r="CM332" s="224"/>
      <c r="CN332" s="224"/>
      <c r="CO332" s="224"/>
      <c r="CP332" s="224"/>
      <c r="CQ332" s="224"/>
      <c r="CR332" s="224"/>
      <c r="CS332" s="224"/>
      <c r="CT332" s="224"/>
      <c r="CU332" s="224"/>
      <c r="CV332" s="224"/>
      <c r="CW332" s="224"/>
      <c r="CX332" s="224"/>
      <c r="CY332" s="224"/>
      <c r="CZ332" s="224"/>
      <c r="DA332" s="224"/>
      <c r="DB332" s="224"/>
      <c r="DC332" s="224"/>
      <c r="DD332" s="224"/>
    </row>
    <row r="333" spans="1:108" s="200" customFormat="1">
      <c r="A333" s="235">
        <v>63</v>
      </c>
      <c r="B333" s="228" t="s">
        <v>344</v>
      </c>
      <c r="C333" s="240" t="s">
        <v>676</v>
      </c>
      <c r="D333" s="239">
        <v>689505</v>
      </c>
      <c r="E333" s="229" t="s">
        <v>345</v>
      </c>
      <c r="F333" s="227" t="s">
        <v>346</v>
      </c>
      <c r="G333" s="238">
        <v>20</v>
      </c>
      <c r="H333" s="227">
        <f t="shared" si="5"/>
        <v>2E-3</v>
      </c>
      <c r="I333" s="237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  <c r="Z333" s="224"/>
      <c r="AA333" s="224"/>
      <c r="AB333" s="224"/>
      <c r="AC333" s="224"/>
      <c r="AD333" s="224"/>
      <c r="AE333" s="224"/>
      <c r="AF333" s="224"/>
      <c r="AG333" s="224"/>
      <c r="AH333" s="224"/>
      <c r="AI333" s="224"/>
      <c r="AJ333" s="224"/>
      <c r="AK333" s="224"/>
      <c r="AL333" s="224"/>
      <c r="AM333" s="224"/>
      <c r="AN333" s="224"/>
      <c r="AO333" s="224"/>
      <c r="AP333" s="224"/>
      <c r="AQ333" s="224"/>
      <c r="AR333" s="224"/>
      <c r="AS333" s="224"/>
      <c r="AT333" s="224"/>
      <c r="AU333" s="224"/>
      <c r="AV333" s="224"/>
      <c r="AW333" s="224"/>
      <c r="AX333" s="224"/>
      <c r="AY333" s="224"/>
      <c r="AZ333" s="224"/>
      <c r="BA333" s="224"/>
      <c r="BB333" s="224"/>
      <c r="BC333" s="224"/>
      <c r="BD333" s="224"/>
      <c r="BE333" s="224"/>
      <c r="BF333" s="224"/>
      <c r="BG333" s="224"/>
      <c r="BH333" s="224"/>
      <c r="BI333" s="224"/>
      <c r="BJ333" s="224"/>
      <c r="BK333" s="224"/>
      <c r="BL333" s="224"/>
      <c r="BM333" s="224"/>
      <c r="BN333" s="224"/>
      <c r="BO333" s="224"/>
      <c r="BP333" s="225"/>
      <c r="BQ333" s="225"/>
      <c r="BR333" s="225"/>
      <c r="BS333" s="225"/>
      <c r="BT333" s="225"/>
      <c r="BU333" s="225"/>
      <c r="BV333" s="225"/>
      <c r="BW333" s="224"/>
      <c r="BX333" s="224"/>
      <c r="BY333" s="224"/>
      <c r="BZ333" s="224"/>
      <c r="CA333" s="224"/>
      <c r="CB333" s="224"/>
      <c r="CC333" s="225"/>
      <c r="CD333" s="225"/>
      <c r="CE333" s="224"/>
      <c r="CF333" s="224"/>
      <c r="CG333" s="224"/>
      <c r="CH333" s="224"/>
      <c r="CI333" s="224"/>
      <c r="CJ333" s="224"/>
      <c r="CK333" s="224"/>
      <c r="CL333" s="224"/>
      <c r="CM333" s="224"/>
      <c r="CN333" s="224"/>
      <c r="CO333" s="224"/>
      <c r="CP333" s="224"/>
      <c r="CQ333" s="224"/>
      <c r="CR333" s="224"/>
      <c r="CS333" s="224"/>
      <c r="CT333" s="224"/>
      <c r="CU333" s="224"/>
      <c r="CV333" s="224"/>
      <c r="CW333" s="224"/>
      <c r="CX333" s="224"/>
      <c r="CY333" s="224"/>
      <c r="CZ333" s="224"/>
      <c r="DA333" s="224"/>
      <c r="DB333" s="224"/>
      <c r="DC333" s="224"/>
      <c r="DD333" s="224"/>
    </row>
    <row r="334" spans="1:108" ht="13.5" customHeight="1">
      <c r="A334" s="235">
        <v>260</v>
      </c>
      <c r="B334" s="228" t="s">
        <v>133</v>
      </c>
      <c r="C334" s="240" t="s">
        <v>666</v>
      </c>
      <c r="D334" s="239">
        <v>665720</v>
      </c>
      <c r="E334" s="229" t="s">
        <v>899</v>
      </c>
      <c r="F334" s="227" t="s">
        <v>135</v>
      </c>
      <c r="G334" s="238">
        <v>648</v>
      </c>
      <c r="H334" s="227">
        <f t="shared" ref="H334:H335" si="6">G334/10000</f>
        <v>6.4799999999999996E-2</v>
      </c>
      <c r="I334" s="229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5"/>
      <c r="BQ334" s="85"/>
      <c r="BR334" s="85"/>
      <c r="BS334" s="85"/>
      <c r="BT334" s="85"/>
      <c r="BU334" s="85"/>
      <c r="BV334" s="85"/>
      <c r="BW334" s="84"/>
      <c r="BX334" s="84"/>
      <c r="BY334" s="84"/>
      <c r="BZ334" s="84"/>
      <c r="CA334" s="84"/>
      <c r="CB334" s="84"/>
      <c r="CC334" s="85"/>
      <c r="CD334" s="85"/>
      <c r="CE334" s="8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8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</row>
    <row r="335" spans="1:108">
      <c r="A335" s="236">
        <v>261</v>
      </c>
      <c r="B335" s="228" t="s">
        <v>133</v>
      </c>
      <c r="C335" s="240" t="s">
        <v>666</v>
      </c>
      <c r="D335" s="239">
        <v>665720</v>
      </c>
      <c r="E335" s="229" t="s">
        <v>899</v>
      </c>
      <c r="F335" s="227" t="s">
        <v>137</v>
      </c>
      <c r="G335" s="238">
        <v>1495</v>
      </c>
      <c r="H335" s="227">
        <f t="shared" si="6"/>
        <v>0.14949999999999999</v>
      </c>
      <c r="I335" s="229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</row>
    <row r="336" spans="1:108">
      <c r="A336" s="228"/>
      <c r="B336" s="228"/>
      <c r="C336" s="228"/>
      <c r="D336" s="228"/>
      <c r="E336" s="232"/>
      <c r="F336" s="227"/>
      <c r="G336" s="227"/>
      <c r="H336" s="230">
        <f>SUM(H5:H335)</f>
        <v>50.900199999999991</v>
      </c>
      <c r="I336" s="231"/>
    </row>
    <row r="337" spans="6:18">
      <c r="F337" s="222"/>
      <c r="G337" s="109"/>
      <c r="H337" s="109"/>
    </row>
    <row r="338" spans="6:18">
      <c r="F338" s="222"/>
      <c r="G338" s="109"/>
      <c r="H338" s="109"/>
    </row>
    <row r="339" spans="6:18">
      <c r="F339" s="222"/>
      <c r="G339" s="109"/>
      <c r="H339" s="109"/>
    </row>
    <row r="340" spans="6:18">
      <c r="F340" s="222"/>
      <c r="G340" s="109"/>
      <c r="H340" s="109"/>
    </row>
    <row r="341" spans="6:18">
      <c r="F341" s="222"/>
      <c r="G341" s="109"/>
      <c r="H341" s="109"/>
    </row>
    <row r="342" spans="6:18">
      <c r="F342" s="222"/>
      <c r="G342" s="109"/>
      <c r="H342" s="109"/>
    </row>
    <row r="343" spans="6:18">
      <c r="F343" s="222"/>
      <c r="G343" s="109"/>
      <c r="H343" s="109"/>
    </row>
    <row r="344" spans="6:18">
      <c r="F344" s="221"/>
      <c r="G344" s="109"/>
      <c r="H344" s="109"/>
      <c r="Q344" s="12"/>
      <c r="R344" s="12"/>
    </row>
    <row r="345" spans="6:18">
      <c r="F345" s="221"/>
      <c r="G345" s="109"/>
      <c r="H345" s="109"/>
    </row>
    <row r="346" spans="6:18">
      <c r="F346" s="221"/>
      <c r="G346" s="109"/>
      <c r="H346" s="109"/>
    </row>
    <row r="347" spans="6:18">
      <c r="F347" s="221"/>
      <c r="G347" s="109"/>
      <c r="H347" s="109"/>
      <c r="I347" s="223"/>
    </row>
    <row r="348" spans="6:18">
      <c r="F348" s="221"/>
      <c r="G348" s="222"/>
      <c r="H348" s="222"/>
      <c r="I348" s="109"/>
    </row>
    <row r="349" spans="6:18">
      <c r="F349" s="221"/>
      <c r="G349" s="222"/>
      <c r="H349" s="222"/>
      <c r="I349" s="109"/>
      <c r="J349" s="218"/>
      <c r="K349" s="6"/>
      <c r="L349" s="202"/>
    </row>
    <row r="350" spans="6:18">
      <c r="F350" s="221"/>
      <c r="G350" s="222"/>
      <c r="H350" s="222"/>
      <c r="I350" s="109"/>
      <c r="J350" s="218"/>
      <c r="K350" s="6"/>
      <c r="L350" s="202"/>
    </row>
    <row r="351" spans="6:18">
      <c r="F351" s="221"/>
      <c r="G351" s="221"/>
      <c r="H351" s="221"/>
      <c r="I351" s="109"/>
      <c r="J351" s="218"/>
      <c r="K351" s="6"/>
      <c r="L351" s="202"/>
    </row>
    <row r="352" spans="6:18">
      <c r="F352" s="221"/>
      <c r="G352" s="221"/>
      <c r="H352" s="221"/>
      <c r="I352" s="109"/>
      <c r="J352" s="218"/>
      <c r="K352" s="6"/>
      <c r="L352" s="202"/>
    </row>
    <row r="353" spans="6:14">
      <c r="F353" s="1"/>
      <c r="G353" s="1"/>
      <c r="H353" s="1"/>
      <c r="I353" s="109"/>
      <c r="J353" s="218"/>
      <c r="K353" s="6"/>
      <c r="L353" s="202"/>
    </row>
    <row r="354" spans="6:14">
      <c r="F354" s="1"/>
      <c r="G354" s="1"/>
      <c r="H354" s="1"/>
      <c r="I354" s="84"/>
      <c r="J354" s="218"/>
      <c r="K354" s="6"/>
      <c r="L354" s="202"/>
    </row>
    <row r="355" spans="6:14">
      <c r="I355" s="84"/>
      <c r="J355" s="135"/>
      <c r="K355" s="6"/>
      <c r="L355" s="6"/>
      <c r="M355" s="6"/>
      <c r="N355" s="202"/>
    </row>
    <row r="356" spans="6:14">
      <c r="I356" s="84"/>
      <c r="J356" s="217"/>
      <c r="K356" s="216"/>
      <c r="L356" s="6"/>
      <c r="M356" s="171"/>
      <c r="N356" s="202"/>
    </row>
    <row r="357" spans="6:14">
      <c r="I357" s="109"/>
      <c r="J357" s="135"/>
      <c r="K357" s="6"/>
      <c r="L357" s="6"/>
      <c r="M357" s="6"/>
      <c r="N357" s="202"/>
    </row>
    <row r="358" spans="6:14">
      <c r="J358" s="135"/>
      <c r="K358" s="6"/>
      <c r="L358" s="202"/>
    </row>
  </sheetData>
  <autoFilter ref="A4:U354"/>
  <sortState ref="A5:Z336">
    <sortCondition ref="A5:A336"/>
  </sortState>
  <pageMargins left="0.70866141732283472" right="0.70866141732283472" top="0.74803149606299213" bottom="0.74803149606299213" header="0.31496062992125984" footer="0.31496062992125984"/>
  <pageSetup paperSize="8" scale="5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8"/>
  <sheetViews>
    <sheetView workbookViewId="0">
      <pane xSplit="2" ySplit="6" topLeftCell="C130" activePane="bottomRight" state="frozen"/>
      <selection pane="topRight" activeCell="B1" sqref="B1"/>
      <selection pane="bottomLeft" activeCell="A2" sqref="A2"/>
      <selection pane="bottomRight" activeCell="C4" sqref="A4:XFD6"/>
    </sheetView>
  </sheetViews>
  <sheetFormatPr defaultRowHeight="12.75"/>
  <cols>
    <col min="1" max="1" width="12" bestFit="1" customWidth="1"/>
    <col min="2" max="2" width="21.42578125" bestFit="1" customWidth="1"/>
    <col min="3" max="5" width="21.42578125" customWidth="1"/>
    <col min="6" max="8" width="12" customWidth="1"/>
    <col min="9" max="9" width="25.7109375" bestFit="1" customWidth="1"/>
    <col min="10" max="10" width="16.28515625" style="6" customWidth="1"/>
    <col min="11" max="14" width="17.42578125" style="6" customWidth="1"/>
    <col min="15" max="15" width="15.140625" customWidth="1"/>
    <col min="16" max="16" width="14.7109375" customWidth="1"/>
    <col min="17" max="17" width="7.140625" customWidth="1"/>
    <col min="18" max="18" width="67.85546875" customWidth="1"/>
    <col min="19" max="19" width="22" bestFit="1" customWidth="1"/>
    <col min="20" max="20" width="18.7109375" bestFit="1" customWidth="1"/>
    <col min="23" max="23" width="31.140625" customWidth="1"/>
    <col min="24" max="24" width="15" customWidth="1"/>
    <col min="25" max="25" width="19.5703125" customWidth="1"/>
    <col min="248" max="248" width="12.140625" customWidth="1"/>
    <col min="249" max="249" width="21.42578125" bestFit="1" customWidth="1"/>
    <col min="250" max="250" width="22" bestFit="1" customWidth="1"/>
    <col min="251" max="251" width="12" bestFit="1" customWidth="1"/>
    <col min="252" max="252" width="16.28515625" customWidth="1"/>
    <col min="253" max="253" width="25.7109375" bestFit="1" customWidth="1"/>
    <col min="254" max="254" width="17.42578125" customWidth="1"/>
    <col min="255" max="255" width="15.140625" customWidth="1"/>
    <col min="256" max="256" width="6.5703125" customWidth="1"/>
    <col min="257" max="257" width="7.140625" customWidth="1"/>
    <col min="258" max="258" width="67.85546875" customWidth="1"/>
    <col min="259" max="259" width="25.5703125" bestFit="1" customWidth="1"/>
    <col min="260" max="260" width="19.5703125" bestFit="1" customWidth="1"/>
    <col min="261" max="261" width="26" bestFit="1" customWidth="1"/>
    <col min="504" max="504" width="12.140625" customWidth="1"/>
    <col min="505" max="505" width="21.42578125" bestFit="1" customWidth="1"/>
    <col min="506" max="506" width="22" bestFit="1" customWidth="1"/>
    <col min="507" max="507" width="12" bestFit="1" customWidth="1"/>
    <col min="508" max="508" width="16.28515625" customWidth="1"/>
    <col min="509" max="509" width="25.7109375" bestFit="1" customWidth="1"/>
    <col min="510" max="510" width="17.42578125" customWidth="1"/>
    <col min="511" max="511" width="15.140625" customWidth="1"/>
    <col min="512" max="512" width="6.5703125" customWidth="1"/>
    <col min="513" max="513" width="7.140625" customWidth="1"/>
    <col min="514" max="514" width="67.85546875" customWidth="1"/>
    <col min="515" max="515" width="25.5703125" bestFit="1" customWidth="1"/>
    <col min="516" max="516" width="19.5703125" bestFit="1" customWidth="1"/>
    <col min="517" max="517" width="26" bestFit="1" customWidth="1"/>
    <col min="760" max="760" width="12.140625" customWidth="1"/>
    <col min="761" max="761" width="21.42578125" bestFit="1" customWidth="1"/>
    <col min="762" max="762" width="22" bestFit="1" customWidth="1"/>
    <col min="763" max="763" width="12" bestFit="1" customWidth="1"/>
    <col min="764" max="764" width="16.28515625" customWidth="1"/>
    <col min="765" max="765" width="25.7109375" bestFit="1" customWidth="1"/>
    <col min="766" max="766" width="17.42578125" customWidth="1"/>
    <col min="767" max="767" width="15.140625" customWidth="1"/>
    <col min="768" max="768" width="6.5703125" customWidth="1"/>
    <col min="769" max="769" width="7.140625" customWidth="1"/>
    <col min="770" max="770" width="67.85546875" customWidth="1"/>
    <col min="771" max="771" width="25.5703125" bestFit="1" customWidth="1"/>
    <col min="772" max="772" width="19.5703125" bestFit="1" customWidth="1"/>
    <col min="773" max="773" width="26" bestFit="1" customWidth="1"/>
    <col min="1016" max="1016" width="12.140625" customWidth="1"/>
    <col min="1017" max="1017" width="21.42578125" bestFit="1" customWidth="1"/>
    <col min="1018" max="1018" width="22" bestFit="1" customWidth="1"/>
    <col min="1019" max="1019" width="12" bestFit="1" customWidth="1"/>
    <col min="1020" max="1020" width="16.28515625" customWidth="1"/>
    <col min="1021" max="1021" width="25.7109375" bestFit="1" customWidth="1"/>
    <col min="1022" max="1022" width="17.42578125" customWidth="1"/>
    <col min="1023" max="1023" width="15.140625" customWidth="1"/>
    <col min="1024" max="1024" width="6.5703125" customWidth="1"/>
    <col min="1025" max="1025" width="7.140625" customWidth="1"/>
    <col min="1026" max="1026" width="67.85546875" customWidth="1"/>
    <col min="1027" max="1027" width="25.5703125" bestFit="1" customWidth="1"/>
    <col min="1028" max="1028" width="19.5703125" bestFit="1" customWidth="1"/>
    <col min="1029" max="1029" width="26" bestFit="1" customWidth="1"/>
    <col min="1272" max="1272" width="12.140625" customWidth="1"/>
    <col min="1273" max="1273" width="21.42578125" bestFit="1" customWidth="1"/>
    <col min="1274" max="1274" width="22" bestFit="1" customWidth="1"/>
    <col min="1275" max="1275" width="12" bestFit="1" customWidth="1"/>
    <col min="1276" max="1276" width="16.28515625" customWidth="1"/>
    <col min="1277" max="1277" width="25.7109375" bestFit="1" customWidth="1"/>
    <col min="1278" max="1278" width="17.42578125" customWidth="1"/>
    <col min="1279" max="1279" width="15.140625" customWidth="1"/>
    <col min="1280" max="1280" width="6.5703125" customWidth="1"/>
    <col min="1281" max="1281" width="7.140625" customWidth="1"/>
    <col min="1282" max="1282" width="67.85546875" customWidth="1"/>
    <col min="1283" max="1283" width="25.5703125" bestFit="1" customWidth="1"/>
    <col min="1284" max="1284" width="19.5703125" bestFit="1" customWidth="1"/>
    <col min="1285" max="1285" width="26" bestFit="1" customWidth="1"/>
    <col min="1528" max="1528" width="12.140625" customWidth="1"/>
    <col min="1529" max="1529" width="21.42578125" bestFit="1" customWidth="1"/>
    <col min="1530" max="1530" width="22" bestFit="1" customWidth="1"/>
    <col min="1531" max="1531" width="12" bestFit="1" customWidth="1"/>
    <col min="1532" max="1532" width="16.28515625" customWidth="1"/>
    <col min="1533" max="1533" width="25.7109375" bestFit="1" customWidth="1"/>
    <col min="1534" max="1534" width="17.42578125" customWidth="1"/>
    <col min="1535" max="1535" width="15.140625" customWidth="1"/>
    <col min="1536" max="1536" width="6.5703125" customWidth="1"/>
    <col min="1537" max="1537" width="7.140625" customWidth="1"/>
    <col min="1538" max="1538" width="67.85546875" customWidth="1"/>
    <col min="1539" max="1539" width="25.5703125" bestFit="1" customWidth="1"/>
    <col min="1540" max="1540" width="19.5703125" bestFit="1" customWidth="1"/>
    <col min="1541" max="1541" width="26" bestFit="1" customWidth="1"/>
    <col min="1784" max="1784" width="12.140625" customWidth="1"/>
    <col min="1785" max="1785" width="21.42578125" bestFit="1" customWidth="1"/>
    <col min="1786" max="1786" width="22" bestFit="1" customWidth="1"/>
    <col min="1787" max="1787" width="12" bestFit="1" customWidth="1"/>
    <col min="1788" max="1788" width="16.28515625" customWidth="1"/>
    <col min="1789" max="1789" width="25.7109375" bestFit="1" customWidth="1"/>
    <col min="1790" max="1790" width="17.42578125" customWidth="1"/>
    <col min="1791" max="1791" width="15.140625" customWidth="1"/>
    <col min="1792" max="1792" width="6.5703125" customWidth="1"/>
    <col min="1793" max="1793" width="7.140625" customWidth="1"/>
    <col min="1794" max="1794" width="67.85546875" customWidth="1"/>
    <col min="1795" max="1795" width="25.5703125" bestFit="1" customWidth="1"/>
    <col min="1796" max="1796" width="19.5703125" bestFit="1" customWidth="1"/>
    <col min="1797" max="1797" width="26" bestFit="1" customWidth="1"/>
    <col min="2040" max="2040" width="12.140625" customWidth="1"/>
    <col min="2041" max="2041" width="21.42578125" bestFit="1" customWidth="1"/>
    <col min="2042" max="2042" width="22" bestFit="1" customWidth="1"/>
    <col min="2043" max="2043" width="12" bestFit="1" customWidth="1"/>
    <col min="2044" max="2044" width="16.28515625" customWidth="1"/>
    <col min="2045" max="2045" width="25.7109375" bestFit="1" customWidth="1"/>
    <col min="2046" max="2046" width="17.42578125" customWidth="1"/>
    <col min="2047" max="2047" width="15.140625" customWidth="1"/>
    <col min="2048" max="2048" width="6.5703125" customWidth="1"/>
    <col min="2049" max="2049" width="7.140625" customWidth="1"/>
    <col min="2050" max="2050" width="67.85546875" customWidth="1"/>
    <col min="2051" max="2051" width="25.5703125" bestFit="1" customWidth="1"/>
    <col min="2052" max="2052" width="19.5703125" bestFit="1" customWidth="1"/>
    <col min="2053" max="2053" width="26" bestFit="1" customWidth="1"/>
    <col min="2296" max="2296" width="12.140625" customWidth="1"/>
    <col min="2297" max="2297" width="21.42578125" bestFit="1" customWidth="1"/>
    <col min="2298" max="2298" width="22" bestFit="1" customWidth="1"/>
    <col min="2299" max="2299" width="12" bestFit="1" customWidth="1"/>
    <col min="2300" max="2300" width="16.28515625" customWidth="1"/>
    <col min="2301" max="2301" width="25.7109375" bestFit="1" customWidth="1"/>
    <col min="2302" max="2302" width="17.42578125" customWidth="1"/>
    <col min="2303" max="2303" width="15.140625" customWidth="1"/>
    <col min="2304" max="2304" width="6.5703125" customWidth="1"/>
    <col min="2305" max="2305" width="7.140625" customWidth="1"/>
    <col min="2306" max="2306" width="67.85546875" customWidth="1"/>
    <col min="2307" max="2307" width="25.5703125" bestFit="1" customWidth="1"/>
    <col min="2308" max="2308" width="19.5703125" bestFit="1" customWidth="1"/>
    <col min="2309" max="2309" width="26" bestFit="1" customWidth="1"/>
    <col min="2552" max="2552" width="12.140625" customWidth="1"/>
    <col min="2553" max="2553" width="21.42578125" bestFit="1" customWidth="1"/>
    <col min="2554" max="2554" width="22" bestFit="1" customWidth="1"/>
    <col min="2555" max="2555" width="12" bestFit="1" customWidth="1"/>
    <col min="2556" max="2556" width="16.28515625" customWidth="1"/>
    <col min="2557" max="2557" width="25.7109375" bestFit="1" customWidth="1"/>
    <col min="2558" max="2558" width="17.42578125" customWidth="1"/>
    <col min="2559" max="2559" width="15.140625" customWidth="1"/>
    <col min="2560" max="2560" width="6.5703125" customWidth="1"/>
    <col min="2561" max="2561" width="7.140625" customWidth="1"/>
    <col min="2562" max="2562" width="67.85546875" customWidth="1"/>
    <col min="2563" max="2563" width="25.5703125" bestFit="1" customWidth="1"/>
    <col min="2564" max="2564" width="19.5703125" bestFit="1" customWidth="1"/>
    <col min="2565" max="2565" width="26" bestFit="1" customWidth="1"/>
    <col min="2808" max="2808" width="12.140625" customWidth="1"/>
    <col min="2809" max="2809" width="21.42578125" bestFit="1" customWidth="1"/>
    <col min="2810" max="2810" width="22" bestFit="1" customWidth="1"/>
    <col min="2811" max="2811" width="12" bestFit="1" customWidth="1"/>
    <col min="2812" max="2812" width="16.28515625" customWidth="1"/>
    <col min="2813" max="2813" width="25.7109375" bestFit="1" customWidth="1"/>
    <col min="2814" max="2814" width="17.42578125" customWidth="1"/>
    <col min="2815" max="2815" width="15.140625" customWidth="1"/>
    <col min="2816" max="2816" width="6.5703125" customWidth="1"/>
    <col min="2817" max="2817" width="7.140625" customWidth="1"/>
    <col min="2818" max="2818" width="67.85546875" customWidth="1"/>
    <col min="2819" max="2819" width="25.5703125" bestFit="1" customWidth="1"/>
    <col min="2820" max="2820" width="19.5703125" bestFit="1" customWidth="1"/>
    <col min="2821" max="2821" width="26" bestFit="1" customWidth="1"/>
    <col min="3064" max="3064" width="12.140625" customWidth="1"/>
    <col min="3065" max="3065" width="21.42578125" bestFit="1" customWidth="1"/>
    <col min="3066" max="3066" width="22" bestFit="1" customWidth="1"/>
    <col min="3067" max="3067" width="12" bestFit="1" customWidth="1"/>
    <col min="3068" max="3068" width="16.28515625" customWidth="1"/>
    <col min="3069" max="3069" width="25.7109375" bestFit="1" customWidth="1"/>
    <col min="3070" max="3070" width="17.42578125" customWidth="1"/>
    <col min="3071" max="3071" width="15.140625" customWidth="1"/>
    <col min="3072" max="3072" width="6.5703125" customWidth="1"/>
    <col min="3073" max="3073" width="7.140625" customWidth="1"/>
    <col min="3074" max="3074" width="67.85546875" customWidth="1"/>
    <col min="3075" max="3075" width="25.5703125" bestFit="1" customWidth="1"/>
    <col min="3076" max="3076" width="19.5703125" bestFit="1" customWidth="1"/>
    <col min="3077" max="3077" width="26" bestFit="1" customWidth="1"/>
    <col min="3320" max="3320" width="12.140625" customWidth="1"/>
    <col min="3321" max="3321" width="21.42578125" bestFit="1" customWidth="1"/>
    <col min="3322" max="3322" width="22" bestFit="1" customWidth="1"/>
    <col min="3323" max="3323" width="12" bestFit="1" customWidth="1"/>
    <col min="3324" max="3324" width="16.28515625" customWidth="1"/>
    <col min="3325" max="3325" width="25.7109375" bestFit="1" customWidth="1"/>
    <col min="3326" max="3326" width="17.42578125" customWidth="1"/>
    <col min="3327" max="3327" width="15.140625" customWidth="1"/>
    <col min="3328" max="3328" width="6.5703125" customWidth="1"/>
    <col min="3329" max="3329" width="7.140625" customWidth="1"/>
    <col min="3330" max="3330" width="67.85546875" customWidth="1"/>
    <col min="3331" max="3331" width="25.5703125" bestFit="1" customWidth="1"/>
    <col min="3332" max="3332" width="19.5703125" bestFit="1" customWidth="1"/>
    <col min="3333" max="3333" width="26" bestFit="1" customWidth="1"/>
    <col min="3576" max="3576" width="12.140625" customWidth="1"/>
    <col min="3577" max="3577" width="21.42578125" bestFit="1" customWidth="1"/>
    <col min="3578" max="3578" width="22" bestFit="1" customWidth="1"/>
    <col min="3579" max="3579" width="12" bestFit="1" customWidth="1"/>
    <col min="3580" max="3580" width="16.28515625" customWidth="1"/>
    <col min="3581" max="3581" width="25.7109375" bestFit="1" customWidth="1"/>
    <col min="3582" max="3582" width="17.42578125" customWidth="1"/>
    <col min="3583" max="3583" width="15.140625" customWidth="1"/>
    <col min="3584" max="3584" width="6.5703125" customWidth="1"/>
    <col min="3585" max="3585" width="7.140625" customWidth="1"/>
    <col min="3586" max="3586" width="67.85546875" customWidth="1"/>
    <col min="3587" max="3587" width="25.5703125" bestFit="1" customWidth="1"/>
    <col min="3588" max="3588" width="19.5703125" bestFit="1" customWidth="1"/>
    <col min="3589" max="3589" width="26" bestFit="1" customWidth="1"/>
    <col min="3832" max="3832" width="12.140625" customWidth="1"/>
    <col min="3833" max="3833" width="21.42578125" bestFit="1" customWidth="1"/>
    <col min="3834" max="3834" width="22" bestFit="1" customWidth="1"/>
    <col min="3835" max="3835" width="12" bestFit="1" customWidth="1"/>
    <col min="3836" max="3836" width="16.28515625" customWidth="1"/>
    <col min="3837" max="3837" width="25.7109375" bestFit="1" customWidth="1"/>
    <col min="3838" max="3838" width="17.42578125" customWidth="1"/>
    <col min="3839" max="3839" width="15.140625" customWidth="1"/>
    <col min="3840" max="3840" width="6.5703125" customWidth="1"/>
    <col min="3841" max="3841" width="7.140625" customWidth="1"/>
    <col min="3842" max="3842" width="67.85546875" customWidth="1"/>
    <col min="3843" max="3843" width="25.5703125" bestFit="1" customWidth="1"/>
    <col min="3844" max="3844" width="19.5703125" bestFit="1" customWidth="1"/>
    <col min="3845" max="3845" width="26" bestFit="1" customWidth="1"/>
    <col min="4088" max="4088" width="12.140625" customWidth="1"/>
    <col min="4089" max="4089" width="21.42578125" bestFit="1" customWidth="1"/>
    <col min="4090" max="4090" width="22" bestFit="1" customWidth="1"/>
    <col min="4091" max="4091" width="12" bestFit="1" customWidth="1"/>
    <col min="4092" max="4092" width="16.28515625" customWidth="1"/>
    <col min="4093" max="4093" width="25.7109375" bestFit="1" customWidth="1"/>
    <col min="4094" max="4094" width="17.42578125" customWidth="1"/>
    <col min="4095" max="4095" width="15.140625" customWidth="1"/>
    <col min="4096" max="4096" width="6.5703125" customWidth="1"/>
    <col min="4097" max="4097" width="7.140625" customWidth="1"/>
    <col min="4098" max="4098" width="67.85546875" customWidth="1"/>
    <col min="4099" max="4099" width="25.5703125" bestFit="1" customWidth="1"/>
    <col min="4100" max="4100" width="19.5703125" bestFit="1" customWidth="1"/>
    <col min="4101" max="4101" width="26" bestFit="1" customWidth="1"/>
    <col min="4344" max="4344" width="12.140625" customWidth="1"/>
    <col min="4345" max="4345" width="21.42578125" bestFit="1" customWidth="1"/>
    <col min="4346" max="4346" width="22" bestFit="1" customWidth="1"/>
    <col min="4347" max="4347" width="12" bestFit="1" customWidth="1"/>
    <col min="4348" max="4348" width="16.28515625" customWidth="1"/>
    <col min="4349" max="4349" width="25.7109375" bestFit="1" customWidth="1"/>
    <col min="4350" max="4350" width="17.42578125" customWidth="1"/>
    <col min="4351" max="4351" width="15.140625" customWidth="1"/>
    <col min="4352" max="4352" width="6.5703125" customWidth="1"/>
    <col min="4353" max="4353" width="7.140625" customWidth="1"/>
    <col min="4354" max="4354" width="67.85546875" customWidth="1"/>
    <col min="4355" max="4355" width="25.5703125" bestFit="1" customWidth="1"/>
    <col min="4356" max="4356" width="19.5703125" bestFit="1" customWidth="1"/>
    <col min="4357" max="4357" width="26" bestFit="1" customWidth="1"/>
    <col min="4600" max="4600" width="12.140625" customWidth="1"/>
    <col min="4601" max="4601" width="21.42578125" bestFit="1" customWidth="1"/>
    <col min="4602" max="4602" width="22" bestFit="1" customWidth="1"/>
    <col min="4603" max="4603" width="12" bestFit="1" customWidth="1"/>
    <col min="4604" max="4604" width="16.28515625" customWidth="1"/>
    <col min="4605" max="4605" width="25.7109375" bestFit="1" customWidth="1"/>
    <col min="4606" max="4606" width="17.42578125" customWidth="1"/>
    <col min="4607" max="4607" width="15.140625" customWidth="1"/>
    <col min="4608" max="4608" width="6.5703125" customWidth="1"/>
    <col min="4609" max="4609" width="7.140625" customWidth="1"/>
    <col min="4610" max="4610" width="67.85546875" customWidth="1"/>
    <col min="4611" max="4611" width="25.5703125" bestFit="1" customWidth="1"/>
    <col min="4612" max="4612" width="19.5703125" bestFit="1" customWidth="1"/>
    <col min="4613" max="4613" width="26" bestFit="1" customWidth="1"/>
    <col min="4856" max="4856" width="12.140625" customWidth="1"/>
    <col min="4857" max="4857" width="21.42578125" bestFit="1" customWidth="1"/>
    <col min="4858" max="4858" width="22" bestFit="1" customWidth="1"/>
    <col min="4859" max="4859" width="12" bestFit="1" customWidth="1"/>
    <col min="4860" max="4860" width="16.28515625" customWidth="1"/>
    <col min="4861" max="4861" width="25.7109375" bestFit="1" customWidth="1"/>
    <col min="4862" max="4862" width="17.42578125" customWidth="1"/>
    <col min="4863" max="4863" width="15.140625" customWidth="1"/>
    <col min="4864" max="4864" width="6.5703125" customWidth="1"/>
    <col min="4865" max="4865" width="7.140625" customWidth="1"/>
    <col min="4866" max="4866" width="67.85546875" customWidth="1"/>
    <col min="4867" max="4867" width="25.5703125" bestFit="1" customWidth="1"/>
    <col min="4868" max="4868" width="19.5703125" bestFit="1" customWidth="1"/>
    <col min="4869" max="4869" width="26" bestFit="1" customWidth="1"/>
    <col min="5112" max="5112" width="12.140625" customWidth="1"/>
    <col min="5113" max="5113" width="21.42578125" bestFit="1" customWidth="1"/>
    <col min="5114" max="5114" width="22" bestFit="1" customWidth="1"/>
    <col min="5115" max="5115" width="12" bestFit="1" customWidth="1"/>
    <col min="5116" max="5116" width="16.28515625" customWidth="1"/>
    <col min="5117" max="5117" width="25.7109375" bestFit="1" customWidth="1"/>
    <col min="5118" max="5118" width="17.42578125" customWidth="1"/>
    <col min="5119" max="5119" width="15.140625" customWidth="1"/>
    <col min="5120" max="5120" width="6.5703125" customWidth="1"/>
    <col min="5121" max="5121" width="7.140625" customWidth="1"/>
    <col min="5122" max="5122" width="67.85546875" customWidth="1"/>
    <col min="5123" max="5123" width="25.5703125" bestFit="1" customWidth="1"/>
    <col min="5124" max="5124" width="19.5703125" bestFit="1" customWidth="1"/>
    <col min="5125" max="5125" width="26" bestFit="1" customWidth="1"/>
    <col min="5368" max="5368" width="12.140625" customWidth="1"/>
    <col min="5369" max="5369" width="21.42578125" bestFit="1" customWidth="1"/>
    <col min="5370" max="5370" width="22" bestFit="1" customWidth="1"/>
    <col min="5371" max="5371" width="12" bestFit="1" customWidth="1"/>
    <col min="5372" max="5372" width="16.28515625" customWidth="1"/>
    <col min="5373" max="5373" width="25.7109375" bestFit="1" customWidth="1"/>
    <col min="5374" max="5374" width="17.42578125" customWidth="1"/>
    <col min="5375" max="5375" width="15.140625" customWidth="1"/>
    <col min="5376" max="5376" width="6.5703125" customWidth="1"/>
    <col min="5377" max="5377" width="7.140625" customWidth="1"/>
    <col min="5378" max="5378" width="67.85546875" customWidth="1"/>
    <col min="5379" max="5379" width="25.5703125" bestFit="1" customWidth="1"/>
    <col min="5380" max="5380" width="19.5703125" bestFit="1" customWidth="1"/>
    <col min="5381" max="5381" width="26" bestFit="1" customWidth="1"/>
    <col min="5624" max="5624" width="12.140625" customWidth="1"/>
    <col min="5625" max="5625" width="21.42578125" bestFit="1" customWidth="1"/>
    <col min="5626" max="5626" width="22" bestFit="1" customWidth="1"/>
    <col min="5627" max="5627" width="12" bestFit="1" customWidth="1"/>
    <col min="5628" max="5628" width="16.28515625" customWidth="1"/>
    <col min="5629" max="5629" width="25.7109375" bestFit="1" customWidth="1"/>
    <col min="5630" max="5630" width="17.42578125" customWidth="1"/>
    <col min="5631" max="5631" width="15.140625" customWidth="1"/>
    <col min="5632" max="5632" width="6.5703125" customWidth="1"/>
    <col min="5633" max="5633" width="7.140625" customWidth="1"/>
    <col min="5634" max="5634" width="67.85546875" customWidth="1"/>
    <col min="5635" max="5635" width="25.5703125" bestFit="1" customWidth="1"/>
    <col min="5636" max="5636" width="19.5703125" bestFit="1" customWidth="1"/>
    <col min="5637" max="5637" width="26" bestFit="1" customWidth="1"/>
    <col min="5880" max="5880" width="12.140625" customWidth="1"/>
    <col min="5881" max="5881" width="21.42578125" bestFit="1" customWidth="1"/>
    <col min="5882" max="5882" width="22" bestFit="1" customWidth="1"/>
    <col min="5883" max="5883" width="12" bestFit="1" customWidth="1"/>
    <col min="5884" max="5884" width="16.28515625" customWidth="1"/>
    <col min="5885" max="5885" width="25.7109375" bestFit="1" customWidth="1"/>
    <col min="5886" max="5886" width="17.42578125" customWidth="1"/>
    <col min="5887" max="5887" width="15.140625" customWidth="1"/>
    <col min="5888" max="5888" width="6.5703125" customWidth="1"/>
    <col min="5889" max="5889" width="7.140625" customWidth="1"/>
    <col min="5890" max="5890" width="67.85546875" customWidth="1"/>
    <col min="5891" max="5891" width="25.5703125" bestFit="1" customWidth="1"/>
    <col min="5892" max="5892" width="19.5703125" bestFit="1" customWidth="1"/>
    <col min="5893" max="5893" width="26" bestFit="1" customWidth="1"/>
    <col min="6136" max="6136" width="12.140625" customWidth="1"/>
    <col min="6137" max="6137" width="21.42578125" bestFit="1" customWidth="1"/>
    <col min="6138" max="6138" width="22" bestFit="1" customWidth="1"/>
    <col min="6139" max="6139" width="12" bestFit="1" customWidth="1"/>
    <col min="6140" max="6140" width="16.28515625" customWidth="1"/>
    <col min="6141" max="6141" width="25.7109375" bestFit="1" customWidth="1"/>
    <col min="6142" max="6142" width="17.42578125" customWidth="1"/>
    <col min="6143" max="6143" width="15.140625" customWidth="1"/>
    <col min="6144" max="6144" width="6.5703125" customWidth="1"/>
    <col min="6145" max="6145" width="7.140625" customWidth="1"/>
    <col min="6146" max="6146" width="67.85546875" customWidth="1"/>
    <col min="6147" max="6147" width="25.5703125" bestFit="1" customWidth="1"/>
    <col min="6148" max="6148" width="19.5703125" bestFit="1" customWidth="1"/>
    <col min="6149" max="6149" width="26" bestFit="1" customWidth="1"/>
    <col min="6392" max="6392" width="12.140625" customWidth="1"/>
    <col min="6393" max="6393" width="21.42578125" bestFit="1" customWidth="1"/>
    <col min="6394" max="6394" width="22" bestFit="1" customWidth="1"/>
    <col min="6395" max="6395" width="12" bestFit="1" customWidth="1"/>
    <col min="6396" max="6396" width="16.28515625" customWidth="1"/>
    <col min="6397" max="6397" width="25.7109375" bestFit="1" customWidth="1"/>
    <col min="6398" max="6398" width="17.42578125" customWidth="1"/>
    <col min="6399" max="6399" width="15.140625" customWidth="1"/>
    <col min="6400" max="6400" width="6.5703125" customWidth="1"/>
    <col min="6401" max="6401" width="7.140625" customWidth="1"/>
    <col min="6402" max="6402" width="67.85546875" customWidth="1"/>
    <col min="6403" max="6403" width="25.5703125" bestFit="1" customWidth="1"/>
    <col min="6404" max="6404" width="19.5703125" bestFit="1" customWidth="1"/>
    <col min="6405" max="6405" width="26" bestFit="1" customWidth="1"/>
    <col min="6648" max="6648" width="12.140625" customWidth="1"/>
    <col min="6649" max="6649" width="21.42578125" bestFit="1" customWidth="1"/>
    <col min="6650" max="6650" width="22" bestFit="1" customWidth="1"/>
    <col min="6651" max="6651" width="12" bestFit="1" customWidth="1"/>
    <col min="6652" max="6652" width="16.28515625" customWidth="1"/>
    <col min="6653" max="6653" width="25.7109375" bestFit="1" customWidth="1"/>
    <col min="6654" max="6654" width="17.42578125" customWidth="1"/>
    <col min="6655" max="6655" width="15.140625" customWidth="1"/>
    <col min="6656" max="6656" width="6.5703125" customWidth="1"/>
    <col min="6657" max="6657" width="7.140625" customWidth="1"/>
    <col min="6658" max="6658" width="67.85546875" customWidth="1"/>
    <col min="6659" max="6659" width="25.5703125" bestFit="1" customWidth="1"/>
    <col min="6660" max="6660" width="19.5703125" bestFit="1" customWidth="1"/>
    <col min="6661" max="6661" width="26" bestFit="1" customWidth="1"/>
    <col min="6904" max="6904" width="12.140625" customWidth="1"/>
    <col min="6905" max="6905" width="21.42578125" bestFit="1" customWidth="1"/>
    <col min="6906" max="6906" width="22" bestFit="1" customWidth="1"/>
    <col min="6907" max="6907" width="12" bestFit="1" customWidth="1"/>
    <col min="6908" max="6908" width="16.28515625" customWidth="1"/>
    <col min="6909" max="6909" width="25.7109375" bestFit="1" customWidth="1"/>
    <col min="6910" max="6910" width="17.42578125" customWidth="1"/>
    <col min="6911" max="6911" width="15.140625" customWidth="1"/>
    <col min="6912" max="6912" width="6.5703125" customWidth="1"/>
    <col min="6913" max="6913" width="7.140625" customWidth="1"/>
    <col min="6914" max="6914" width="67.85546875" customWidth="1"/>
    <col min="6915" max="6915" width="25.5703125" bestFit="1" customWidth="1"/>
    <col min="6916" max="6916" width="19.5703125" bestFit="1" customWidth="1"/>
    <col min="6917" max="6917" width="26" bestFit="1" customWidth="1"/>
    <col min="7160" max="7160" width="12.140625" customWidth="1"/>
    <col min="7161" max="7161" width="21.42578125" bestFit="1" customWidth="1"/>
    <col min="7162" max="7162" width="22" bestFit="1" customWidth="1"/>
    <col min="7163" max="7163" width="12" bestFit="1" customWidth="1"/>
    <col min="7164" max="7164" width="16.28515625" customWidth="1"/>
    <col min="7165" max="7165" width="25.7109375" bestFit="1" customWidth="1"/>
    <col min="7166" max="7166" width="17.42578125" customWidth="1"/>
    <col min="7167" max="7167" width="15.140625" customWidth="1"/>
    <col min="7168" max="7168" width="6.5703125" customWidth="1"/>
    <col min="7169" max="7169" width="7.140625" customWidth="1"/>
    <col min="7170" max="7170" width="67.85546875" customWidth="1"/>
    <col min="7171" max="7171" width="25.5703125" bestFit="1" customWidth="1"/>
    <col min="7172" max="7172" width="19.5703125" bestFit="1" customWidth="1"/>
    <col min="7173" max="7173" width="26" bestFit="1" customWidth="1"/>
    <col min="7416" max="7416" width="12.140625" customWidth="1"/>
    <col min="7417" max="7417" width="21.42578125" bestFit="1" customWidth="1"/>
    <col min="7418" max="7418" width="22" bestFit="1" customWidth="1"/>
    <col min="7419" max="7419" width="12" bestFit="1" customWidth="1"/>
    <col min="7420" max="7420" width="16.28515625" customWidth="1"/>
    <col min="7421" max="7421" width="25.7109375" bestFit="1" customWidth="1"/>
    <col min="7422" max="7422" width="17.42578125" customWidth="1"/>
    <col min="7423" max="7423" width="15.140625" customWidth="1"/>
    <col min="7424" max="7424" width="6.5703125" customWidth="1"/>
    <col min="7425" max="7425" width="7.140625" customWidth="1"/>
    <col min="7426" max="7426" width="67.85546875" customWidth="1"/>
    <col min="7427" max="7427" width="25.5703125" bestFit="1" customWidth="1"/>
    <col min="7428" max="7428" width="19.5703125" bestFit="1" customWidth="1"/>
    <col min="7429" max="7429" width="26" bestFit="1" customWidth="1"/>
    <col min="7672" max="7672" width="12.140625" customWidth="1"/>
    <col min="7673" max="7673" width="21.42578125" bestFit="1" customWidth="1"/>
    <col min="7674" max="7674" width="22" bestFit="1" customWidth="1"/>
    <col min="7675" max="7675" width="12" bestFit="1" customWidth="1"/>
    <col min="7676" max="7676" width="16.28515625" customWidth="1"/>
    <col min="7677" max="7677" width="25.7109375" bestFit="1" customWidth="1"/>
    <col min="7678" max="7678" width="17.42578125" customWidth="1"/>
    <col min="7679" max="7679" width="15.140625" customWidth="1"/>
    <col min="7680" max="7680" width="6.5703125" customWidth="1"/>
    <col min="7681" max="7681" width="7.140625" customWidth="1"/>
    <col min="7682" max="7682" width="67.85546875" customWidth="1"/>
    <col min="7683" max="7683" width="25.5703125" bestFit="1" customWidth="1"/>
    <col min="7684" max="7684" width="19.5703125" bestFit="1" customWidth="1"/>
    <col min="7685" max="7685" width="26" bestFit="1" customWidth="1"/>
    <col min="7928" max="7928" width="12.140625" customWidth="1"/>
    <col min="7929" max="7929" width="21.42578125" bestFit="1" customWidth="1"/>
    <col min="7930" max="7930" width="22" bestFit="1" customWidth="1"/>
    <col min="7931" max="7931" width="12" bestFit="1" customWidth="1"/>
    <col min="7932" max="7932" width="16.28515625" customWidth="1"/>
    <col min="7933" max="7933" width="25.7109375" bestFit="1" customWidth="1"/>
    <col min="7934" max="7934" width="17.42578125" customWidth="1"/>
    <col min="7935" max="7935" width="15.140625" customWidth="1"/>
    <col min="7936" max="7936" width="6.5703125" customWidth="1"/>
    <col min="7937" max="7937" width="7.140625" customWidth="1"/>
    <col min="7938" max="7938" width="67.85546875" customWidth="1"/>
    <col min="7939" max="7939" width="25.5703125" bestFit="1" customWidth="1"/>
    <col min="7940" max="7940" width="19.5703125" bestFit="1" customWidth="1"/>
    <col min="7941" max="7941" width="26" bestFit="1" customWidth="1"/>
    <col min="8184" max="8184" width="12.140625" customWidth="1"/>
    <col min="8185" max="8185" width="21.42578125" bestFit="1" customWidth="1"/>
    <col min="8186" max="8186" width="22" bestFit="1" customWidth="1"/>
    <col min="8187" max="8187" width="12" bestFit="1" customWidth="1"/>
    <col min="8188" max="8188" width="16.28515625" customWidth="1"/>
    <col min="8189" max="8189" width="25.7109375" bestFit="1" customWidth="1"/>
    <col min="8190" max="8190" width="17.42578125" customWidth="1"/>
    <col min="8191" max="8191" width="15.140625" customWidth="1"/>
    <col min="8192" max="8192" width="6.5703125" customWidth="1"/>
    <col min="8193" max="8193" width="7.140625" customWidth="1"/>
    <col min="8194" max="8194" width="67.85546875" customWidth="1"/>
    <col min="8195" max="8195" width="25.5703125" bestFit="1" customWidth="1"/>
    <col min="8196" max="8196" width="19.5703125" bestFit="1" customWidth="1"/>
    <col min="8197" max="8197" width="26" bestFit="1" customWidth="1"/>
    <col min="8440" max="8440" width="12.140625" customWidth="1"/>
    <col min="8441" max="8441" width="21.42578125" bestFit="1" customWidth="1"/>
    <col min="8442" max="8442" width="22" bestFit="1" customWidth="1"/>
    <col min="8443" max="8443" width="12" bestFit="1" customWidth="1"/>
    <col min="8444" max="8444" width="16.28515625" customWidth="1"/>
    <col min="8445" max="8445" width="25.7109375" bestFit="1" customWidth="1"/>
    <col min="8446" max="8446" width="17.42578125" customWidth="1"/>
    <col min="8447" max="8447" width="15.140625" customWidth="1"/>
    <col min="8448" max="8448" width="6.5703125" customWidth="1"/>
    <col min="8449" max="8449" width="7.140625" customWidth="1"/>
    <col min="8450" max="8450" width="67.85546875" customWidth="1"/>
    <col min="8451" max="8451" width="25.5703125" bestFit="1" customWidth="1"/>
    <col min="8452" max="8452" width="19.5703125" bestFit="1" customWidth="1"/>
    <col min="8453" max="8453" width="26" bestFit="1" customWidth="1"/>
    <col min="8696" max="8696" width="12.140625" customWidth="1"/>
    <col min="8697" max="8697" width="21.42578125" bestFit="1" customWidth="1"/>
    <col min="8698" max="8698" width="22" bestFit="1" customWidth="1"/>
    <col min="8699" max="8699" width="12" bestFit="1" customWidth="1"/>
    <col min="8700" max="8700" width="16.28515625" customWidth="1"/>
    <col min="8701" max="8701" width="25.7109375" bestFit="1" customWidth="1"/>
    <col min="8702" max="8702" width="17.42578125" customWidth="1"/>
    <col min="8703" max="8703" width="15.140625" customWidth="1"/>
    <col min="8704" max="8704" width="6.5703125" customWidth="1"/>
    <col min="8705" max="8705" width="7.140625" customWidth="1"/>
    <col min="8706" max="8706" width="67.85546875" customWidth="1"/>
    <col min="8707" max="8707" width="25.5703125" bestFit="1" customWidth="1"/>
    <col min="8708" max="8708" width="19.5703125" bestFit="1" customWidth="1"/>
    <col min="8709" max="8709" width="26" bestFit="1" customWidth="1"/>
    <col min="8952" max="8952" width="12.140625" customWidth="1"/>
    <col min="8953" max="8953" width="21.42578125" bestFit="1" customWidth="1"/>
    <col min="8954" max="8954" width="22" bestFit="1" customWidth="1"/>
    <col min="8955" max="8955" width="12" bestFit="1" customWidth="1"/>
    <col min="8956" max="8956" width="16.28515625" customWidth="1"/>
    <col min="8957" max="8957" width="25.7109375" bestFit="1" customWidth="1"/>
    <col min="8958" max="8958" width="17.42578125" customWidth="1"/>
    <col min="8959" max="8959" width="15.140625" customWidth="1"/>
    <col min="8960" max="8960" width="6.5703125" customWidth="1"/>
    <col min="8961" max="8961" width="7.140625" customWidth="1"/>
    <col min="8962" max="8962" width="67.85546875" customWidth="1"/>
    <col min="8963" max="8963" width="25.5703125" bestFit="1" customWidth="1"/>
    <col min="8964" max="8964" width="19.5703125" bestFit="1" customWidth="1"/>
    <col min="8965" max="8965" width="26" bestFit="1" customWidth="1"/>
    <col min="9208" max="9208" width="12.140625" customWidth="1"/>
    <col min="9209" max="9209" width="21.42578125" bestFit="1" customWidth="1"/>
    <col min="9210" max="9210" width="22" bestFit="1" customWidth="1"/>
    <col min="9211" max="9211" width="12" bestFit="1" customWidth="1"/>
    <col min="9212" max="9212" width="16.28515625" customWidth="1"/>
    <col min="9213" max="9213" width="25.7109375" bestFit="1" customWidth="1"/>
    <col min="9214" max="9214" width="17.42578125" customWidth="1"/>
    <col min="9215" max="9215" width="15.140625" customWidth="1"/>
    <col min="9216" max="9216" width="6.5703125" customWidth="1"/>
    <col min="9217" max="9217" width="7.140625" customWidth="1"/>
    <col min="9218" max="9218" width="67.85546875" customWidth="1"/>
    <col min="9219" max="9219" width="25.5703125" bestFit="1" customWidth="1"/>
    <col min="9220" max="9220" width="19.5703125" bestFit="1" customWidth="1"/>
    <col min="9221" max="9221" width="26" bestFit="1" customWidth="1"/>
    <col min="9464" max="9464" width="12.140625" customWidth="1"/>
    <col min="9465" max="9465" width="21.42578125" bestFit="1" customWidth="1"/>
    <col min="9466" max="9466" width="22" bestFit="1" customWidth="1"/>
    <col min="9467" max="9467" width="12" bestFit="1" customWidth="1"/>
    <col min="9468" max="9468" width="16.28515625" customWidth="1"/>
    <col min="9469" max="9469" width="25.7109375" bestFit="1" customWidth="1"/>
    <col min="9470" max="9470" width="17.42578125" customWidth="1"/>
    <col min="9471" max="9471" width="15.140625" customWidth="1"/>
    <col min="9472" max="9472" width="6.5703125" customWidth="1"/>
    <col min="9473" max="9473" width="7.140625" customWidth="1"/>
    <col min="9474" max="9474" width="67.85546875" customWidth="1"/>
    <col min="9475" max="9475" width="25.5703125" bestFit="1" customWidth="1"/>
    <col min="9476" max="9476" width="19.5703125" bestFit="1" customWidth="1"/>
    <col min="9477" max="9477" width="26" bestFit="1" customWidth="1"/>
    <col min="9720" max="9720" width="12.140625" customWidth="1"/>
    <col min="9721" max="9721" width="21.42578125" bestFit="1" customWidth="1"/>
    <col min="9722" max="9722" width="22" bestFit="1" customWidth="1"/>
    <col min="9723" max="9723" width="12" bestFit="1" customWidth="1"/>
    <col min="9724" max="9724" width="16.28515625" customWidth="1"/>
    <col min="9725" max="9725" width="25.7109375" bestFit="1" customWidth="1"/>
    <col min="9726" max="9726" width="17.42578125" customWidth="1"/>
    <col min="9727" max="9727" width="15.140625" customWidth="1"/>
    <col min="9728" max="9728" width="6.5703125" customWidth="1"/>
    <col min="9729" max="9729" width="7.140625" customWidth="1"/>
    <col min="9730" max="9730" width="67.85546875" customWidth="1"/>
    <col min="9731" max="9731" width="25.5703125" bestFit="1" customWidth="1"/>
    <col min="9732" max="9732" width="19.5703125" bestFit="1" customWidth="1"/>
    <col min="9733" max="9733" width="26" bestFit="1" customWidth="1"/>
    <col min="9976" max="9976" width="12.140625" customWidth="1"/>
    <col min="9977" max="9977" width="21.42578125" bestFit="1" customWidth="1"/>
    <col min="9978" max="9978" width="22" bestFit="1" customWidth="1"/>
    <col min="9979" max="9979" width="12" bestFit="1" customWidth="1"/>
    <col min="9980" max="9980" width="16.28515625" customWidth="1"/>
    <col min="9981" max="9981" width="25.7109375" bestFit="1" customWidth="1"/>
    <col min="9982" max="9982" width="17.42578125" customWidth="1"/>
    <col min="9983" max="9983" width="15.140625" customWidth="1"/>
    <col min="9984" max="9984" width="6.5703125" customWidth="1"/>
    <col min="9985" max="9985" width="7.140625" customWidth="1"/>
    <col min="9986" max="9986" width="67.85546875" customWidth="1"/>
    <col min="9987" max="9987" width="25.5703125" bestFit="1" customWidth="1"/>
    <col min="9988" max="9988" width="19.5703125" bestFit="1" customWidth="1"/>
    <col min="9989" max="9989" width="26" bestFit="1" customWidth="1"/>
    <col min="10232" max="10232" width="12.140625" customWidth="1"/>
    <col min="10233" max="10233" width="21.42578125" bestFit="1" customWidth="1"/>
    <col min="10234" max="10234" width="22" bestFit="1" customWidth="1"/>
    <col min="10235" max="10235" width="12" bestFit="1" customWidth="1"/>
    <col min="10236" max="10236" width="16.28515625" customWidth="1"/>
    <col min="10237" max="10237" width="25.7109375" bestFit="1" customWidth="1"/>
    <col min="10238" max="10238" width="17.42578125" customWidth="1"/>
    <col min="10239" max="10239" width="15.140625" customWidth="1"/>
    <col min="10240" max="10240" width="6.5703125" customWidth="1"/>
    <col min="10241" max="10241" width="7.140625" customWidth="1"/>
    <col min="10242" max="10242" width="67.85546875" customWidth="1"/>
    <col min="10243" max="10243" width="25.5703125" bestFit="1" customWidth="1"/>
    <col min="10244" max="10244" width="19.5703125" bestFit="1" customWidth="1"/>
    <col min="10245" max="10245" width="26" bestFit="1" customWidth="1"/>
    <col min="10488" max="10488" width="12.140625" customWidth="1"/>
    <col min="10489" max="10489" width="21.42578125" bestFit="1" customWidth="1"/>
    <col min="10490" max="10490" width="22" bestFit="1" customWidth="1"/>
    <col min="10491" max="10491" width="12" bestFit="1" customWidth="1"/>
    <col min="10492" max="10492" width="16.28515625" customWidth="1"/>
    <col min="10493" max="10493" width="25.7109375" bestFit="1" customWidth="1"/>
    <col min="10494" max="10494" width="17.42578125" customWidth="1"/>
    <col min="10495" max="10495" width="15.140625" customWidth="1"/>
    <col min="10496" max="10496" width="6.5703125" customWidth="1"/>
    <col min="10497" max="10497" width="7.140625" customWidth="1"/>
    <col min="10498" max="10498" width="67.85546875" customWidth="1"/>
    <col min="10499" max="10499" width="25.5703125" bestFit="1" customWidth="1"/>
    <col min="10500" max="10500" width="19.5703125" bestFit="1" customWidth="1"/>
    <col min="10501" max="10501" width="26" bestFit="1" customWidth="1"/>
    <col min="10744" max="10744" width="12.140625" customWidth="1"/>
    <col min="10745" max="10745" width="21.42578125" bestFit="1" customWidth="1"/>
    <col min="10746" max="10746" width="22" bestFit="1" customWidth="1"/>
    <col min="10747" max="10747" width="12" bestFit="1" customWidth="1"/>
    <col min="10748" max="10748" width="16.28515625" customWidth="1"/>
    <col min="10749" max="10749" width="25.7109375" bestFit="1" customWidth="1"/>
    <col min="10750" max="10750" width="17.42578125" customWidth="1"/>
    <col min="10751" max="10751" width="15.140625" customWidth="1"/>
    <col min="10752" max="10752" width="6.5703125" customWidth="1"/>
    <col min="10753" max="10753" width="7.140625" customWidth="1"/>
    <col min="10754" max="10754" width="67.85546875" customWidth="1"/>
    <col min="10755" max="10755" width="25.5703125" bestFit="1" customWidth="1"/>
    <col min="10756" max="10756" width="19.5703125" bestFit="1" customWidth="1"/>
    <col min="10757" max="10757" width="26" bestFit="1" customWidth="1"/>
    <col min="11000" max="11000" width="12.140625" customWidth="1"/>
    <col min="11001" max="11001" width="21.42578125" bestFit="1" customWidth="1"/>
    <col min="11002" max="11002" width="22" bestFit="1" customWidth="1"/>
    <col min="11003" max="11003" width="12" bestFit="1" customWidth="1"/>
    <col min="11004" max="11004" width="16.28515625" customWidth="1"/>
    <col min="11005" max="11005" width="25.7109375" bestFit="1" customWidth="1"/>
    <col min="11006" max="11006" width="17.42578125" customWidth="1"/>
    <col min="11007" max="11007" width="15.140625" customWidth="1"/>
    <col min="11008" max="11008" width="6.5703125" customWidth="1"/>
    <col min="11009" max="11009" width="7.140625" customWidth="1"/>
    <col min="11010" max="11010" width="67.85546875" customWidth="1"/>
    <col min="11011" max="11011" width="25.5703125" bestFit="1" customWidth="1"/>
    <col min="11012" max="11012" width="19.5703125" bestFit="1" customWidth="1"/>
    <col min="11013" max="11013" width="26" bestFit="1" customWidth="1"/>
    <col min="11256" max="11256" width="12.140625" customWidth="1"/>
    <col min="11257" max="11257" width="21.42578125" bestFit="1" customWidth="1"/>
    <col min="11258" max="11258" width="22" bestFit="1" customWidth="1"/>
    <col min="11259" max="11259" width="12" bestFit="1" customWidth="1"/>
    <col min="11260" max="11260" width="16.28515625" customWidth="1"/>
    <col min="11261" max="11261" width="25.7109375" bestFit="1" customWidth="1"/>
    <col min="11262" max="11262" width="17.42578125" customWidth="1"/>
    <col min="11263" max="11263" width="15.140625" customWidth="1"/>
    <col min="11264" max="11264" width="6.5703125" customWidth="1"/>
    <col min="11265" max="11265" width="7.140625" customWidth="1"/>
    <col min="11266" max="11266" width="67.85546875" customWidth="1"/>
    <col min="11267" max="11267" width="25.5703125" bestFit="1" customWidth="1"/>
    <col min="11268" max="11268" width="19.5703125" bestFit="1" customWidth="1"/>
    <col min="11269" max="11269" width="26" bestFit="1" customWidth="1"/>
    <col min="11512" max="11512" width="12.140625" customWidth="1"/>
    <col min="11513" max="11513" width="21.42578125" bestFit="1" customWidth="1"/>
    <col min="11514" max="11514" width="22" bestFit="1" customWidth="1"/>
    <col min="11515" max="11515" width="12" bestFit="1" customWidth="1"/>
    <col min="11516" max="11516" width="16.28515625" customWidth="1"/>
    <col min="11517" max="11517" width="25.7109375" bestFit="1" customWidth="1"/>
    <col min="11518" max="11518" width="17.42578125" customWidth="1"/>
    <col min="11519" max="11519" width="15.140625" customWidth="1"/>
    <col min="11520" max="11520" width="6.5703125" customWidth="1"/>
    <col min="11521" max="11521" width="7.140625" customWidth="1"/>
    <col min="11522" max="11522" width="67.85546875" customWidth="1"/>
    <col min="11523" max="11523" width="25.5703125" bestFit="1" customWidth="1"/>
    <col min="11524" max="11524" width="19.5703125" bestFit="1" customWidth="1"/>
    <col min="11525" max="11525" width="26" bestFit="1" customWidth="1"/>
    <col min="11768" max="11768" width="12.140625" customWidth="1"/>
    <col min="11769" max="11769" width="21.42578125" bestFit="1" customWidth="1"/>
    <col min="11770" max="11770" width="22" bestFit="1" customWidth="1"/>
    <col min="11771" max="11771" width="12" bestFit="1" customWidth="1"/>
    <col min="11772" max="11772" width="16.28515625" customWidth="1"/>
    <col min="11773" max="11773" width="25.7109375" bestFit="1" customWidth="1"/>
    <col min="11774" max="11774" width="17.42578125" customWidth="1"/>
    <col min="11775" max="11775" width="15.140625" customWidth="1"/>
    <col min="11776" max="11776" width="6.5703125" customWidth="1"/>
    <col min="11777" max="11777" width="7.140625" customWidth="1"/>
    <col min="11778" max="11778" width="67.85546875" customWidth="1"/>
    <col min="11779" max="11779" width="25.5703125" bestFit="1" customWidth="1"/>
    <col min="11780" max="11780" width="19.5703125" bestFit="1" customWidth="1"/>
    <col min="11781" max="11781" width="26" bestFit="1" customWidth="1"/>
    <col min="12024" max="12024" width="12.140625" customWidth="1"/>
    <col min="12025" max="12025" width="21.42578125" bestFit="1" customWidth="1"/>
    <col min="12026" max="12026" width="22" bestFit="1" customWidth="1"/>
    <col min="12027" max="12027" width="12" bestFit="1" customWidth="1"/>
    <col min="12028" max="12028" width="16.28515625" customWidth="1"/>
    <col min="12029" max="12029" width="25.7109375" bestFit="1" customWidth="1"/>
    <col min="12030" max="12030" width="17.42578125" customWidth="1"/>
    <col min="12031" max="12031" width="15.140625" customWidth="1"/>
    <col min="12032" max="12032" width="6.5703125" customWidth="1"/>
    <col min="12033" max="12033" width="7.140625" customWidth="1"/>
    <col min="12034" max="12034" width="67.85546875" customWidth="1"/>
    <col min="12035" max="12035" width="25.5703125" bestFit="1" customWidth="1"/>
    <col min="12036" max="12036" width="19.5703125" bestFit="1" customWidth="1"/>
    <col min="12037" max="12037" width="26" bestFit="1" customWidth="1"/>
    <col min="12280" max="12280" width="12.140625" customWidth="1"/>
    <col min="12281" max="12281" width="21.42578125" bestFit="1" customWidth="1"/>
    <col min="12282" max="12282" width="22" bestFit="1" customWidth="1"/>
    <col min="12283" max="12283" width="12" bestFit="1" customWidth="1"/>
    <col min="12284" max="12284" width="16.28515625" customWidth="1"/>
    <col min="12285" max="12285" width="25.7109375" bestFit="1" customWidth="1"/>
    <col min="12286" max="12286" width="17.42578125" customWidth="1"/>
    <col min="12287" max="12287" width="15.140625" customWidth="1"/>
    <col min="12288" max="12288" width="6.5703125" customWidth="1"/>
    <col min="12289" max="12289" width="7.140625" customWidth="1"/>
    <col min="12290" max="12290" width="67.85546875" customWidth="1"/>
    <col min="12291" max="12291" width="25.5703125" bestFit="1" customWidth="1"/>
    <col min="12292" max="12292" width="19.5703125" bestFit="1" customWidth="1"/>
    <col min="12293" max="12293" width="26" bestFit="1" customWidth="1"/>
    <col min="12536" max="12536" width="12.140625" customWidth="1"/>
    <col min="12537" max="12537" width="21.42578125" bestFit="1" customWidth="1"/>
    <col min="12538" max="12538" width="22" bestFit="1" customWidth="1"/>
    <col min="12539" max="12539" width="12" bestFit="1" customWidth="1"/>
    <col min="12540" max="12540" width="16.28515625" customWidth="1"/>
    <col min="12541" max="12541" width="25.7109375" bestFit="1" customWidth="1"/>
    <col min="12542" max="12542" width="17.42578125" customWidth="1"/>
    <col min="12543" max="12543" width="15.140625" customWidth="1"/>
    <col min="12544" max="12544" width="6.5703125" customWidth="1"/>
    <col min="12545" max="12545" width="7.140625" customWidth="1"/>
    <col min="12546" max="12546" width="67.85546875" customWidth="1"/>
    <col min="12547" max="12547" width="25.5703125" bestFit="1" customWidth="1"/>
    <col min="12548" max="12548" width="19.5703125" bestFit="1" customWidth="1"/>
    <col min="12549" max="12549" width="26" bestFit="1" customWidth="1"/>
    <col min="12792" max="12792" width="12.140625" customWidth="1"/>
    <col min="12793" max="12793" width="21.42578125" bestFit="1" customWidth="1"/>
    <col min="12794" max="12794" width="22" bestFit="1" customWidth="1"/>
    <col min="12795" max="12795" width="12" bestFit="1" customWidth="1"/>
    <col min="12796" max="12796" width="16.28515625" customWidth="1"/>
    <col min="12797" max="12797" width="25.7109375" bestFit="1" customWidth="1"/>
    <col min="12798" max="12798" width="17.42578125" customWidth="1"/>
    <col min="12799" max="12799" width="15.140625" customWidth="1"/>
    <col min="12800" max="12800" width="6.5703125" customWidth="1"/>
    <col min="12801" max="12801" width="7.140625" customWidth="1"/>
    <col min="12802" max="12802" width="67.85546875" customWidth="1"/>
    <col min="12803" max="12803" width="25.5703125" bestFit="1" customWidth="1"/>
    <col min="12804" max="12804" width="19.5703125" bestFit="1" customWidth="1"/>
    <col min="12805" max="12805" width="26" bestFit="1" customWidth="1"/>
    <col min="13048" max="13048" width="12.140625" customWidth="1"/>
    <col min="13049" max="13049" width="21.42578125" bestFit="1" customWidth="1"/>
    <col min="13050" max="13050" width="22" bestFit="1" customWidth="1"/>
    <col min="13051" max="13051" width="12" bestFit="1" customWidth="1"/>
    <col min="13052" max="13052" width="16.28515625" customWidth="1"/>
    <col min="13053" max="13053" width="25.7109375" bestFit="1" customWidth="1"/>
    <col min="13054" max="13054" width="17.42578125" customWidth="1"/>
    <col min="13055" max="13055" width="15.140625" customWidth="1"/>
    <col min="13056" max="13056" width="6.5703125" customWidth="1"/>
    <col min="13057" max="13057" width="7.140625" customWidth="1"/>
    <col min="13058" max="13058" width="67.85546875" customWidth="1"/>
    <col min="13059" max="13059" width="25.5703125" bestFit="1" customWidth="1"/>
    <col min="13060" max="13060" width="19.5703125" bestFit="1" customWidth="1"/>
    <col min="13061" max="13061" width="26" bestFit="1" customWidth="1"/>
    <col min="13304" max="13304" width="12.140625" customWidth="1"/>
    <col min="13305" max="13305" width="21.42578125" bestFit="1" customWidth="1"/>
    <col min="13306" max="13306" width="22" bestFit="1" customWidth="1"/>
    <col min="13307" max="13307" width="12" bestFit="1" customWidth="1"/>
    <col min="13308" max="13308" width="16.28515625" customWidth="1"/>
    <col min="13309" max="13309" width="25.7109375" bestFit="1" customWidth="1"/>
    <col min="13310" max="13310" width="17.42578125" customWidth="1"/>
    <col min="13311" max="13311" width="15.140625" customWidth="1"/>
    <col min="13312" max="13312" width="6.5703125" customWidth="1"/>
    <col min="13313" max="13313" width="7.140625" customWidth="1"/>
    <col min="13314" max="13314" width="67.85546875" customWidth="1"/>
    <col min="13315" max="13315" width="25.5703125" bestFit="1" customWidth="1"/>
    <col min="13316" max="13316" width="19.5703125" bestFit="1" customWidth="1"/>
    <col min="13317" max="13317" width="26" bestFit="1" customWidth="1"/>
    <col min="13560" max="13560" width="12.140625" customWidth="1"/>
    <col min="13561" max="13561" width="21.42578125" bestFit="1" customWidth="1"/>
    <col min="13562" max="13562" width="22" bestFit="1" customWidth="1"/>
    <col min="13563" max="13563" width="12" bestFit="1" customWidth="1"/>
    <col min="13564" max="13564" width="16.28515625" customWidth="1"/>
    <col min="13565" max="13565" width="25.7109375" bestFit="1" customWidth="1"/>
    <col min="13566" max="13566" width="17.42578125" customWidth="1"/>
    <col min="13567" max="13567" width="15.140625" customWidth="1"/>
    <col min="13568" max="13568" width="6.5703125" customWidth="1"/>
    <col min="13569" max="13569" width="7.140625" customWidth="1"/>
    <col min="13570" max="13570" width="67.85546875" customWidth="1"/>
    <col min="13571" max="13571" width="25.5703125" bestFit="1" customWidth="1"/>
    <col min="13572" max="13572" width="19.5703125" bestFit="1" customWidth="1"/>
    <col min="13573" max="13573" width="26" bestFit="1" customWidth="1"/>
    <col min="13816" max="13816" width="12.140625" customWidth="1"/>
    <col min="13817" max="13817" width="21.42578125" bestFit="1" customWidth="1"/>
    <col min="13818" max="13818" width="22" bestFit="1" customWidth="1"/>
    <col min="13819" max="13819" width="12" bestFit="1" customWidth="1"/>
    <col min="13820" max="13820" width="16.28515625" customWidth="1"/>
    <col min="13821" max="13821" width="25.7109375" bestFit="1" customWidth="1"/>
    <col min="13822" max="13822" width="17.42578125" customWidth="1"/>
    <col min="13823" max="13823" width="15.140625" customWidth="1"/>
    <col min="13824" max="13824" width="6.5703125" customWidth="1"/>
    <col min="13825" max="13825" width="7.140625" customWidth="1"/>
    <col min="13826" max="13826" width="67.85546875" customWidth="1"/>
    <col min="13827" max="13827" width="25.5703125" bestFit="1" customWidth="1"/>
    <col min="13828" max="13828" width="19.5703125" bestFit="1" customWidth="1"/>
    <col min="13829" max="13829" width="26" bestFit="1" customWidth="1"/>
    <col min="14072" max="14072" width="12.140625" customWidth="1"/>
    <col min="14073" max="14073" width="21.42578125" bestFit="1" customWidth="1"/>
    <col min="14074" max="14074" width="22" bestFit="1" customWidth="1"/>
    <col min="14075" max="14075" width="12" bestFit="1" customWidth="1"/>
    <col min="14076" max="14076" width="16.28515625" customWidth="1"/>
    <col min="14077" max="14077" width="25.7109375" bestFit="1" customWidth="1"/>
    <col min="14078" max="14078" width="17.42578125" customWidth="1"/>
    <col min="14079" max="14079" width="15.140625" customWidth="1"/>
    <col min="14080" max="14080" width="6.5703125" customWidth="1"/>
    <col min="14081" max="14081" width="7.140625" customWidth="1"/>
    <col min="14082" max="14082" width="67.85546875" customWidth="1"/>
    <col min="14083" max="14083" width="25.5703125" bestFit="1" customWidth="1"/>
    <col min="14084" max="14084" width="19.5703125" bestFit="1" customWidth="1"/>
    <col min="14085" max="14085" width="26" bestFit="1" customWidth="1"/>
    <col min="14328" max="14328" width="12.140625" customWidth="1"/>
    <col min="14329" max="14329" width="21.42578125" bestFit="1" customWidth="1"/>
    <col min="14330" max="14330" width="22" bestFit="1" customWidth="1"/>
    <col min="14331" max="14331" width="12" bestFit="1" customWidth="1"/>
    <col min="14332" max="14332" width="16.28515625" customWidth="1"/>
    <col min="14333" max="14333" width="25.7109375" bestFit="1" customWidth="1"/>
    <col min="14334" max="14334" width="17.42578125" customWidth="1"/>
    <col min="14335" max="14335" width="15.140625" customWidth="1"/>
    <col min="14336" max="14336" width="6.5703125" customWidth="1"/>
    <col min="14337" max="14337" width="7.140625" customWidth="1"/>
    <col min="14338" max="14338" width="67.85546875" customWidth="1"/>
    <col min="14339" max="14339" width="25.5703125" bestFit="1" customWidth="1"/>
    <col min="14340" max="14340" width="19.5703125" bestFit="1" customWidth="1"/>
    <col min="14341" max="14341" width="26" bestFit="1" customWidth="1"/>
    <col min="14584" max="14584" width="12.140625" customWidth="1"/>
    <col min="14585" max="14585" width="21.42578125" bestFit="1" customWidth="1"/>
    <col min="14586" max="14586" width="22" bestFit="1" customWidth="1"/>
    <col min="14587" max="14587" width="12" bestFit="1" customWidth="1"/>
    <col min="14588" max="14588" width="16.28515625" customWidth="1"/>
    <col min="14589" max="14589" width="25.7109375" bestFit="1" customWidth="1"/>
    <col min="14590" max="14590" width="17.42578125" customWidth="1"/>
    <col min="14591" max="14591" width="15.140625" customWidth="1"/>
    <col min="14592" max="14592" width="6.5703125" customWidth="1"/>
    <col min="14593" max="14593" width="7.140625" customWidth="1"/>
    <col min="14594" max="14594" width="67.85546875" customWidth="1"/>
    <col min="14595" max="14595" width="25.5703125" bestFit="1" customWidth="1"/>
    <col min="14596" max="14596" width="19.5703125" bestFit="1" customWidth="1"/>
    <col min="14597" max="14597" width="26" bestFit="1" customWidth="1"/>
    <col min="14840" max="14840" width="12.140625" customWidth="1"/>
    <col min="14841" max="14841" width="21.42578125" bestFit="1" customWidth="1"/>
    <col min="14842" max="14842" width="22" bestFit="1" customWidth="1"/>
    <col min="14843" max="14843" width="12" bestFit="1" customWidth="1"/>
    <col min="14844" max="14844" width="16.28515625" customWidth="1"/>
    <col min="14845" max="14845" width="25.7109375" bestFit="1" customWidth="1"/>
    <col min="14846" max="14846" width="17.42578125" customWidth="1"/>
    <col min="14847" max="14847" width="15.140625" customWidth="1"/>
    <col min="14848" max="14848" width="6.5703125" customWidth="1"/>
    <col min="14849" max="14849" width="7.140625" customWidth="1"/>
    <col min="14850" max="14850" width="67.85546875" customWidth="1"/>
    <col min="14851" max="14851" width="25.5703125" bestFit="1" customWidth="1"/>
    <col min="14852" max="14852" width="19.5703125" bestFit="1" customWidth="1"/>
    <col min="14853" max="14853" width="26" bestFit="1" customWidth="1"/>
    <col min="15096" max="15096" width="12.140625" customWidth="1"/>
    <col min="15097" max="15097" width="21.42578125" bestFit="1" customWidth="1"/>
    <col min="15098" max="15098" width="22" bestFit="1" customWidth="1"/>
    <col min="15099" max="15099" width="12" bestFit="1" customWidth="1"/>
    <col min="15100" max="15100" width="16.28515625" customWidth="1"/>
    <col min="15101" max="15101" width="25.7109375" bestFit="1" customWidth="1"/>
    <col min="15102" max="15102" width="17.42578125" customWidth="1"/>
    <col min="15103" max="15103" width="15.140625" customWidth="1"/>
    <col min="15104" max="15104" width="6.5703125" customWidth="1"/>
    <col min="15105" max="15105" width="7.140625" customWidth="1"/>
    <col min="15106" max="15106" width="67.85546875" customWidth="1"/>
    <col min="15107" max="15107" width="25.5703125" bestFit="1" customWidth="1"/>
    <col min="15108" max="15108" width="19.5703125" bestFit="1" customWidth="1"/>
    <col min="15109" max="15109" width="26" bestFit="1" customWidth="1"/>
    <col min="15352" max="15352" width="12.140625" customWidth="1"/>
    <col min="15353" max="15353" width="21.42578125" bestFit="1" customWidth="1"/>
    <col min="15354" max="15354" width="22" bestFit="1" customWidth="1"/>
    <col min="15355" max="15355" width="12" bestFit="1" customWidth="1"/>
    <col min="15356" max="15356" width="16.28515625" customWidth="1"/>
    <col min="15357" max="15357" width="25.7109375" bestFit="1" customWidth="1"/>
    <col min="15358" max="15358" width="17.42578125" customWidth="1"/>
    <col min="15359" max="15359" width="15.140625" customWidth="1"/>
    <col min="15360" max="15360" width="6.5703125" customWidth="1"/>
    <col min="15361" max="15361" width="7.140625" customWidth="1"/>
    <col min="15362" max="15362" width="67.85546875" customWidth="1"/>
    <col min="15363" max="15363" width="25.5703125" bestFit="1" customWidth="1"/>
    <col min="15364" max="15364" width="19.5703125" bestFit="1" customWidth="1"/>
    <col min="15365" max="15365" width="26" bestFit="1" customWidth="1"/>
    <col min="15608" max="15608" width="12.140625" customWidth="1"/>
    <col min="15609" max="15609" width="21.42578125" bestFit="1" customWidth="1"/>
    <col min="15610" max="15610" width="22" bestFit="1" customWidth="1"/>
    <col min="15611" max="15611" width="12" bestFit="1" customWidth="1"/>
    <col min="15612" max="15612" width="16.28515625" customWidth="1"/>
    <col min="15613" max="15613" width="25.7109375" bestFit="1" customWidth="1"/>
    <col min="15614" max="15614" width="17.42578125" customWidth="1"/>
    <col min="15615" max="15615" width="15.140625" customWidth="1"/>
    <col min="15616" max="15616" width="6.5703125" customWidth="1"/>
    <col min="15617" max="15617" width="7.140625" customWidth="1"/>
    <col min="15618" max="15618" width="67.85546875" customWidth="1"/>
    <col min="15619" max="15619" width="25.5703125" bestFit="1" customWidth="1"/>
    <col min="15620" max="15620" width="19.5703125" bestFit="1" customWidth="1"/>
    <col min="15621" max="15621" width="26" bestFit="1" customWidth="1"/>
    <col min="15864" max="15864" width="12.140625" customWidth="1"/>
    <col min="15865" max="15865" width="21.42578125" bestFit="1" customWidth="1"/>
    <col min="15866" max="15866" width="22" bestFit="1" customWidth="1"/>
    <col min="15867" max="15867" width="12" bestFit="1" customWidth="1"/>
    <col min="15868" max="15868" width="16.28515625" customWidth="1"/>
    <col min="15869" max="15869" width="25.7109375" bestFit="1" customWidth="1"/>
    <col min="15870" max="15870" width="17.42578125" customWidth="1"/>
    <col min="15871" max="15871" width="15.140625" customWidth="1"/>
    <col min="15872" max="15872" width="6.5703125" customWidth="1"/>
    <col min="15873" max="15873" width="7.140625" customWidth="1"/>
    <col min="15874" max="15874" width="67.85546875" customWidth="1"/>
    <col min="15875" max="15875" width="25.5703125" bestFit="1" customWidth="1"/>
    <col min="15876" max="15876" width="19.5703125" bestFit="1" customWidth="1"/>
    <col min="15877" max="15877" width="26" bestFit="1" customWidth="1"/>
    <col min="16120" max="16120" width="12.140625" customWidth="1"/>
    <col min="16121" max="16121" width="21.42578125" bestFit="1" customWidth="1"/>
    <col min="16122" max="16122" width="22" bestFit="1" customWidth="1"/>
    <col min="16123" max="16123" width="12" bestFit="1" customWidth="1"/>
    <col min="16124" max="16124" width="16.28515625" customWidth="1"/>
    <col min="16125" max="16125" width="25.7109375" bestFit="1" customWidth="1"/>
    <col min="16126" max="16126" width="17.42578125" customWidth="1"/>
    <col min="16127" max="16127" width="15.140625" customWidth="1"/>
    <col min="16128" max="16128" width="6.5703125" customWidth="1"/>
    <col min="16129" max="16129" width="7.140625" customWidth="1"/>
    <col min="16130" max="16130" width="67.85546875" customWidth="1"/>
    <col min="16131" max="16131" width="25.5703125" bestFit="1" customWidth="1"/>
    <col min="16132" max="16132" width="19.5703125" bestFit="1" customWidth="1"/>
    <col min="16133" max="16133" width="26" bestFit="1" customWidth="1"/>
  </cols>
  <sheetData>
    <row r="1" spans="1:26" s="30" customFormat="1" ht="37.5" customHeight="1">
      <c r="A1" s="20" t="s">
        <v>6</v>
      </c>
      <c r="B1" s="18" t="s">
        <v>3</v>
      </c>
      <c r="C1" s="120" t="s">
        <v>617</v>
      </c>
      <c r="D1" s="19" t="s">
        <v>4</v>
      </c>
      <c r="E1" s="20" t="s">
        <v>5</v>
      </c>
      <c r="F1" s="20" t="s">
        <v>7</v>
      </c>
      <c r="G1" s="20" t="s">
        <v>649</v>
      </c>
      <c r="H1" s="20" t="s">
        <v>8</v>
      </c>
      <c r="I1" s="19" t="s">
        <v>9</v>
      </c>
      <c r="J1" s="21" t="s">
        <v>10</v>
      </c>
      <c r="K1" s="20" t="s">
        <v>11</v>
      </c>
      <c r="L1" s="194" t="s">
        <v>891</v>
      </c>
      <c r="M1" s="194"/>
      <c r="N1" s="194" t="s">
        <v>892</v>
      </c>
      <c r="O1" s="23" t="s">
        <v>12</v>
      </c>
      <c r="P1" s="24" t="s">
        <v>13</v>
      </c>
      <c r="Q1" s="25" t="s">
        <v>14</v>
      </c>
      <c r="R1" s="26" t="s">
        <v>685</v>
      </c>
    </row>
    <row r="2" spans="1:26" s="11" customFormat="1" ht="24.75" customHeight="1" thickBot="1">
      <c r="A2" s="32"/>
      <c r="B2" s="31"/>
      <c r="C2" s="121"/>
      <c r="D2" s="121"/>
      <c r="E2" s="121"/>
      <c r="F2" s="32"/>
      <c r="G2" s="32"/>
      <c r="H2" s="32"/>
      <c r="I2" s="34"/>
      <c r="J2" s="33"/>
      <c r="K2" s="36" t="s">
        <v>18</v>
      </c>
      <c r="L2" s="65">
        <v>-636843</v>
      </c>
      <c r="M2" s="65">
        <v>-1038159</v>
      </c>
      <c r="N2" s="66" t="str">
        <f t="shared" ref="N2:N65" si="0">HYPERLINK(CONCATENATE("http://gis.pla.cz/gisypo/main.aspx?scale=3000&amp;Y=",L2,"&amp;X=",M2),"Gysipo")</f>
        <v>Gysipo</v>
      </c>
      <c r="O2" s="39" t="s">
        <v>19</v>
      </c>
      <c r="P2" s="40" t="s">
        <v>20</v>
      </c>
      <c r="Q2" s="40" t="s">
        <v>20</v>
      </c>
      <c r="R2" s="41" t="s">
        <v>21</v>
      </c>
      <c r="S2" s="121"/>
    </row>
    <row r="3" spans="1:26" s="11" customFormat="1" ht="24.75" customHeight="1" thickBot="1">
      <c r="A3" s="108"/>
      <c r="B3" s="191"/>
      <c r="C3" s="189"/>
      <c r="D3" s="189"/>
      <c r="E3" s="189"/>
      <c r="F3" s="108"/>
      <c r="G3" s="108"/>
      <c r="H3" s="108"/>
      <c r="I3" s="192"/>
      <c r="J3" s="190"/>
      <c r="K3" s="190"/>
      <c r="N3" s="66"/>
      <c r="R3" s="193"/>
      <c r="S3" s="189"/>
      <c r="T3" s="198">
        <v>2015</v>
      </c>
      <c r="U3" s="198"/>
      <c r="V3" s="198"/>
      <c r="W3" s="198"/>
    </row>
    <row r="4" spans="1:26" ht="51.75" thickBot="1">
      <c r="A4" s="254" t="s">
        <v>6</v>
      </c>
      <c r="B4" s="254" t="s">
        <v>3</v>
      </c>
      <c r="C4" s="186"/>
      <c r="D4" s="186"/>
      <c r="E4" s="186"/>
      <c r="F4" s="186"/>
      <c r="G4" s="186"/>
      <c r="H4" s="186"/>
      <c r="I4" s="254" t="s">
        <v>9</v>
      </c>
      <c r="J4" s="254" t="s">
        <v>10</v>
      </c>
      <c r="K4" s="254" t="s">
        <v>687</v>
      </c>
      <c r="L4" s="195"/>
      <c r="M4" s="195"/>
      <c r="N4" s="66"/>
      <c r="O4" s="257" t="s">
        <v>2</v>
      </c>
      <c r="P4" s="258"/>
      <c r="Q4" s="258"/>
      <c r="R4" s="258"/>
      <c r="S4" s="254" t="s">
        <v>686</v>
      </c>
      <c r="T4" s="23" t="s">
        <v>12</v>
      </c>
      <c r="U4" s="24" t="s">
        <v>13</v>
      </c>
      <c r="V4" s="25" t="s">
        <v>14</v>
      </c>
      <c r="W4" s="26" t="s">
        <v>685</v>
      </c>
      <c r="X4" s="128"/>
      <c r="Y4" s="88"/>
    </row>
    <row r="5" spans="1:26" ht="45" customHeight="1" thickBot="1">
      <c r="A5" s="255"/>
      <c r="B5" s="255"/>
      <c r="C5" s="187"/>
      <c r="D5" s="187"/>
      <c r="E5" s="187"/>
      <c r="F5" s="187"/>
      <c r="G5" s="187"/>
      <c r="H5" s="187"/>
      <c r="I5" s="255"/>
      <c r="J5" s="255"/>
      <c r="K5" s="255"/>
      <c r="L5" s="196"/>
      <c r="M5" s="196"/>
      <c r="N5" s="66"/>
      <c r="O5" s="173" t="s">
        <v>688</v>
      </c>
      <c r="P5" s="174" t="s">
        <v>13</v>
      </c>
      <c r="Q5" s="173" t="s">
        <v>14</v>
      </c>
      <c r="R5" s="173" t="s">
        <v>689</v>
      </c>
      <c r="S5" s="255"/>
      <c r="T5" s="39" t="s">
        <v>19</v>
      </c>
      <c r="U5" s="40" t="s">
        <v>20</v>
      </c>
      <c r="V5" s="40" t="s">
        <v>20</v>
      </c>
      <c r="W5" s="41" t="s">
        <v>21</v>
      </c>
      <c r="X5" s="126" t="s">
        <v>639</v>
      </c>
      <c r="Y5" s="127" t="s">
        <v>17</v>
      </c>
    </row>
    <row r="6" spans="1:26" ht="13.5" thickBot="1">
      <c r="A6" s="256"/>
      <c r="B6" s="256"/>
      <c r="C6" s="188"/>
      <c r="D6" s="188"/>
      <c r="E6" s="188"/>
      <c r="F6" s="188"/>
      <c r="G6" s="188"/>
      <c r="H6" s="188"/>
      <c r="I6" s="256"/>
      <c r="J6" s="256"/>
      <c r="K6" s="256"/>
      <c r="L6" s="197"/>
      <c r="M6" s="197"/>
      <c r="N6" s="66"/>
      <c r="O6" s="173" t="s">
        <v>19</v>
      </c>
      <c r="P6" s="173" t="s">
        <v>20</v>
      </c>
      <c r="Q6" s="173" t="s">
        <v>20</v>
      </c>
      <c r="R6" s="175" t="s">
        <v>690</v>
      </c>
      <c r="S6" s="256"/>
    </row>
    <row r="7" spans="1:26">
      <c r="A7" s="132">
        <v>1045456631</v>
      </c>
      <c r="B7" s="132" t="s">
        <v>691</v>
      </c>
      <c r="C7" s="132" t="s">
        <v>623</v>
      </c>
      <c r="D7" s="132" t="s">
        <v>339</v>
      </c>
      <c r="E7" s="132">
        <v>0</v>
      </c>
      <c r="F7" s="132" t="s">
        <v>23</v>
      </c>
      <c r="G7" s="132" t="s">
        <v>663</v>
      </c>
      <c r="H7" s="132">
        <v>602159</v>
      </c>
      <c r="I7" s="132" t="s">
        <v>340</v>
      </c>
      <c r="J7" s="54" t="s">
        <v>343</v>
      </c>
      <c r="K7" s="54">
        <v>188</v>
      </c>
      <c r="L7" s="54">
        <v>0</v>
      </c>
      <c r="M7" s="54">
        <v>0</v>
      </c>
      <c r="N7" s="66" t="str">
        <f t="shared" si="0"/>
        <v>Gysipo</v>
      </c>
      <c r="O7" s="132"/>
      <c r="P7" s="132"/>
      <c r="Q7" s="132" t="s">
        <v>26</v>
      </c>
      <c r="R7" s="132" t="s">
        <v>34</v>
      </c>
      <c r="S7" s="132" t="s">
        <v>692</v>
      </c>
      <c r="T7">
        <v>0</v>
      </c>
      <c r="U7">
        <v>0</v>
      </c>
      <c r="V7" t="s">
        <v>26</v>
      </c>
      <c r="W7" t="s">
        <v>342</v>
      </c>
      <c r="X7" t="s">
        <v>34</v>
      </c>
      <c r="Y7" t="s">
        <v>108</v>
      </c>
      <c r="Z7">
        <v>61</v>
      </c>
    </row>
    <row r="8" spans="1:26">
      <c r="A8" s="88">
        <v>1045455631</v>
      </c>
      <c r="B8" s="88" t="s">
        <v>691</v>
      </c>
      <c r="C8" s="132" t="s">
        <v>623</v>
      </c>
      <c r="D8" s="132" t="s">
        <v>339</v>
      </c>
      <c r="E8" s="88">
        <v>0</v>
      </c>
      <c r="F8" s="132" t="s">
        <v>23</v>
      </c>
      <c r="G8" s="132" t="s">
        <v>663</v>
      </c>
      <c r="H8" s="132">
        <v>602159</v>
      </c>
      <c r="I8" s="88" t="s">
        <v>340</v>
      </c>
      <c r="J8" s="49" t="s">
        <v>341</v>
      </c>
      <c r="K8" s="49">
        <v>79</v>
      </c>
      <c r="L8" s="54">
        <v>0</v>
      </c>
      <c r="M8" s="54">
        <v>0</v>
      </c>
      <c r="N8" s="66" t="str">
        <f t="shared" si="0"/>
        <v>Gysipo</v>
      </c>
      <c r="O8" s="88"/>
      <c r="P8" s="88"/>
      <c r="Q8" s="88" t="s">
        <v>26</v>
      </c>
      <c r="R8" s="88" t="s">
        <v>693</v>
      </c>
      <c r="S8" s="88" t="s">
        <v>692</v>
      </c>
      <c r="T8">
        <v>0</v>
      </c>
      <c r="U8">
        <v>0</v>
      </c>
      <c r="V8" t="s">
        <v>26</v>
      </c>
      <c r="W8" t="s">
        <v>342</v>
      </c>
      <c r="X8" t="s">
        <v>616</v>
      </c>
      <c r="Y8" t="s">
        <v>108</v>
      </c>
      <c r="Z8">
        <v>60</v>
      </c>
    </row>
    <row r="9" spans="1:26">
      <c r="A9" s="88">
        <v>25161042010</v>
      </c>
      <c r="B9" s="88" t="s">
        <v>691</v>
      </c>
      <c r="C9" s="132" t="s">
        <v>623</v>
      </c>
      <c r="D9" s="132" t="s">
        <v>319</v>
      </c>
      <c r="E9" s="88">
        <v>311200</v>
      </c>
      <c r="F9" s="132" t="s">
        <v>23</v>
      </c>
      <c r="G9" s="132" t="s">
        <v>653</v>
      </c>
      <c r="H9" s="132">
        <v>677175</v>
      </c>
      <c r="I9" s="88" t="s">
        <v>320</v>
      </c>
      <c r="J9" s="49" t="s">
        <v>321</v>
      </c>
      <c r="K9" s="49">
        <v>327</v>
      </c>
      <c r="L9" s="54">
        <v>-662903.27</v>
      </c>
      <c r="M9" s="54">
        <v>-998947.64</v>
      </c>
      <c r="N9" s="66" t="str">
        <f t="shared" si="0"/>
        <v>Gysipo</v>
      </c>
      <c r="O9" s="88"/>
      <c r="P9" s="88" t="s">
        <v>26</v>
      </c>
      <c r="Q9" s="88" t="s">
        <v>27</v>
      </c>
      <c r="R9" s="88" t="s">
        <v>694</v>
      </c>
      <c r="S9" s="88" t="s">
        <v>692</v>
      </c>
      <c r="T9">
        <v>0</v>
      </c>
      <c r="U9" t="s">
        <v>26</v>
      </c>
      <c r="V9" t="s">
        <v>27</v>
      </c>
      <c r="W9" t="s">
        <v>322</v>
      </c>
      <c r="X9" t="s">
        <v>34</v>
      </c>
      <c r="Y9" t="s">
        <v>29</v>
      </c>
      <c r="Z9">
        <v>62</v>
      </c>
    </row>
    <row r="10" spans="1:26">
      <c r="A10" s="88">
        <v>68439334010</v>
      </c>
      <c r="B10" s="88" t="s">
        <v>691</v>
      </c>
      <c r="C10" s="132" t="e">
        <v>#N/A</v>
      </c>
      <c r="D10" s="132" t="e">
        <v>#N/A</v>
      </c>
      <c r="E10" s="88" t="e">
        <v>#N/A</v>
      </c>
      <c r="F10" s="132" t="e">
        <v>#N/A</v>
      </c>
      <c r="G10" s="132" t="e">
        <v>#N/A</v>
      </c>
      <c r="H10" s="132" t="e">
        <v>#N/A</v>
      </c>
      <c r="I10" s="88" t="s">
        <v>695</v>
      </c>
      <c r="J10" s="49">
        <v>2283</v>
      </c>
      <c r="K10" s="49">
        <v>52</v>
      </c>
      <c r="L10" s="54" t="e">
        <v>#N/A</v>
      </c>
      <c r="M10" s="54" t="e">
        <v>#N/A</v>
      </c>
      <c r="N10" s="66" t="e">
        <f t="shared" si="0"/>
        <v>#N/A</v>
      </c>
      <c r="O10" s="88" t="s">
        <v>27</v>
      </c>
      <c r="P10" s="88" t="s">
        <v>26</v>
      </c>
      <c r="Q10" s="88" t="s">
        <v>27</v>
      </c>
      <c r="R10" s="88" t="s">
        <v>694</v>
      </c>
      <c r="S10" s="88" t="s">
        <v>692</v>
      </c>
      <c r="T10" t="e">
        <v>#N/A</v>
      </c>
      <c r="U10" t="e">
        <v>#N/A</v>
      </c>
      <c r="V10" t="e">
        <v>#N/A</v>
      </c>
      <c r="W10" t="e">
        <v>#N/A</v>
      </c>
      <c r="X10" t="e">
        <v>#N/A</v>
      </c>
      <c r="Y10" t="e">
        <v>#N/A</v>
      </c>
      <c r="Z10" t="e">
        <v>#N/A</v>
      </c>
    </row>
    <row r="11" spans="1:26">
      <c r="A11" s="88">
        <v>1690104608</v>
      </c>
      <c r="B11" s="88" t="s">
        <v>691</v>
      </c>
      <c r="C11" s="132" t="s">
        <v>623</v>
      </c>
      <c r="D11" s="132" t="s">
        <v>314</v>
      </c>
      <c r="E11" s="88">
        <v>311200</v>
      </c>
      <c r="F11" s="132" t="s">
        <v>23</v>
      </c>
      <c r="G11" s="132" t="s">
        <v>653</v>
      </c>
      <c r="H11" s="132">
        <v>602477</v>
      </c>
      <c r="I11" s="88" t="s">
        <v>315</v>
      </c>
      <c r="J11" s="49" t="s">
        <v>318</v>
      </c>
      <c r="K11" s="49">
        <v>32</v>
      </c>
      <c r="L11" s="54">
        <v>-666886.77</v>
      </c>
      <c r="M11" s="54">
        <v>-994689.9</v>
      </c>
      <c r="N11" s="66" t="str">
        <f t="shared" si="0"/>
        <v>Gysipo</v>
      </c>
      <c r="O11" s="88"/>
      <c r="P11" s="88" t="s">
        <v>26</v>
      </c>
      <c r="Q11" s="88" t="s">
        <v>27</v>
      </c>
      <c r="R11" s="88" t="s">
        <v>696</v>
      </c>
      <c r="S11" s="88" t="s">
        <v>692</v>
      </c>
      <c r="T11">
        <v>0</v>
      </c>
      <c r="U11" t="s">
        <v>26</v>
      </c>
      <c r="V11" t="s">
        <v>27</v>
      </c>
      <c r="W11" t="s">
        <v>317</v>
      </c>
      <c r="X11" t="s">
        <v>34</v>
      </c>
      <c r="Y11" t="s">
        <v>29</v>
      </c>
      <c r="Z11">
        <v>59</v>
      </c>
    </row>
    <row r="12" spans="1:26">
      <c r="A12" s="88">
        <v>1690103608</v>
      </c>
      <c r="B12" s="88" t="s">
        <v>691</v>
      </c>
      <c r="C12" s="132" t="s">
        <v>623</v>
      </c>
      <c r="D12" s="132" t="s">
        <v>314</v>
      </c>
      <c r="E12" s="88">
        <v>311200</v>
      </c>
      <c r="F12" s="132" t="s">
        <v>23</v>
      </c>
      <c r="G12" s="132" t="s">
        <v>653</v>
      </c>
      <c r="H12" s="132">
        <v>602477</v>
      </c>
      <c r="I12" s="88" t="s">
        <v>315</v>
      </c>
      <c r="J12" s="49" t="s">
        <v>316</v>
      </c>
      <c r="K12" s="49">
        <v>275</v>
      </c>
      <c r="L12" s="54">
        <v>-666871.13</v>
      </c>
      <c r="M12" s="54">
        <v>-994671.8</v>
      </c>
      <c r="N12" s="66" t="str">
        <f t="shared" si="0"/>
        <v>Gysipo</v>
      </c>
      <c r="O12" s="88"/>
      <c r="P12" s="88" t="s">
        <v>26</v>
      </c>
      <c r="Q12" s="88" t="s">
        <v>27</v>
      </c>
      <c r="R12" s="88" t="s">
        <v>696</v>
      </c>
      <c r="S12" s="88" t="s">
        <v>692</v>
      </c>
      <c r="T12">
        <v>0</v>
      </c>
      <c r="U12" t="s">
        <v>26</v>
      </c>
      <c r="V12" t="s">
        <v>27</v>
      </c>
      <c r="W12" t="s">
        <v>317</v>
      </c>
      <c r="X12" t="s">
        <v>34</v>
      </c>
      <c r="Y12" t="s">
        <v>29</v>
      </c>
      <c r="Z12">
        <v>58</v>
      </c>
    </row>
    <row r="13" spans="1:26">
      <c r="A13" s="88">
        <v>1283133504</v>
      </c>
      <c r="B13" s="88" t="s">
        <v>691</v>
      </c>
      <c r="C13" s="132" t="s">
        <v>623</v>
      </c>
      <c r="D13" s="132" t="s">
        <v>323</v>
      </c>
      <c r="E13" s="88">
        <v>311200</v>
      </c>
      <c r="F13" s="132" t="s">
        <v>23</v>
      </c>
      <c r="G13" s="132" t="s">
        <v>670</v>
      </c>
      <c r="H13" s="132">
        <v>793086</v>
      </c>
      <c r="I13" s="88" t="s">
        <v>697</v>
      </c>
      <c r="J13" s="49" t="s">
        <v>325</v>
      </c>
      <c r="K13" s="49">
        <v>56</v>
      </c>
      <c r="L13" s="54">
        <v>-667923.56000000006</v>
      </c>
      <c r="M13" s="54">
        <v>-980531.38</v>
      </c>
      <c r="N13" s="66" t="str">
        <f t="shared" si="0"/>
        <v>Gysipo</v>
      </c>
      <c r="O13" s="88"/>
      <c r="P13" s="88" t="s">
        <v>27</v>
      </c>
      <c r="Q13" s="88"/>
      <c r="R13" s="176" t="s">
        <v>34</v>
      </c>
      <c r="S13" s="88" t="s">
        <v>692</v>
      </c>
      <c r="T13">
        <v>0</v>
      </c>
      <c r="U13" t="s">
        <v>27</v>
      </c>
      <c r="V13">
        <v>0</v>
      </c>
      <c r="W13">
        <v>0</v>
      </c>
      <c r="X13" t="s">
        <v>34</v>
      </c>
      <c r="Y13" t="s">
        <v>108</v>
      </c>
      <c r="Z13">
        <v>68</v>
      </c>
    </row>
    <row r="14" spans="1:26">
      <c r="A14" s="88">
        <v>3605161605</v>
      </c>
      <c r="B14" s="88" t="s">
        <v>691</v>
      </c>
      <c r="C14" s="132" t="s">
        <v>618</v>
      </c>
      <c r="D14" s="132" t="s">
        <v>66</v>
      </c>
      <c r="E14" s="88">
        <v>111200</v>
      </c>
      <c r="F14" s="132" t="s">
        <v>23</v>
      </c>
      <c r="G14" s="132" t="s">
        <v>651</v>
      </c>
      <c r="H14" s="132">
        <v>659088</v>
      </c>
      <c r="I14" s="88" t="s">
        <v>699</v>
      </c>
      <c r="J14" s="49" t="s">
        <v>68</v>
      </c>
      <c r="K14" s="49">
        <v>40</v>
      </c>
      <c r="L14" s="54">
        <v>-611735.59</v>
      </c>
      <c r="M14" s="54">
        <v>-1027447.78</v>
      </c>
      <c r="N14" s="66" t="str">
        <f t="shared" si="0"/>
        <v>Gysipo</v>
      </c>
      <c r="O14" s="88" t="s">
        <v>700</v>
      </c>
      <c r="P14" s="88" t="s">
        <v>27</v>
      </c>
      <c r="Q14" s="88" t="s">
        <v>26</v>
      </c>
      <c r="R14" s="88" t="s">
        <v>701</v>
      </c>
      <c r="S14" s="88" t="s">
        <v>698</v>
      </c>
      <c r="T14" t="s">
        <v>26</v>
      </c>
      <c r="U14" t="s">
        <v>27</v>
      </c>
      <c r="V14" t="s">
        <v>27</v>
      </c>
      <c r="W14" t="s">
        <v>69</v>
      </c>
      <c r="X14" t="s">
        <v>34</v>
      </c>
      <c r="Y14" t="s">
        <v>29</v>
      </c>
      <c r="Z14">
        <v>13</v>
      </c>
    </row>
    <row r="15" spans="1:26">
      <c r="A15" s="88">
        <v>1920917602</v>
      </c>
      <c r="B15" s="88" t="s">
        <v>691</v>
      </c>
      <c r="C15" s="132" t="s">
        <v>618</v>
      </c>
      <c r="D15" s="132" t="s">
        <v>70</v>
      </c>
      <c r="E15" s="88">
        <v>111200</v>
      </c>
      <c r="F15" s="132" t="s">
        <v>23</v>
      </c>
      <c r="G15" s="132" t="s">
        <v>679</v>
      </c>
      <c r="H15" s="132">
        <v>679887</v>
      </c>
      <c r="I15" s="88" t="s">
        <v>702</v>
      </c>
      <c r="J15" s="49" t="s">
        <v>72</v>
      </c>
      <c r="K15" s="49">
        <v>17</v>
      </c>
      <c r="L15" s="54">
        <v>-631767.93000000005</v>
      </c>
      <c r="M15" s="54">
        <v>-1033257.79</v>
      </c>
      <c r="N15" s="66" t="str">
        <f t="shared" si="0"/>
        <v>Gysipo</v>
      </c>
      <c r="O15" s="88" t="s">
        <v>26</v>
      </c>
      <c r="P15" s="88" t="s">
        <v>27</v>
      </c>
      <c r="Q15" s="88" t="s">
        <v>27</v>
      </c>
      <c r="R15" s="177" t="s">
        <v>703</v>
      </c>
      <c r="S15" s="88" t="s">
        <v>698</v>
      </c>
      <c r="T15" t="s">
        <v>26</v>
      </c>
      <c r="U15" t="s">
        <v>27</v>
      </c>
      <c r="V15" t="s">
        <v>27</v>
      </c>
      <c r="W15" t="s">
        <v>69</v>
      </c>
      <c r="X15" t="s">
        <v>34</v>
      </c>
      <c r="Y15" t="s">
        <v>29</v>
      </c>
      <c r="Z15">
        <v>26</v>
      </c>
    </row>
    <row r="16" spans="1:26">
      <c r="A16" s="88">
        <v>3101726602</v>
      </c>
      <c r="B16" s="88" t="s">
        <v>691</v>
      </c>
      <c r="C16" s="132" t="s">
        <v>621</v>
      </c>
      <c r="D16" s="132" t="s">
        <v>81</v>
      </c>
      <c r="E16" s="88">
        <v>111200</v>
      </c>
      <c r="F16" s="132" t="s">
        <v>23</v>
      </c>
      <c r="G16" s="132" t="s">
        <v>618</v>
      </c>
      <c r="H16" s="132">
        <v>760765</v>
      </c>
      <c r="I16" s="88" t="s">
        <v>704</v>
      </c>
      <c r="J16" s="49" t="s">
        <v>83</v>
      </c>
      <c r="K16" s="49">
        <v>68</v>
      </c>
      <c r="L16" s="54">
        <v>-635106.63</v>
      </c>
      <c r="M16" s="54">
        <v>-1042298.05</v>
      </c>
      <c r="N16" s="66" t="str">
        <f t="shared" si="0"/>
        <v>Gysipo</v>
      </c>
      <c r="O16" s="88" t="s">
        <v>27</v>
      </c>
      <c r="P16" s="88" t="s">
        <v>26</v>
      </c>
      <c r="Q16" s="88" t="s">
        <v>27</v>
      </c>
      <c r="R16" s="177" t="s">
        <v>705</v>
      </c>
      <c r="S16" s="88" t="s">
        <v>698</v>
      </c>
      <c r="T16" t="s">
        <v>27</v>
      </c>
      <c r="U16" t="s">
        <v>26</v>
      </c>
      <c r="V16" t="s">
        <v>27</v>
      </c>
      <c r="W16" t="s">
        <v>76</v>
      </c>
      <c r="X16" t="s">
        <v>34</v>
      </c>
      <c r="Y16" t="s">
        <v>29</v>
      </c>
      <c r="Z16">
        <v>295</v>
      </c>
    </row>
    <row r="17" spans="1:26">
      <c r="A17" s="88">
        <v>52655065010</v>
      </c>
      <c r="B17" s="88" t="s">
        <v>691</v>
      </c>
      <c r="C17" s="132" t="s">
        <v>618</v>
      </c>
      <c r="D17" s="132" t="s">
        <v>636</v>
      </c>
      <c r="E17" s="88">
        <v>0</v>
      </c>
      <c r="F17" s="132" t="s">
        <v>23</v>
      </c>
      <c r="G17" s="132" t="s">
        <v>618</v>
      </c>
      <c r="H17" s="132">
        <v>616044</v>
      </c>
      <c r="I17" s="88" t="s">
        <v>567</v>
      </c>
      <c r="J17" s="49" t="s">
        <v>571</v>
      </c>
      <c r="K17" s="49">
        <v>1343</v>
      </c>
      <c r="L17" s="54">
        <v>-636861</v>
      </c>
      <c r="M17" s="54">
        <v>-1038053</v>
      </c>
      <c r="N17" s="66" t="str">
        <f t="shared" si="0"/>
        <v>Gysipo</v>
      </c>
      <c r="O17" s="88" t="s">
        <v>26</v>
      </c>
      <c r="P17" s="88" t="s">
        <v>26</v>
      </c>
      <c r="Q17" s="88" t="s">
        <v>27</v>
      </c>
      <c r="R17" s="88" t="s">
        <v>706</v>
      </c>
      <c r="S17" s="88" t="s">
        <v>698</v>
      </c>
      <c r="T17">
        <v>0</v>
      </c>
      <c r="U17">
        <v>0</v>
      </c>
      <c r="V17">
        <v>0</v>
      </c>
      <c r="W17">
        <v>0</v>
      </c>
      <c r="X17" t="s">
        <v>482</v>
      </c>
      <c r="Y17">
        <v>0</v>
      </c>
      <c r="Z17">
        <v>5</v>
      </c>
    </row>
    <row r="18" spans="1:26">
      <c r="A18" s="88">
        <v>52655066010</v>
      </c>
      <c r="B18" s="88" t="s">
        <v>691</v>
      </c>
      <c r="C18" s="132" t="s">
        <v>618</v>
      </c>
      <c r="D18" s="132" t="s">
        <v>636</v>
      </c>
      <c r="E18" s="88">
        <v>0</v>
      </c>
      <c r="F18" s="132" t="s">
        <v>23</v>
      </c>
      <c r="G18" s="132" t="s">
        <v>618</v>
      </c>
      <c r="H18" s="132">
        <v>616044</v>
      </c>
      <c r="I18" s="88" t="s">
        <v>567</v>
      </c>
      <c r="J18" s="49" t="s">
        <v>569</v>
      </c>
      <c r="K18" s="49">
        <v>1371</v>
      </c>
      <c r="L18" s="54">
        <v>-636870</v>
      </c>
      <c r="M18" s="54">
        <v>-1038129</v>
      </c>
      <c r="N18" s="66" t="str">
        <f t="shared" si="0"/>
        <v>Gysipo</v>
      </c>
      <c r="O18" s="88" t="s">
        <v>26</v>
      </c>
      <c r="P18" s="88" t="s">
        <v>26</v>
      </c>
      <c r="Q18" s="88" t="s">
        <v>27</v>
      </c>
      <c r="R18" s="88" t="s">
        <v>706</v>
      </c>
      <c r="S18" s="88" t="s">
        <v>698</v>
      </c>
      <c r="T18">
        <v>0</v>
      </c>
      <c r="U18">
        <v>0</v>
      </c>
      <c r="V18">
        <v>0</v>
      </c>
      <c r="W18">
        <v>0</v>
      </c>
      <c r="X18" t="s">
        <v>482</v>
      </c>
      <c r="Y18">
        <v>0</v>
      </c>
      <c r="Z18">
        <v>3</v>
      </c>
    </row>
    <row r="19" spans="1:26">
      <c r="A19" s="88">
        <v>52655069010</v>
      </c>
      <c r="B19" s="88" t="s">
        <v>691</v>
      </c>
      <c r="C19" s="132" t="s">
        <v>618</v>
      </c>
      <c r="D19" s="132" t="s">
        <v>636</v>
      </c>
      <c r="E19" s="88">
        <v>0</v>
      </c>
      <c r="F19" s="132" t="s">
        <v>23</v>
      </c>
      <c r="G19" s="132" t="s">
        <v>618</v>
      </c>
      <c r="H19" s="132">
        <v>616044</v>
      </c>
      <c r="I19" s="88" t="s">
        <v>567</v>
      </c>
      <c r="J19" s="49" t="s">
        <v>566</v>
      </c>
      <c r="K19" s="49">
        <v>2576</v>
      </c>
      <c r="L19" s="54">
        <v>-636843</v>
      </c>
      <c r="M19" s="54">
        <v>-1038159</v>
      </c>
      <c r="N19" s="66" t="str">
        <f t="shared" si="0"/>
        <v>Gysipo</v>
      </c>
      <c r="O19" s="88" t="s">
        <v>26</v>
      </c>
      <c r="P19" s="88" t="s">
        <v>26</v>
      </c>
      <c r="Q19" s="88" t="s">
        <v>27</v>
      </c>
      <c r="R19" s="88" t="s">
        <v>706</v>
      </c>
      <c r="S19" s="88" t="s">
        <v>698</v>
      </c>
      <c r="T19">
        <v>0</v>
      </c>
      <c r="U19">
        <v>0</v>
      </c>
      <c r="V19">
        <v>0</v>
      </c>
      <c r="W19">
        <v>0</v>
      </c>
      <c r="X19" t="s">
        <v>482</v>
      </c>
      <c r="Y19">
        <v>0</v>
      </c>
      <c r="Z19">
        <v>1</v>
      </c>
    </row>
    <row r="20" spans="1:26">
      <c r="A20" s="88">
        <v>1866890602</v>
      </c>
      <c r="B20" s="88" t="s">
        <v>691</v>
      </c>
      <c r="C20" s="132" t="s">
        <v>618</v>
      </c>
      <c r="D20" s="132" t="s">
        <v>636</v>
      </c>
      <c r="E20" s="88">
        <v>0</v>
      </c>
      <c r="F20" s="132" t="s">
        <v>23</v>
      </c>
      <c r="G20" s="132" t="s">
        <v>618</v>
      </c>
      <c r="H20" s="132">
        <v>616044</v>
      </c>
      <c r="I20" s="88" t="s">
        <v>567</v>
      </c>
      <c r="J20" s="49" t="s">
        <v>570</v>
      </c>
      <c r="K20" s="49">
        <v>49</v>
      </c>
      <c r="L20" s="54">
        <v>-636860</v>
      </c>
      <c r="M20" s="54">
        <v>-1038187</v>
      </c>
      <c r="N20" s="66" t="str">
        <f t="shared" si="0"/>
        <v>Gysipo</v>
      </c>
      <c r="O20" s="88" t="s">
        <v>26</v>
      </c>
      <c r="P20" s="88" t="s">
        <v>26</v>
      </c>
      <c r="Q20" s="88" t="s">
        <v>27</v>
      </c>
      <c r="R20" s="88" t="s">
        <v>706</v>
      </c>
      <c r="S20" s="88" t="s">
        <v>698</v>
      </c>
      <c r="T20">
        <v>0</v>
      </c>
      <c r="U20">
        <v>0</v>
      </c>
      <c r="V20">
        <v>0</v>
      </c>
      <c r="W20">
        <v>0</v>
      </c>
      <c r="X20" t="s">
        <v>482</v>
      </c>
      <c r="Y20">
        <v>0</v>
      </c>
      <c r="Z20">
        <v>4</v>
      </c>
    </row>
    <row r="21" spans="1:26">
      <c r="A21" s="88">
        <v>52655075010</v>
      </c>
      <c r="B21" s="88" t="s">
        <v>691</v>
      </c>
      <c r="C21" s="132" t="s">
        <v>618</v>
      </c>
      <c r="D21" s="132" t="s">
        <v>636</v>
      </c>
      <c r="E21" s="88">
        <v>0</v>
      </c>
      <c r="F21" s="132" t="s">
        <v>23</v>
      </c>
      <c r="G21" s="132" t="s">
        <v>618</v>
      </c>
      <c r="H21" s="132">
        <v>616044</v>
      </c>
      <c r="I21" s="88" t="s">
        <v>567</v>
      </c>
      <c r="J21" s="49" t="s">
        <v>568</v>
      </c>
      <c r="K21" s="49">
        <v>24</v>
      </c>
      <c r="L21" s="54">
        <v>-635844</v>
      </c>
      <c r="M21" s="54">
        <v>-1038609</v>
      </c>
      <c r="N21" s="66" t="str">
        <f t="shared" si="0"/>
        <v>Gysipo</v>
      </c>
      <c r="O21" s="88" t="s">
        <v>26</v>
      </c>
      <c r="P21" s="88" t="s">
        <v>26</v>
      </c>
      <c r="Q21" s="88" t="s">
        <v>27</v>
      </c>
      <c r="R21" s="88" t="s">
        <v>706</v>
      </c>
      <c r="S21" s="88" t="s">
        <v>698</v>
      </c>
      <c r="T21">
        <v>0</v>
      </c>
      <c r="U21">
        <v>0</v>
      </c>
      <c r="V21">
        <v>0</v>
      </c>
      <c r="W21">
        <v>0</v>
      </c>
      <c r="X21" t="s">
        <v>482</v>
      </c>
      <c r="Y21">
        <v>0</v>
      </c>
      <c r="Z21">
        <v>2</v>
      </c>
    </row>
    <row r="22" spans="1:26">
      <c r="A22" s="88">
        <v>3444047605</v>
      </c>
      <c r="B22" s="88" t="s">
        <v>691</v>
      </c>
      <c r="C22" s="132" t="s">
        <v>618</v>
      </c>
      <c r="D22" s="132" t="s">
        <v>30</v>
      </c>
      <c r="E22" s="88">
        <v>111100</v>
      </c>
      <c r="F22" s="132" t="s">
        <v>23</v>
      </c>
      <c r="G22" s="132" t="s">
        <v>657</v>
      </c>
      <c r="H22" s="132">
        <v>628425</v>
      </c>
      <c r="I22" s="88" t="s">
        <v>31</v>
      </c>
      <c r="J22" s="49" t="s">
        <v>44</v>
      </c>
      <c r="K22" s="49">
        <v>63</v>
      </c>
      <c r="L22" s="54">
        <v>-629725.06999999995</v>
      </c>
      <c r="M22" s="54">
        <v>-1022498.67</v>
      </c>
      <c r="N22" s="66" t="str">
        <f t="shared" si="0"/>
        <v>Gysipo</v>
      </c>
      <c r="O22" s="88" t="s">
        <v>26</v>
      </c>
      <c r="P22" s="88" t="s">
        <v>27</v>
      </c>
      <c r="Q22" s="88" t="s">
        <v>27</v>
      </c>
      <c r="R22" s="88" t="s">
        <v>708</v>
      </c>
      <c r="S22" s="88" t="s">
        <v>707</v>
      </c>
      <c r="T22" t="s">
        <v>26</v>
      </c>
      <c r="U22" t="s">
        <v>27</v>
      </c>
      <c r="V22" t="s">
        <v>27</v>
      </c>
      <c r="W22" t="s">
        <v>42</v>
      </c>
      <c r="X22" t="s">
        <v>34</v>
      </c>
      <c r="Y22" t="s">
        <v>29</v>
      </c>
      <c r="Z22">
        <v>23</v>
      </c>
    </row>
    <row r="23" spans="1:26">
      <c r="A23" s="88">
        <v>3444048605</v>
      </c>
      <c r="B23" s="88" t="s">
        <v>691</v>
      </c>
      <c r="C23" s="132" t="s">
        <v>618</v>
      </c>
      <c r="D23" s="132" t="s">
        <v>30</v>
      </c>
      <c r="E23" s="88">
        <v>111100</v>
      </c>
      <c r="F23" s="132" t="s">
        <v>23</v>
      </c>
      <c r="G23" s="132" t="s">
        <v>657</v>
      </c>
      <c r="H23" s="132">
        <v>628425</v>
      </c>
      <c r="I23" s="88" t="s">
        <v>31</v>
      </c>
      <c r="J23" s="49" t="s">
        <v>45</v>
      </c>
      <c r="K23" s="49">
        <v>180</v>
      </c>
      <c r="L23" s="54">
        <v>-629704.38</v>
      </c>
      <c r="M23" s="54">
        <v>-1022490.69</v>
      </c>
      <c r="N23" s="66" t="str">
        <f t="shared" si="0"/>
        <v>Gysipo</v>
      </c>
      <c r="O23" s="88" t="s">
        <v>26</v>
      </c>
      <c r="P23" s="88" t="s">
        <v>27</v>
      </c>
      <c r="Q23" s="88" t="s">
        <v>27</v>
      </c>
      <c r="R23" s="88" t="s">
        <v>709</v>
      </c>
      <c r="S23" s="88" t="s">
        <v>707</v>
      </c>
      <c r="T23" t="s">
        <v>26</v>
      </c>
      <c r="U23" t="s">
        <v>27</v>
      </c>
      <c r="V23" t="s">
        <v>27</v>
      </c>
      <c r="W23" t="s">
        <v>42</v>
      </c>
      <c r="X23" t="s">
        <v>34</v>
      </c>
      <c r="Y23" t="s">
        <v>29</v>
      </c>
      <c r="Z23">
        <v>24</v>
      </c>
    </row>
    <row r="24" spans="1:26">
      <c r="A24" s="88">
        <v>3444043605</v>
      </c>
      <c r="B24" s="88" t="s">
        <v>691</v>
      </c>
      <c r="C24" s="132" t="s">
        <v>618</v>
      </c>
      <c r="D24" s="132" t="s">
        <v>30</v>
      </c>
      <c r="E24" s="88">
        <v>111100</v>
      </c>
      <c r="F24" s="132" t="s">
        <v>23</v>
      </c>
      <c r="G24" s="132" t="s">
        <v>657</v>
      </c>
      <c r="H24" s="132">
        <v>628425</v>
      </c>
      <c r="I24" s="88" t="s">
        <v>31</v>
      </c>
      <c r="J24" s="49" t="s">
        <v>40</v>
      </c>
      <c r="K24" s="49">
        <v>56</v>
      </c>
      <c r="L24" s="54">
        <v>-629724.63</v>
      </c>
      <c r="M24" s="54">
        <v>-1022489.06</v>
      </c>
      <c r="N24" s="66" t="str">
        <f t="shared" si="0"/>
        <v>Gysipo</v>
      </c>
      <c r="O24" s="88" t="s">
        <v>26</v>
      </c>
      <c r="P24" s="88" t="s">
        <v>27</v>
      </c>
      <c r="Q24" s="88" t="s">
        <v>27</v>
      </c>
      <c r="R24" s="88" t="s">
        <v>709</v>
      </c>
      <c r="S24" s="88" t="s">
        <v>707</v>
      </c>
      <c r="T24" t="s">
        <v>26</v>
      </c>
      <c r="U24" t="s">
        <v>27</v>
      </c>
      <c r="V24" t="s">
        <v>27</v>
      </c>
      <c r="W24" t="s">
        <v>33</v>
      </c>
      <c r="X24" t="s">
        <v>34</v>
      </c>
      <c r="Y24" t="s">
        <v>29</v>
      </c>
      <c r="Z24">
        <v>20</v>
      </c>
    </row>
    <row r="25" spans="1:26">
      <c r="A25" s="88">
        <v>3460499605</v>
      </c>
      <c r="B25" s="88" t="s">
        <v>691</v>
      </c>
      <c r="C25" s="132" t="s">
        <v>618</v>
      </c>
      <c r="D25" s="132" t="s">
        <v>46</v>
      </c>
      <c r="E25" s="88">
        <v>111100</v>
      </c>
      <c r="F25" s="132" t="s">
        <v>23</v>
      </c>
      <c r="G25" s="132" t="s">
        <v>657</v>
      </c>
      <c r="H25" s="132">
        <v>744395</v>
      </c>
      <c r="I25" s="88" t="s">
        <v>710</v>
      </c>
      <c r="J25" s="49" t="s">
        <v>58</v>
      </c>
      <c r="K25" s="49">
        <v>263</v>
      </c>
      <c r="L25" s="54">
        <v>-629610.68999999994</v>
      </c>
      <c r="M25" s="54">
        <v>-1026491.1</v>
      </c>
      <c r="N25" s="66" t="str">
        <f t="shared" si="0"/>
        <v>Gysipo</v>
      </c>
      <c r="O25" s="88" t="s">
        <v>26</v>
      </c>
      <c r="P25" s="88" t="s">
        <v>27</v>
      </c>
      <c r="Q25" s="88" t="s">
        <v>27</v>
      </c>
      <c r="R25" s="88" t="s">
        <v>709</v>
      </c>
      <c r="S25" s="88" t="s">
        <v>707</v>
      </c>
      <c r="T25" t="s">
        <v>26</v>
      </c>
      <c r="U25" t="s">
        <v>27</v>
      </c>
      <c r="V25" t="s">
        <v>27</v>
      </c>
      <c r="W25">
        <v>0</v>
      </c>
      <c r="X25" t="s">
        <v>34</v>
      </c>
      <c r="Y25" t="s">
        <v>29</v>
      </c>
      <c r="Z25">
        <v>45</v>
      </c>
    </row>
    <row r="26" spans="1:26">
      <c r="A26" s="88">
        <v>3460512605</v>
      </c>
      <c r="B26" s="88" t="s">
        <v>691</v>
      </c>
      <c r="C26" s="132" t="s">
        <v>618</v>
      </c>
      <c r="D26" s="132" t="s">
        <v>59</v>
      </c>
      <c r="E26" s="88">
        <v>111100</v>
      </c>
      <c r="F26" s="132" t="s">
        <v>23</v>
      </c>
      <c r="G26" s="132" t="s">
        <v>657</v>
      </c>
      <c r="H26" s="132">
        <v>744395</v>
      </c>
      <c r="I26" s="88" t="s">
        <v>710</v>
      </c>
      <c r="J26" s="49" t="s">
        <v>60</v>
      </c>
      <c r="K26" s="49">
        <v>607</v>
      </c>
      <c r="L26" s="54">
        <v>-629165.57999999996</v>
      </c>
      <c r="M26" s="54">
        <v>-1026374.37</v>
      </c>
      <c r="N26" s="66" t="str">
        <f t="shared" si="0"/>
        <v>Gysipo</v>
      </c>
      <c r="O26" s="88" t="s">
        <v>27</v>
      </c>
      <c r="P26" s="88" t="s">
        <v>26</v>
      </c>
      <c r="Q26" s="88" t="s">
        <v>27</v>
      </c>
      <c r="R26" s="88" t="s">
        <v>711</v>
      </c>
      <c r="S26" s="88" t="s">
        <v>707</v>
      </c>
      <c r="T26" t="s">
        <v>26</v>
      </c>
      <c r="U26" t="s">
        <v>27</v>
      </c>
      <c r="V26" t="s">
        <v>27</v>
      </c>
      <c r="W26">
        <v>0</v>
      </c>
      <c r="X26" t="s">
        <v>34</v>
      </c>
      <c r="Y26" t="s">
        <v>29</v>
      </c>
      <c r="Z26">
        <v>44</v>
      </c>
    </row>
    <row r="27" spans="1:26">
      <c r="A27" s="88">
        <v>3460531605</v>
      </c>
      <c r="B27" s="88" t="s">
        <v>691</v>
      </c>
      <c r="C27" s="132" t="s">
        <v>618</v>
      </c>
      <c r="D27" s="132" t="s">
        <v>46</v>
      </c>
      <c r="E27" s="88">
        <v>111100</v>
      </c>
      <c r="F27" s="132" t="s">
        <v>23</v>
      </c>
      <c r="G27" s="132" t="s">
        <v>657</v>
      </c>
      <c r="H27" s="132">
        <v>744395</v>
      </c>
      <c r="I27" s="88" t="s">
        <v>710</v>
      </c>
      <c r="J27" s="49" t="s">
        <v>61</v>
      </c>
      <c r="K27" s="49">
        <v>14</v>
      </c>
      <c r="L27" s="54">
        <v>-628860.9</v>
      </c>
      <c r="M27" s="54">
        <v>-1026115.69</v>
      </c>
      <c r="N27" s="66" t="str">
        <f t="shared" si="0"/>
        <v>Gysipo</v>
      </c>
      <c r="O27" s="88" t="s">
        <v>26</v>
      </c>
      <c r="P27" s="88" t="s">
        <v>27</v>
      </c>
      <c r="Q27" s="88" t="s">
        <v>27</v>
      </c>
      <c r="R27" s="88" t="s">
        <v>709</v>
      </c>
      <c r="S27" s="88" t="s">
        <v>707</v>
      </c>
      <c r="T27" t="s">
        <v>26</v>
      </c>
      <c r="U27" t="s">
        <v>27</v>
      </c>
      <c r="V27" t="s">
        <v>27</v>
      </c>
      <c r="W27">
        <v>0</v>
      </c>
      <c r="X27" t="s">
        <v>34</v>
      </c>
      <c r="Y27" t="s">
        <v>29</v>
      </c>
      <c r="Z27">
        <v>46</v>
      </c>
    </row>
    <row r="28" spans="1:26">
      <c r="A28" s="88">
        <v>3460547605</v>
      </c>
      <c r="B28" s="88" t="s">
        <v>691</v>
      </c>
      <c r="C28" s="132" t="s">
        <v>618</v>
      </c>
      <c r="D28" s="132" t="s">
        <v>46</v>
      </c>
      <c r="E28" s="88">
        <v>111100</v>
      </c>
      <c r="F28" s="132" t="s">
        <v>23</v>
      </c>
      <c r="G28" s="132" t="s">
        <v>657</v>
      </c>
      <c r="H28" s="132">
        <v>744395</v>
      </c>
      <c r="I28" s="88" t="s">
        <v>710</v>
      </c>
      <c r="J28" s="49" t="s">
        <v>64</v>
      </c>
      <c r="K28" s="49">
        <v>98</v>
      </c>
      <c r="L28" s="54">
        <v>-628821.4</v>
      </c>
      <c r="M28" s="54">
        <v>-1026060.09</v>
      </c>
      <c r="N28" s="66" t="str">
        <f t="shared" si="0"/>
        <v>Gysipo</v>
      </c>
      <c r="O28" s="178" t="s">
        <v>27</v>
      </c>
      <c r="P28" s="178" t="s">
        <v>26</v>
      </c>
      <c r="Q28" s="178" t="s">
        <v>27</v>
      </c>
      <c r="R28" s="178" t="s">
        <v>712</v>
      </c>
      <c r="S28" s="88" t="s">
        <v>707</v>
      </c>
      <c r="T28" t="s">
        <v>27</v>
      </c>
      <c r="U28" t="s">
        <v>26</v>
      </c>
      <c r="V28" t="s">
        <v>27</v>
      </c>
      <c r="W28" t="s">
        <v>63</v>
      </c>
      <c r="X28" t="s">
        <v>34</v>
      </c>
      <c r="Y28" t="s">
        <v>29</v>
      </c>
      <c r="Z28">
        <v>48</v>
      </c>
    </row>
    <row r="29" spans="1:26">
      <c r="A29" s="88">
        <v>3460540605</v>
      </c>
      <c r="B29" s="88" t="s">
        <v>691</v>
      </c>
      <c r="C29" s="132" t="s">
        <v>618</v>
      </c>
      <c r="D29" s="132" t="s">
        <v>46</v>
      </c>
      <c r="E29" s="88">
        <v>111100</v>
      </c>
      <c r="F29" s="132" t="s">
        <v>23</v>
      </c>
      <c r="G29" s="132" t="s">
        <v>657</v>
      </c>
      <c r="H29" s="132">
        <v>744395</v>
      </c>
      <c r="I29" s="88" t="s">
        <v>710</v>
      </c>
      <c r="J29" s="49" t="s">
        <v>62</v>
      </c>
      <c r="K29" s="49">
        <v>35</v>
      </c>
      <c r="L29" s="54">
        <v>-628756.84</v>
      </c>
      <c r="M29" s="54">
        <v>-1026059.82</v>
      </c>
      <c r="N29" s="66" t="str">
        <f t="shared" si="0"/>
        <v>Gysipo</v>
      </c>
      <c r="O29" s="178" t="s">
        <v>27</v>
      </c>
      <c r="P29" s="178" t="s">
        <v>26</v>
      </c>
      <c r="Q29" s="178" t="s">
        <v>27</v>
      </c>
      <c r="R29" s="178" t="s">
        <v>712</v>
      </c>
      <c r="S29" s="88" t="s">
        <v>707</v>
      </c>
      <c r="T29" t="s">
        <v>27</v>
      </c>
      <c r="U29" t="s">
        <v>26</v>
      </c>
      <c r="V29" t="s">
        <v>27</v>
      </c>
      <c r="W29" t="s">
        <v>63</v>
      </c>
      <c r="X29" t="s">
        <v>34</v>
      </c>
      <c r="Y29" t="s">
        <v>29</v>
      </c>
      <c r="Z29">
        <v>47</v>
      </c>
    </row>
    <row r="30" spans="1:26">
      <c r="A30" s="88">
        <v>3460549605</v>
      </c>
      <c r="B30" s="88" t="s">
        <v>691</v>
      </c>
      <c r="C30" s="132" t="s">
        <v>618</v>
      </c>
      <c r="D30" s="132" t="s">
        <v>46</v>
      </c>
      <c r="E30" s="88">
        <v>111100</v>
      </c>
      <c r="F30" s="132" t="s">
        <v>23</v>
      </c>
      <c r="G30" s="132" t="s">
        <v>657</v>
      </c>
      <c r="H30" s="132">
        <v>744395</v>
      </c>
      <c r="I30" s="88" t="s">
        <v>710</v>
      </c>
      <c r="J30" s="49" t="s">
        <v>65</v>
      </c>
      <c r="K30" s="49">
        <v>20</v>
      </c>
      <c r="L30" s="54">
        <v>-628778.38</v>
      </c>
      <c r="M30" s="54">
        <v>-1026057.75</v>
      </c>
      <c r="N30" s="66" t="str">
        <f t="shared" si="0"/>
        <v>Gysipo</v>
      </c>
      <c r="O30" s="178" t="s">
        <v>27</v>
      </c>
      <c r="P30" s="178" t="s">
        <v>26</v>
      </c>
      <c r="Q30" s="178" t="s">
        <v>27</v>
      </c>
      <c r="R30" s="178" t="s">
        <v>712</v>
      </c>
      <c r="S30" s="88" t="s">
        <v>707</v>
      </c>
      <c r="T30" t="s">
        <v>27</v>
      </c>
      <c r="U30" t="s">
        <v>26</v>
      </c>
      <c r="V30" t="s">
        <v>27</v>
      </c>
      <c r="W30" t="s">
        <v>63</v>
      </c>
      <c r="X30" t="s">
        <v>34</v>
      </c>
      <c r="Y30" t="s">
        <v>29</v>
      </c>
      <c r="Z30">
        <v>49</v>
      </c>
    </row>
    <row r="31" spans="1:26">
      <c r="A31" s="88">
        <v>3444036605</v>
      </c>
      <c r="B31" s="88" t="s">
        <v>691</v>
      </c>
      <c r="C31" s="132" t="s">
        <v>618</v>
      </c>
      <c r="D31" s="132" t="s">
        <v>30</v>
      </c>
      <c r="E31" s="88">
        <v>111100</v>
      </c>
      <c r="F31" s="132" t="s">
        <v>23</v>
      </c>
      <c r="G31" s="132" t="s">
        <v>657</v>
      </c>
      <c r="H31" s="132">
        <v>628425</v>
      </c>
      <c r="I31" s="88" t="s">
        <v>31</v>
      </c>
      <c r="J31" s="49" t="s">
        <v>35</v>
      </c>
      <c r="K31" s="49">
        <v>82</v>
      </c>
      <c r="L31" s="54">
        <v>-629997.26</v>
      </c>
      <c r="M31" s="54">
        <v>-1022601.82</v>
      </c>
      <c r="N31" s="66" t="str">
        <f t="shared" si="0"/>
        <v>Gysipo</v>
      </c>
      <c r="O31" s="88" t="s">
        <v>27</v>
      </c>
      <c r="P31" s="88" t="s">
        <v>26</v>
      </c>
      <c r="Q31" s="88" t="s">
        <v>27</v>
      </c>
      <c r="R31" s="88" t="s">
        <v>713</v>
      </c>
      <c r="S31" s="88" t="s">
        <v>707</v>
      </c>
      <c r="T31" t="s">
        <v>26</v>
      </c>
      <c r="U31" t="s">
        <v>27</v>
      </c>
      <c r="V31" t="s">
        <v>27</v>
      </c>
      <c r="W31" t="s">
        <v>33</v>
      </c>
      <c r="X31" t="s">
        <v>34</v>
      </c>
      <c r="Y31" t="s">
        <v>29</v>
      </c>
      <c r="Z31">
        <v>16</v>
      </c>
    </row>
    <row r="32" spans="1:26">
      <c r="A32" s="88">
        <v>3444035605</v>
      </c>
      <c r="B32" s="88" t="s">
        <v>691</v>
      </c>
      <c r="C32" s="132" t="s">
        <v>618</v>
      </c>
      <c r="D32" s="132" t="s">
        <v>30</v>
      </c>
      <c r="E32" s="88">
        <v>111100</v>
      </c>
      <c r="F32" s="132" t="s">
        <v>23</v>
      </c>
      <c r="G32" s="132" t="s">
        <v>657</v>
      </c>
      <c r="H32" s="132">
        <v>628425</v>
      </c>
      <c r="I32" s="88" t="s">
        <v>31</v>
      </c>
      <c r="J32" s="49" t="s">
        <v>32</v>
      </c>
      <c r="K32" s="49">
        <v>25</v>
      </c>
      <c r="L32" s="54">
        <v>-630000.59</v>
      </c>
      <c r="M32" s="54">
        <v>-1022569.19</v>
      </c>
      <c r="N32" s="66" t="str">
        <f t="shared" si="0"/>
        <v>Gysipo</v>
      </c>
      <c r="O32" s="88" t="s">
        <v>27</v>
      </c>
      <c r="P32" s="88" t="s">
        <v>26</v>
      </c>
      <c r="Q32" s="88" t="s">
        <v>27</v>
      </c>
      <c r="R32" s="88" t="s">
        <v>713</v>
      </c>
      <c r="S32" s="88" t="s">
        <v>707</v>
      </c>
      <c r="T32" t="s">
        <v>26</v>
      </c>
      <c r="U32" t="s">
        <v>27</v>
      </c>
      <c r="V32" t="s">
        <v>27</v>
      </c>
      <c r="W32" t="s">
        <v>33</v>
      </c>
      <c r="X32" t="s">
        <v>34</v>
      </c>
      <c r="Y32" t="s">
        <v>29</v>
      </c>
      <c r="Z32">
        <v>15</v>
      </c>
    </row>
    <row r="33" spans="1:26">
      <c r="A33" s="88">
        <v>3444037605</v>
      </c>
      <c r="B33" s="88" t="s">
        <v>691</v>
      </c>
      <c r="C33" s="132" t="s">
        <v>618</v>
      </c>
      <c r="D33" s="132" t="s">
        <v>30</v>
      </c>
      <c r="E33" s="88">
        <v>111100</v>
      </c>
      <c r="F33" s="132" t="s">
        <v>23</v>
      </c>
      <c r="G33" s="132" t="s">
        <v>657</v>
      </c>
      <c r="H33" s="132">
        <v>628425</v>
      </c>
      <c r="I33" s="88" t="s">
        <v>31</v>
      </c>
      <c r="J33" s="49" t="s">
        <v>36</v>
      </c>
      <c r="K33" s="49">
        <v>58</v>
      </c>
      <c r="L33" s="54">
        <v>-629998.74</v>
      </c>
      <c r="M33" s="54">
        <v>-1022532.48</v>
      </c>
      <c r="N33" s="66" t="str">
        <f t="shared" si="0"/>
        <v>Gysipo</v>
      </c>
      <c r="O33" s="88" t="s">
        <v>27</v>
      </c>
      <c r="P33" s="88" t="s">
        <v>26</v>
      </c>
      <c r="Q33" s="88" t="s">
        <v>27</v>
      </c>
      <c r="R33" s="88" t="s">
        <v>713</v>
      </c>
      <c r="S33" s="88" t="s">
        <v>707</v>
      </c>
      <c r="T33" t="s">
        <v>26</v>
      </c>
      <c r="U33" t="s">
        <v>27</v>
      </c>
      <c r="V33" t="s">
        <v>27</v>
      </c>
      <c r="W33" t="s">
        <v>33</v>
      </c>
      <c r="X33" t="s">
        <v>34</v>
      </c>
      <c r="Y33" t="s">
        <v>29</v>
      </c>
      <c r="Z33">
        <v>17</v>
      </c>
    </row>
    <row r="34" spans="1:26">
      <c r="A34" s="88">
        <v>3444046605</v>
      </c>
      <c r="B34" s="88" t="s">
        <v>691</v>
      </c>
      <c r="C34" s="132" t="s">
        <v>618</v>
      </c>
      <c r="D34" s="132" t="s">
        <v>30</v>
      </c>
      <c r="E34" s="88">
        <v>111100</v>
      </c>
      <c r="F34" s="132" t="s">
        <v>23</v>
      </c>
      <c r="G34" s="132" t="s">
        <v>657</v>
      </c>
      <c r="H34" s="132">
        <v>628425</v>
      </c>
      <c r="I34" s="88" t="s">
        <v>31</v>
      </c>
      <c r="J34" s="49" t="s">
        <v>43</v>
      </c>
      <c r="K34" s="49">
        <v>448</v>
      </c>
      <c r="L34" s="54">
        <v>-629770.05000000005</v>
      </c>
      <c r="M34" s="54">
        <v>-1022493.51</v>
      </c>
      <c r="N34" s="66" t="str">
        <f t="shared" si="0"/>
        <v>Gysipo</v>
      </c>
      <c r="O34" s="88" t="s">
        <v>26</v>
      </c>
      <c r="P34" s="88" t="s">
        <v>27</v>
      </c>
      <c r="Q34" s="88" t="s">
        <v>27</v>
      </c>
      <c r="R34" s="88" t="s">
        <v>709</v>
      </c>
      <c r="S34" s="88" t="s">
        <v>707</v>
      </c>
      <c r="T34" t="s">
        <v>26</v>
      </c>
      <c r="U34" t="s">
        <v>27</v>
      </c>
      <c r="V34" t="s">
        <v>27</v>
      </c>
      <c r="W34" t="s">
        <v>42</v>
      </c>
      <c r="X34" t="s">
        <v>34</v>
      </c>
      <c r="Y34" t="s">
        <v>29</v>
      </c>
      <c r="Z34">
        <v>22</v>
      </c>
    </row>
    <row r="35" spans="1:26">
      <c r="A35" s="88">
        <v>3444038605</v>
      </c>
      <c r="B35" s="88" t="s">
        <v>691</v>
      </c>
      <c r="C35" s="132" t="s">
        <v>618</v>
      </c>
      <c r="D35" s="132" t="s">
        <v>30</v>
      </c>
      <c r="E35" s="88">
        <v>111100</v>
      </c>
      <c r="F35" s="132" t="s">
        <v>23</v>
      </c>
      <c r="G35" s="132" t="s">
        <v>657</v>
      </c>
      <c r="H35" s="132">
        <v>628425</v>
      </c>
      <c r="I35" s="88" t="s">
        <v>31</v>
      </c>
      <c r="J35" s="49" t="s">
        <v>37</v>
      </c>
      <c r="K35" s="49">
        <v>107</v>
      </c>
      <c r="L35" s="54">
        <v>-629974.94999999995</v>
      </c>
      <c r="M35" s="54">
        <v>-1022473.86</v>
      </c>
      <c r="N35" s="66" t="str">
        <f t="shared" si="0"/>
        <v>Gysipo</v>
      </c>
      <c r="O35" s="88" t="s">
        <v>27</v>
      </c>
      <c r="P35" s="88" t="s">
        <v>26</v>
      </c>
      <c r="Q35" s="88" t="s">
        <v>27</v>
      </c>
      <c r="R35" s="88" t="s">
        <v>713</v>
      </c>
      <c r="S35" s="88" t="s">
        <v>707</v>
      </c>
      <c r="T35" t="s">
        <v>26</v>
      </c>
      <c r="U35" t="s">
        <v>27</v>
      </c>
      <c r="V35" t="s">
        <v>27</v>
      </c>
      <c r="W35" t="s">
        <v>33</v>
      </c>
      <c r="X35" t="s">
        <v>34</v>
      </c>
      <c r="Y35" t="s">
        <v>29</v>
      </c>
      <c r="Z35">
        <v>18</v>
      </c>
    </row>
    <row r="36" spans="1:26">
      <c r="A36" s="88">
        <v>3444045605</v>
      </c>
      <c r="B36" s="88" t="s">
        <v>691</v>
      </c>
      <c r="C36" s="132" t="s">
        <v>618</v>
      </c>
      <c r="D36" s="132" t="s">
        <v>30</v>
      </c>
      <c r="E36" s="88">
        <v>111100</v>
      </c>
      <c r="F36" s="132" t="s">
        <v>23</v>
      </c>
      <c r="G36" s="132" t="s">
        <v>657</v>
      </c>
      <c r="H36" s="132">
        <v>628425</v>
      </c>
      <c r="I36" s="88" t="s">
        <v>31</v>
      </c>
      <c r="J36" s="49" t="s">
        <v>41</v>
      </c>
      <c r="K36" s="49">
        <v>25</v>
      </c>
      <c r="L36" s="54">
        <v>-629830.68999999994</v>
      </c>
      <c r="M36" s="54">
        <v>-1022463.42</v>
      </c>
      <c r="N36" s="66" t="str">
        <f t="shared" si="0"/>
        <v>Gysipo</v>
      </c>
      <c r="O36" s="88" t="s">
        <v>26</v>
      </c>
      <c r="P36" s="88" t="s">
        <v>26</v>
      </c>
      <c r="Q36" s="88" t="s">
        <v>27</v>
      </c>
      <c r="R36" s="88" t="s">
        <v>713</v>
      </c>
      <c r="S36" s="88" t="s">
        <v>707</v>
      </c>
      <c r="T36" t="s">
        <v>26</v>
      </c>
      <c r="U36" t="s">
        <v>27</v>
      </c>
      <c r="V36" t="s">
        <v>27</v>
      </c>
      <c r="W36" t="s">
        <v>42</v>
      </c>
      <c r="X36" t="s">
        <v>34</v>
      </c>
      <c r="Y36" t="s">
        <v>29</v>
      </c>
      <c r="Z36">
        <v>21</v>
      </c>
    </row>
    <row r="37" spans="1:26">
      <c r="A37" s="88">
        <v>3444042605</v>
      </c>
      <c r="B37" s="88" t="s">
        <v>691</v>
      </c>
      <c r="C37" s="132" t="s">
        <v>618</v>
      </c>
      <c r="D37" s="132" t="s">
        <v>30</v>
      </c>
      <c r="E37" s="88">
        <v>111100</v>
      </c>
      <c r="F37" s="132" t="s">
        <v>23</v>
      </c>
      <c r="G37" s="132" t="s">
        <v>657</v>
      </c>
      <c r="H37" s="132">
        <v>628425</v>
      </c>
      <c r="I37" s="88" t="s">
        <v>31</v>
      </c>
      <c r="J37" s="49" t="s">
        <v>38</v>
      </c>
      <c r="K37" s="49">
        <v>20</v>
      </c>
      <c r="L37" s="54">
        <v>-629821.17000000004</v>
      </c>
      <c r="M37" s="54">
        <v>-1022438.56</v>
      </c>
      <c r="N37" s="66" t="str">
        <f t="shared" si="0"/>
        <v>Gysipo</v>
      </c>
      <c r="O37" s="88" t="s">
        <v>26</v>
      </c>
      <c r="P37" s="88" t="s">
        <v>27</v>
      </c>
      <c r="Q37" s="88" t="s">
        <v>27</v>
      </c>
      <c r="R37" s="88" t="s">
        <v>708</v>
      </c>
      <c r="S37" s="88" t="s">
        <v>707</v>
      </c>
      <c r="T37" t="s">
        <v>27</v>
      </c>
      <c r="U37" t="s">
        <v>26</v>
      </c>
      <c r="V37" t="s">
        <v>27</v>
      </c>
      <c r="W37" t="s">
        <v>39</v>
      </c>
      <c r="X37" t="s">
        <v>34</v>
      </c>
      <c r="Y37" t="s">
        <v>29</v>
      </c>
      <c r="Z37">
        <v>19</v>
      </c>
    </row>
    <row r="38" spans="1:26">
      <c r="A38" s="88">
        <v>30603534010</v>
      </c>
      <c r="B38" s="88" t="s">
        <v>691</v>
      </c>
      <c r="C38" s="132" t="s">
        <v>618</v>
      </c>
      <c r="D38" s="132" t="s">
        <v>46</v>
      </c>
      <c r="E38" s="88">
        <v>111100</v>
      </c>
      <c r="F38" s="132" t="s">
        <v>23</v>
      </c>
      <c r="G38" s="132" t="s">
        <v>650</v>
      </c>
      <c r="H38" s="132">
        <v>718637</v>
      </c>
      <c r="I38" s="88" t="s">
        <v>47</v>
      </c>
      <c r="J38" s="49" t="s">
        <v>50</v>
      </c>
      <c r="K38" s="49">
        <v>240</v>
      </c>
      <c r="L38" s="54">
        <v>-641897.77</v>
      </c>
      <c r="M38" s="54">
        <v>-986311.25</v>
      </c>
      <c r="N38" s="66" t="str">
        <f t="shared" si="0"/>
        <v>Gysipo</v>
      </c>
      <c r="O38" s="88" t="s">
        <v>714</v>
      </c>
      <c r="P38" s="88" t="s">
        <v>26</v>
      </c>
      <c r="Q38" s="88" t="s">
        <v>26</v>
      </c>
      <c r="R38" s="88" t="s">
        <v>715</v>
      </c>
      <c r="S38" s="88" t="s">
        <v>707</v>
      </c>
      <c r="T38" t="s">
        <v>20</v>
      </c>
      <c r="U38" t="s">
        <v>51</v>
      </c>
      <c r="V38" t="s">
        <v>26</v>
      </c>
      <c r="W38" t="s">
        <v>52</v>
      </c>
      <c r="X38" t="s">
        <v>34</v>
      </c>
      <c r="Y38" t="s">
        <v>29</v>
      </c>
      <c r="Z38">
        <v>28</v>
      </c>
    </row>
    <row r="39" spans="1:26">
      <c r="A39" s="88">
        <v>30603535010</v>
      </c>
      <c r="B39" s="88" t="s">
        <v>691</v>
      </c>
      <c r="C39" s="132" t="s">
        <v>618</v>
      </c>
      <c r="D39" s="132" t="s">
        <v>46</v>
      </c>
      <c r="E39" s="88">
        <v>111100</v>
      </c>
      <c r="F39" s="132" t="s">
        <v>23</v>
      </c>
      <c r="G39" s="132" t="s">
        <v>650</v>
      </c>
      <c r="H39" s="132">
        <v>718637</v>
      </c>
      <c r="I39" s="88" t="s">
        <v>47</v>
      </c>
      <c r="J39" s="49" t="s">
        <v>53</v>
      </c>
      <c r="K39" s="49">
        <v>22</v>
      </c>
      <c r="L39" s="54">
        <v>-641939.31999999995</v>
      </c>
      <c r="M39" s="54">
        <v>-986229.71</v>
      </c>
      <c r="N39" s="66" t="str">
        <f t="shared" si="0"/>
        <v>Gysipo</v>
      </c>
      <c r="O39" s="88" t="s">
        <v>27</v>
      </c>
      <c r="P39" s="88" t="s">
        <v>26</v>
      </c>
      <c r="Q39" s="88" t="s">
        <v>27</v>
      </c>
      <c r="R39" s="88" t="s">
        <v>712</v>
      </c>
      <c r="S39" s="88" t="s">
        <v>707</v>
      </c>
      <c r="T39" t="s">
        <v>26</v>
      </c>
      <c r="U39" t="s">
        <v>27</v>
      </c>
      <c r="V39" t="s">
        <v>27</v>
      </c>
      <c r="W39">
        <v>0</v>
      </c>
      <c r="X39" t="s">
        <v>34</v>
      </c>
      <c r="Y39" t="s">
        <v>29</v>
      </c>
      <c r="Z39">
        <v>29</v>
      </c>
    </row>
    <row r="40" spans="1:26">
      <c r="A40" s="88">
        <v>30603536010</v>
      </c>
      <c r="B40" s="88" t="s">
        <v>691</v>
      </c>
      <c r="C40" s="132" t="s">
        <v>618</v>
      </c>
      <c r="D40" s="132" t="s">
        <v>46</v>
      </c>
      <c r="E40" s="88">
        <v>111100</v>
      </c>
      <c r="F40" s="132" t="s">
        <v>23</v>
      </c>
      <c r="G40" s="132" t="s">
        <v>650</v>
      </c>
      <c r="H40" s="132">
        <v>718637</v>
      </c>
      <c r="I40" s="88" t="s">
        <v>47</v>
      </c>
      <c r="J40" s="49" t="s">
        <v>54</v>
      </c>
      <c r="K40" s="49">
        <v>646</v>
      </c>
      <c r="L40" s="54">
        <v>-641986.22</v>
      </c>
      <c r="M40" s="54">
        <v>-986173.75</v>
      </c>
      <c r="N40" s="66" t="str">
        <f t="shared" si="0"/>
        <v>Gysipo</v>
      </c>
      <c r="O40" s="88" t="s">
        <v>714</v>
      </c>
      <c r="P40" s="88" t="s">
        <v>26</v>
      </c>
      <c r="Q40" s="88" t="s">
        <v>26</v>
      </c>
      <c r="R40" s="88" t="s">
        <v>715</v>
      </c>
      <c r="S40" s="88" t="s">
        <v>707</v>
      </c>
      <c r="T40" t="s">
        <v>20</v>
      </c>
      <c r="U40" t="s">
        <v>51</v>
      </c>
      <c r="V40" t="s">
        <v>26</v>
      </c>
      <c r="W40" t="s">
        <v>55</v>
      </c>
      <c r="X40" t="s">
        <v>34</v>
      </c>
      <c r="Y40" t="s">
        <v>29</v>
      </c>
      <c r="Z40">
        <v>30</v>
      </c>
    </row>
    <row r="41" spans="1:26">
      <c r="A41" s="88">
        <v>30603532010</v>
      </c>
      <c r="B41" s="88" t="s">
        <v>691</v>
      </c>
      <c r="C41" s="132" t="s">
        <v>618</v>
      </c>
      <c r="D41" s="132" t="s">
        <v>46</v>
      </c>
      <c r="E41" s="88">
        <v>111100</v>
      </c>
      <c r="F41" s="132" t="s">
        <v>23</v>
      </c>
      <c r="G41" s="132" t="s">
        <v>650</v>
      </c>
      <c r="H41" s="132">
        <v>718637</v>
      </c>
      <c r="I41" s="88" t="s">
        <v>47</v>
      </c>
      <c r="J41" s="49" t="s">
        <v>48</v>
      </c>
      <c r="K41" s="49">
        <v>238</v>
      </c>
      <c r="L41" s="54">
        <v>-642034.16</v>
      </c>
      <c r="M41" s="54">
        <v>-986072.01</v>
      </c>
      <c r="N41" s="66" t="str">
        <f t="shared" si="0"/>
        <v>Gysipo</v>
      </c>
      <c r="O41" s="88" t="s">
        <v>26</v>
      </c>
      <c r="P41" s="88" t="s">
        <v>27</v>
      </c>
      <c r="Q41" s="88" t="s">
        <v>27</v>
      </c>
      <c r="R41" s="88" t="s">
        <v>709</v>
      </c>
      <c r="S41" s="88" t="s">
        <v>707</v>
      </c>
      <c r="T41" t="s">
        <v>27</v>
      </c>
      <c r="U41" t="s">
        <v>26</v>
      </c>
      <c r="V41" t="s">
        <v>27</v>
      </c>
      <c r="W41" t="s">
        <v>49</v>
      </c>
      <c r="X41" t="s">
        <v>34</v>
      </c>
      <c r="Y41" t="s">
        <v>29</v>
      </c>
      <c r="Z41">
        <v>27</v>
      </c>
    </row>
    <row r="42" spans="1:26">
      <c r="A42" s="88">
        <v>30603538010</v>
      </c>
      <c r="B42" s="88" t="s">
        <v>691</v>
      </c>
      <c r="C42" s="132" t="s">
        <v>618</v>
      </c>
      <c r="D42" s="132" t="s">
        <v>46</v>
      </c>
      <c r="E42" s="88">
        <v>111100</v>
      </c>
      <c r="F42" s="132" t="s">
        <v>23</v>
      </c>
      <c r="G42" s="132" t="s">
        <v>650</v>
      </c>
      <c r="H42" s="132">
        <v>718637</v>
      </c>
      <c r="I42" s="88" t="s">
        <v>47</v>
      </c>
      <c r="J42" s="49" t="s">
        <v>56</v>
      </c>
      <c r="K42" s="49">
        <v>125</v>
      </c>
      <c r="L42" s="54">
        <v>-642032.80000000005</v>
      </c>
      <c r="M42" s="54">
        <v>-986020.23</v>
      </c>
      <c r="N42" s="66" t="str">
        <f t="shared" si="0"/>
        <v>Gysipo</v>
      </c>
      <c r="O42" s="88" t="s">
        <v>27</v>
      </c>
      <c r="P42" s="88" t="s">
        <v>26</v>
      </c>
      <c r="Q42" s="88" t="s">
        <v>27</v>
      </c>
      <c r="R42" s="88" t="s">
        <v>712</v>
      </c>
      <c r="S42" s="88" t="s">
        <v>707</v>
      </c>
      <c r="T42" t="s">
        <v>27</v>
      </c>
      <c r="U42" t="s">
        <v>26</v>
      </c>
      <c r="V42" t="s">
        <v>27</v>
      </c>
      <c r="W42" t="s">
        <v>49</v>
      </c>
      <c r="X42" t="s">
        <v>34</v>
      </c>
      <c r="Y42" t="s">
        <v>29</v>
      </c>
      <c r="Z42">
        <v>31</v>
      </c>
    </row>
    <row r="43" spans="1:26">
      <c r="A43" s="88">
        <v>57451697010</v>
      </c>
      <c r="B43" s="88" t="s">
        <v>691</v>
      </c>
      <c r="C43" s="132" t="s">
        <v>618</v>
      </c>
      <c r="D43" s="132" t="s">
        <v>631</v>
      </c>
      <c r="E43" s="88">
        <v>0</v>
      </c>
      <c r="F43" s="132" t="s">
        <v>23</v>
      </c>
      <c r="G43" s="132" t="s">
        <v>650</v>
      </c>
      <c r="H43" s="132">
        <v>629910</v>
      </c>
      <c r="I43" s="88" t="s">
        <v>610</v>
      </c>
      <c r="J43" s="49" t="s">
        <v>611</v>
      </c>
      <c r="K43" s="49">
        <v>609</v>
      </c>
      <c r="L43" s="54">
        <v>-643971</v>
      </c>
      <c r="M43" s="54">
        <v>-1007949</v>
      </c>
      <c r="N43" s="66" t="str">
        <f t="shared" si="0"/>
        <v>Gysipo</v>
      </c>
      <c r="O43" s="88" t="s">
        <v>27</v>
      </c>
      <c r="P43" s="88" t="s">
        <v>27</v>
      </c>
      <c r="Q43" s="88" t="s">
        <v>27</v>
      </c>
      <c r="R43" s="88" t="s">
        <v>716</v>
      </c>
      <c r="S43" s="88" t="s">
        <v>707</v>
      </c>
      <c r="T43">
        <v>0</v>
      </c>
      <c r="U43">
        <v>0</v>
      </c>
      <c r="V43">
        <v>0</v>
      </c>
      <c r="W43">
        <v>0</v>
      </c>
      <c r="X43" t="s">
        <v>482</v>
      </c>
      <c r="Y43">
        <v>0</v>
      </c>
      <c r="Z43">
        <v>8</v>
      </c>
    </row>
    <row r="44" spans="1:26">
      <c r="A44" s="88">
        <v>57469918010</v>
      </c>
      <c r="B44" s="88" t="s">
        <v>691</v>
      </c>
      <c r="C44" s="132" t="s">
        <v>618</v>
      </c>
      <c r="D44" s="132" t="s">
        <v>631</v>
      </c>
      <c r="E44" s="88">
        <v>0</v>
      </c>
      <c r="F44" s="132" t="s">
        <v>23</v>
      </c>
      <c r="G44" s="132" t="s">
        <v>650</v>
      </c>
      <c r="H44" s="132">
        <v>629910</v>
      </c>
      <c r="I44" s="88" t="s">
        <v>610</v>
      </c>
      <c r="J44" s="49" t="s">
        <v>612</v>
      </c>
      <c r="K44" s="49">
        <v>350</v>
      </c>
      <c r="L44" s="54">
        <v>-643959</v>
      </c>
      <c r="M44" s="54">
        <v>-1007794</v>
      </c>
      <c r="N44" s="66" t="str">
        <f t="shared" si="0"/>
        <v>Gysipo</v>
      </c>
      <c r="O44" s="88" t="s">
        <v>27</v>
      </c>
      <c r="P44" s="88" t="s">
        <v>27</v>
      </c>
      <c r="Q44" s="88" t="s">
        <v>27</v>
      </c>
      <c r="R44" s="88" t="s">
        <v>717</v>
      </c>
      <c r="S44" s="88" t="s">
        <v>707</v>
      </c>
      <c r="T44">
        <v>0</v>
      </c>
      <c r="U44">
        <v>0</v>
      </c>
      <c r="V44">
        <v>0</v>
      </c>
      <c r="W44">
        <v>0</v>
      </c>
      <c r="X44" t="s">
        <v>482</v>
      </c>
      <c r="Y44">
        <v>0</v>
      </c>
      <c r="Z44">
        <v>9</v>
      </c>
    </row>
    <row r="45" spans="1:26">
      <c r="A45" s="88">
        <v>57470400010</v>
      </c>
      <c r="B45" s="88" t="s">
        <v>691</v>
      </c>
      <c r="C45" s="132" t="s">
        <v>618</v>
      </c>
      <c r="D45" s="132" t="s">
        <v>631</v>
      </c>
      <c r="E45" s="88">
        <v>0</v>
      </c>
      <c r="F45" s="132" t="s">
        <v>23</v>
      </c>
      <c r="G45" s="132" t="s">
        <v>650</v>
      </c>
      <c r="H45" s="132">
        <v>629910</v>
      </c>
      <c r="I45" s="88" t="s">
        <v>610</v>
      </c>
      <c r="J45" s="49" t="s">
        <v>613</v>
      </c>
      <c r="K45" s="49">
        <v>368</v>
      </c>
      <c r="L45" s="54">
        <v>-644076</v>
      </c>
      <c r="M45" s="54">
        <v>-1007694</v>
      </c>
      <c r="N45" s="66" t="str">
        <f t="shared" si="0"/>
        <v>Gysipo</v>
      </c>
      <c r="O45" s="88" t="s">
        <v>27</v>
      </c>
      <c r="P45" s="88" t="s">
        <v>26</v>
      </c>
      <c r="Q45" s="88" t="s">
        <v>27</v>
      </c>
      <c r="R45" s="88" t="s">
        <v>718</v>
      </c>
      <c r="S45" s="88" t="s">
        <v>707</v>
      </c>
      <c r="T45">
        <v>0</v>
      </c>
      <c r="U45">
        <v>0</v>
      </c>
      <c r="V45">
        <v>0</v>
      </c>
      <c r="W45">
        <v>0</v>
      </c>
      <c r="X45" t="s">
        <v>482</v>
      </c>
      <c r="Y45">
        <v>0</v>
      </c>
      <c r="Z45">
        <v>10</v>
      </c>
    </row>
    <row r="46" spans="1:26">
      <c r="A46" s="88">
        <v>57470398010</v>
      </c>
      <c r="B46" s="88" t="s">
        <v>691</v>
      </c>
      <c r="C46" s="132" t="s">
        <v>618</v>
      </c>
      <c r="D46" s="132" t="s">
        <v>631</v>
      </c>
      <c r="E46" s="88">
        <v>0</v>
      </c>
      <c r="F46" s="132" t="s">
        <v>23</v>
      </c>
      <c r="G46" s="132" t="s">
        <v>650</v>
      </c>
      <c r="H46" s="132">
        <v>629910</v>
      </c>
      <c r="I46" s="88" t="s">
        <v>610</v>
      </c>
      <c r="J46" s="49" t="s">
        <v>609</v>
      </c>
      <c r="K46" s="49">
        <v>112</v>
      </c>
      <c r="L46" s="54">
        <v>-644156</v>
      </c>
      <c r="M46" s="54">
        <v>-1007638</v>
      </c>
      <c r="N46" s="66" t="str">
        <f t="shared" si="0"/>
        <v>Gysipo</v>
      </c>
      <c r="O46" s="88" t="s">
        <v>27</v>
      </c>
      <c r="P46" s="88" t="s">
        <v>27</v>
      </c>
      <c r="Q46" s="88" t="s">
        <v>27</v>
      </c>
      <c r="R46" s="88" t="s">
        <v>719</v>
      </c>
      <c r="S46" s="88" t="s">
        <v>707</v>
      </c>
      <c r="T46">
        <v>0</v>
      </c>
      <c r="U46">
        <v>0</v>
      </c>
      <c r="V46">
        <v>0</v>
      </c>
      <c r="W46">
        <v>0</v>
      </c>
      <c r="X46" t="s">
        <v>482</v>
      </c>
      <c r="Y46">
        <v>0</v>
      </c>
      <c r="Z46">
        <v>7</v>
      </c>
    </row>
    <row r="47" spans="1:26">
      <c r="A47" s="88">
        <v>48254622010</v>
      </c>
      <c r="B47" s="88" t="s">
        <v>691</v>
      </c>
      <c r="C47" s="132" t="s">
        <v>618</v>
      </c>
      <c r="D47" s="132" t="s">
        <v>640</v>
      </c>
      <c r="E47" s="88">
        <v>0</v>
      </c>
      <c r="F47" s="132" t="s">
        <v>23</v>
      </c>
      <c r="G47" s="132" t="s">
        <v>672</v>
      </c>
      <c r="H47" s="132">
        <v>766925</v>
      </c>
      <c r="I47" s="88" t="s">
        <v>608</v>
      </c>
      <c r="J47" s="49" t="s">
        <v>607</v>
      </c>
      <c r="K47" s="49">
        <v>15</v>
      </c>
      <c r="L47" s="54">
        <v>-652887</v>
      </c>
      <c r="M47" s="54">
        <v>-1016744</v>
      </c>
      <c r="N47" s="66" t="str">
        <f t="shared" si="0"/>
        <v>Gysipo</v>
      </c>
      <c r="O47" s="177" t="s">
        <v>27</v>
      </c>
      <c r="P47" s="177" t="s">
        <v>26</v>
      </c>
      <c r="Q47" s="88" t="s">
        <v>27</v>
      </c>
      <c r="R47" s="177" t="s">
        <v>721</v>
      </c>
      <c r="S47" s="88" t="s">
        <v>720</v>
      </c>
      <c r="T47">
        <v>0</v>
      </c>
      <c r="U47">
        <v>0</v>
      </c>
      <c r="V47">
        <v>0</v>
      </c>
      <c r="W47">
        <v>0</v>
      </c>
      <c r="X47" t="s">
        <v>482</v>
      </c>
      <c r="Y47">
        <v>0</v>
      </c>
      <c r="Z47">
        <v>33</v>
      </c>
    </row>
    <row r="48" spans="1:26">
      <c r="A48" s="88">
        <v>50965189010</v>
      </c>
      <c r="B48" s="88" t="s">
        <v>691</v>
      </c>
      <c r="C48" s="132" t="s">
        <v>618</v>
      </c>
      <c r="D48" s="132" t="s">
        <v>626</v>
      </c>
      <c r="E48" s="88">
        <v>0</v>
      </c>
      <c r="F48" s="132" t="s">
        <v>23</v>
      </c>
      <c r="G48" s="132" t="s">
        <v>661</v>
      </c>
      <c r="H48" s="132">
        <v>709191</v>
      </c>
      <c r="I48" s="88" t="s">
        <v>484</v>
      </c>
      <c r="J48" s="49" t="s">
        <v>483</v>
      </c>
      <c r="K48" s="49">
        <v>122</v>
      </c>
      <c r="L48" s="54">
        <v>-677124</v>
      </c>
      <c r="M48" s="54">
        <v>-1049387</v>
      </c>
      <c r="N48" s="66" t="str">
        <f t="shared" si="0"/>
        <v>Gysipo</v>
      </c>
      <c r="O48" s="88" t="s">
        <v>26</v>
      </c>
      <c r="P48" s="88" t="s">
        <v>27</v>
      </c>
      <c r="Q48" s="88" t="s">
        <v>27</v>
      </c>
      <c r="R48" s="88" t="s">
        <v>722</v>
      </c>
      <c r="S48" s="88" t="s">
        <v>720</v>
      </c>
      <c r="T48">
        <v>0</v>
      </c>
      <c r="U48">
        <v>0</v>
      </c>
      <c r="V48">
        <v>0</v>
      </c>
      <c r="W48">
        <v>0</v>
      </c>
      <c r="X48" t="s">
        <v>482</v>
      </c>
      <c r="Y48" t="s">
        <v>620</v>
      </c>
      <c r="Z48">
        <v>12</v>
      </c>
    </row>
    <row r="49" spans="1:26">
      <c r="A49" s="88">
        <v>2446169208</v>
      </c>
      <c r="B49" s="88" t="s">
        <v>691</v>
      </c>
      <c r="C49" s="132" t="s">
        <v>618</v>
      </c>
      <c r="D49" s="132" t="s">
        <v>126</v>
      </c>
      <c r="E49" s="88">
        <v>111400</v>
      </c>
      <c r="F49" s="132" t="s">
        <v>23</v>
      </c>
      <c r="G49" s="132" t="s">
        <v>680</v>
      </c>
      <c r="H49" s="132">
        <v>711977</v>
      </c>
      <c r="I49" s="88" t="s">
        <v>723</v>
      </c>
      <c r="J49" s="49" t="s">
        <v>128</v>
      </c>
      <c r="K49" s="49">
        <v>72</v>
      </c>
      <c r="L49" s="54">
        <v>-686602.55</v>
      </c>
      <c r="M49" s="54">
        <v>-1046407.33</v>
      </c>
      <c r="N49" s="66" t="str">
        <f t="shared" si="0"/>
        <v>Gysipo</v>
      </c>
      <c r="O49" s="88" t="s">
        <v>27</v>
      </c>
      <c r="P49" s="88" t="s">
        <v>27</v>
      </c>
      <c r="Q49" s="88" t="s">
        <v>27</v>
      </c>
      <c r="R49" s="88" t="s">
        <v>724</v>
      </c>
      <c r="S49" s="88" t="s">
        <v>720</v>
      </c>
      <c r="T49" t="s">
        <v>26</v>
      </c>
      <c r="U49" t="s">
        <v>27</v>
      </c>
      <c r="V49" t="s">
        <v>27</v>
      </c>
      <c r="W49">
        <v>0</v>
      </c>
      <c r="X49" t="s">
        <v>34</v>
      </c>
      <c r="Y49" t="s">
        <v>29</v>
      </c>
      <c r="Z49">
        <v>14</v>
      </c>
    </row>
    <row r="50" spans="1:26">
      <c r="A50" s="88">
        <v>2784503208</v>
      </c>
      <c r="B50" s="88" t="s">
        <v>691</v>
      </c>
      <c r="C50" s="132" t="s">
        <v>618</v>
      </c>
      <c r="D50" s="132" t="s">
        <v>123</v>
      </c>
      <c r="E50" s="88">
        <v>111400</v>
      </c>
      <c r="F50" s="132" t="s">
        <v>23</v>
      </c>
      <c r="G50" s="132" t="s">
        <v>680</v>
      </c>
      <c r="H50" s="132">
        <v>675539</v>
      </c>
      <c r="I50" s="88" t="s">
        <v>124</v>
      </c>
      <c r="J50" s="49" t="s">
        <v>125</v>
      </c>
      <c r="K50" s="49">
        <v>50</v>
      </c>
      <c r="L50" s="54">
        <v>-690470.26</v>
      </c>
      <c r="M50" s="54">
        <v>-1039762.04</v>
      </c>
      <c r="N50" s="66" t="str">
        <f t="shared" si="0"/>
        <v>Gysipo</v>
      </c>
      <c r="O50" s="88" t="s">
        <v>26</v>
      </c>
      <c r="P50" s="88" t="s">
        <v>26</v>
      </c>
      <c r="Q50" s="88" t="s">
        <v>26</v>
      </c>
      <c r="R50" s="88" t="s">
        <v>725</v>
      </c>
      <c r="S50" s="88" t="s">
        <v>720</v>
      </c>
      <c r="T50" t="s">
        <v>26</v>
      </c>
      <c r="U50" t="s">
        <v>27</v>
      </c>
      <c r="V50" t="s">
        <v>27</v>
      </c>
      <c r="W50">
        <v>0</v>
      </c>
      <c r="X50" t="s">
        <v>34</v>
      </c>
      <c r="Y50" t="s">
        <v>29</v>
      </c>
      <c r="Z50">
        <v>25</v>
      </c>
    </row>
    <row r="51" spans="1:26">
      <c r="A51" s="88">
        <v>45448933010</v>
      </c>
      <c r="B51" s="88" t="s">
        <v>691</v>
      </c>
      <c r="C51" s="132" t="e">
        <v>#N/A</v>
      </c>
      <c r="D51" s="132" t="e">
        <v>#N/A</v>
      </c>
      <c r="E51" s="88" t="e">
        <v>#N/A</v>
      </c>
      <c r="F51" s="132" t="e">
        <v>#N/A</v>
      </c>
      <c r="G51" s="132" t="e">
        <v>#N/A</v>
      </c>
      <c r="H51" s="132" t="e">
        <v>#N/A</v>
      </c>
      <c r="I51" s="88" t="s">
        <v>727</v>
      </c>
      <c r="J51" s="49" t="s">
        <v>726</v>
      </c>
      <c r="K51" s="49">
        <v>1140</v>
      </c>
      <c r="L51" s="54" t="e">
        <v>#N/A</v>
      </c>
      <c r="M51" s="54" t="e">
        <v>#N/A</v>
      </c>
      <c r="N51" s="66" t="e">
        <f t="shared" si="0"/>
        <v>#N/A</v>
      </c>
      <c r="O51" s="88" t="s">
        <v>26</v>
      </c>
      <c r="P51" s="88" t="s">
        <v>27</v>
      </c>
      <c r="Q51" s="88" t="s">
        <v>27</v>
      </c>
      <c r="R51" s="88"/>
      <c r="S51" s="88" t="s">
        <v>720</v>
      </c>
      <c r="T51" t="e">
        <v>#N/A</v>
      </c>
      <c r="U51" t="e">
        <v>#N/A</v>
      </c>
      <c r="V51" t="e">
        <v>#N/A</v>
      </c>
      <c r="W51" t="e">
        <v>#N/A</v>
      </c>
      <c r="X51" t="e">
        <v>#N/A</v>
      </c>
      <c r="Y51" t="e">
        <v>#N/A</v>
      </c>
      <c r="Z51" t="e">
        <v>#N/A</v>
      </c>
    </row>
    <row r="52" spans="1:26">
      <c r="A52" s="88">
        <v>63470665010</v>
      </c>
      <c r="B52" s="88" t="s">
        <v>691</v>
      </c>
      <c r="C52" s="132" t="s">
        <v>618</v>
      </c>
      <c r="D52" s="132" t="s">
        <v>619</v>
      </c>
      <c r="E52" s="88">
        <v>1111475</v>
      </c>
      <c r="F52" s="132" t="s">
        <v>23</v>
      </c>
      <c r="G52" s="132" t="s">
        <v>680</v>
      </c>
      <c r="H52" s="132">
        <v>723550</v>
      </c>
      <c r="I52" s="88" t="s">
        <v>538</v>
      </c>
      <c r="J52" s="49" t="s">
        <v>537</v>
      </c>
      <c r="K52" s="49">
        <v>282</v>
      </c>
      <c r="L52" s="54">
        <v>-694736</v>
      </c>
      <c r="M52" s="54">
        <v>-1039736</v>
      </c>
      <c r="N52" s="66" t="str">
        <f t="shared" si="0"/>
        <v>Gysipo</v>
      </c>
      <c r="O52" s="88" t="s">
        <v>26</v>
      </c>
      <c r="P52" s="88" t="s">
        <v>26</v>
      </c>
      <c r="Q52" s="88" t="s">
        <v>26</v>
      </c>
      <c r="R52" s="88" t="s">
        <v>728</v>
      </c>
      <c r="S52" s="88" t="s">
        <v>720</v>
      </c>
      <c r="T52">
        <v>0</v>
      </c>
      <c r="U52">
        <v>0</v>
      </c>
      <c r="V52">
        <v>0</v>
      </c>
      <c r="W52">
        <v>0</v>
      </c>
      <c r="X52" t="s">
        <v>482</v>
      </c>
      <c r="Y52">
        <v>0</v>
      </c>
      <c r="Z52">
        <v>34</v>
      </c>
    </row>
    <row r="53" spans="1:26">
      <c r="A53" s="88">
        <v>63470666010</v>
      </c>
      <c r="B53" s="88" t="s">
        <v>691</v>
      </c>
      <c r="C53" s="132" t="s">
        <v>618</v>
      </c>
      <c r="D53" s="132" t="s">
        <v>619</v>
      </c>
      <c r="E53" s="88">
        <v>1111475</v>
      </c>
      <c r="F53" s="132" t="s">
        <v>23</v>
      </c>
      <c r="G53" s="132" t="s">
        <v>680</v>
      </c>
      <c r="H53" s="132">
        <v>723550</v>
      </c>
      <c r="I53" s="88" t="s">
        <v>538</v>
      </c>
      <c r="J53" s="49" t="s">
        <v>543</v>
      </c>
      <c r="K53" s="49">
        <v>201</v>
      </c>
      <c r="L53" s="54">
        <v>-694842</v>
      </c>
      <c r="M53" s="54">
        <v>-1039611</v>
      </c>
      <c r="N53" s="66" t="str">
        <f t="shared" si="0"/>
        <v>Gysipo</v>
      </c>
      <c r="O53" s="88" t="s">
        <v>26</v>
      </c>
      <c r="P53" s="88" t="s">
        <v>26</v>
      </c>
      <c r="Q53" s="88" t="s">
        <v>26</v>
      </c>
      <c r="R53" s="88" t="s">
        <v>728</v>
      </c>
      <c r="S53" s="88" t="s">
        <v>720</v>
      </c>
      <c r="T53">
        <v>0</v>
      </c>
      <c r="U53">
        <v>0</v>
      </c>
      <c r="V53">
        <v>0</v>
      </c>
      <c r="W53">
        <v>0</v>
      </c>
      <c r="X53" t="s">
        <v>482</v>
      </c>
      <c r="Y53">
        <v>0</v>
      </c>
      <c r="Z53">
        <v>39</v>
      </c>
    </row>
    <row r="54" spans="1:26">
      <c r="A54" s="88">
        <v>63470667010</v>
      </c>
      <c r="B54" s="88" t="s">
        <v>691</v>
      </c>
      <c r="C54" s="132" t="s">
        <v>618</v>
      </c>
      <c r="D54" s="132" t="s">
        <v>619</v>
      </c>
      <c r="E54" s="88">
        <v>1111475</v>
      </c>
      <c r="F54" s="132" t="s">
        <v>23</v>
      </c>
      <c r="G54" s="132" t="s">
        <v>680</v>
      </c>
      <c r="H54" s="132">
        <v>723550</v>
      </c>
      <c r="I54" s="88" t="s">
        <v>538</v>
      </c>
      <c r="J54" s="49" t="s">
        <v>544</v>
      </c>
      <c r="K54" s="49">
        <v>132</v>
      </c>
      <c r="L54" s="54">
        <v>-694902</v>
      </c>
      <c r="M54" s="54">
        <v>-1039538</v>
      </c>
      <c r="N54" s="66" t="str">
        <f t="shared" si="0"/>
        <v>Gysipo</v>
      </c>
      <c r="O54" s="88" t="s">
        <v>26</v>
      </c>
      <c r="P54" s="88" t="s">
        <v>26</v>
      </c>
      <c r="Q54" s="88" t="s">
        <v>26</v>
      </c>
      <c r="R54" s="88" t="s">
        <v>728</v>
      </c>
      <c r="S54" s="88" t="s">
        <v>720</v>
      </c>
      <c r="T54">
        <v>0</v>
      </c>
      <c r="U54">
        <v>0</v>
      </c>
      <c r="V54">
        <v>0</v>
      </c>
      <c r="W54">
        <v>0</v>
      </c>
      <c r="X54" t="s">
        <v>482</v>
      </c>
      <c r="Y54">
        <v>0</v>
      </c>
      <c r="Z54">
        <v>40</v>
      </c>
    </row>
    <row r="55" spans="1:26">
      <c r="A55" s="88">
        <v>63470680010</v>
      </c>
      <c r="B55" s="88" t="s">
        <v>691</v>
      </c>
      <c r="C55" s="132" t="s">
        <v>618</v>
      </c>
      <c r="D55" s="132" t="s">
        <v>619</v>
      </c>
      <c r="E55" s="88">
        <v>1111475</v>
      </c>
      <c r="F55" s="132" t="s">
        <v>23</v>
      </c>
      <c r="G55" s="132" t="s">
        <v>680</v>
      </c>
      <c r="H55" s="132">
        <v>723550</v>
      </c>
      <c r="I55" s="88" t="s">
        <v>538</v>
      </c>
      <c r="J55" s="49" t="s">
        <v>540</v>
      </c>
      <c r="K55" s="49">
        <v>1534</v>
      </c>
      <c r="L55" s="54">
        <v>-694979</v>
      </c>
      <c r="M55" s="54">
        <v>-1039491</v>
      </c>
      <c r="N55" s="66" t="str">
        <f t="shared" si="0"/>
        <v>Gysipo</v>
      </c>
      <c r="O55" s="88" t="s">
        <v>26</v>
      </c>
      <c r="P55" s="88" t="s">
        <v>225</v>
      </c>
      <c r="Q55" s="88" t="s">
        <v>26</v>
      </c>
      <c r="R55" s="88" t="s">
        <v>728</v>
      </c>
      <c r="S55" s="88" t="s">
        <v>720</v>
      </c>
      <c r="T55">
        <v>0</v>
      </c>
      <c r="U55">
        <v>0</v>
      </c>
      <c r="V55">
        <v>0</v>
      </c>
      <c r="W55">
        <v>0</v>
      </c>
      <c r="X55" t="s">
        <v>482</v>
      </c>
      <c r="Y55">
        <v>0</v>
      </c>
      <c r="Z55">
        <v>36</v>
      </c>
    </row>
    <row r="56" spans="1:26">
      <c r="A56" s="88">
        <v>1988467208</v>
      </c>
      <c r="B56" s="88" t="s">
        <v>691</v>
      </c>
      <c r="C56" s="132" t="s">
        <v>618</v>
      </c>
      <c r="D56" s="132" t="s">
        <v>619</v>
      </c>
      <c r="E56" s="88">
        <v>1111475</v>
      </c>
      <c r="F56" s="132" t="s">
        <v>23</v>
      </c>
      <c r="G56" s="132" t="s">
        <v>680</v>
      </c>
      <c r="H56" s="132">
        <v>723550</v>
      </c>
      <c r="I56" s="88" t="s">
        <v>538</v>
      </c>
      <c r="J56" s="49" t="s">
        <v>539</v>
      </c>
      <c r="K56" s="49">
        <v>575</v>
      </c>
      <c r="L56" s="54">
        <v>-695086</v>
      </c>
      <c r="M56" s="54">
        <v>-1049423</v>
      </c>
      <c r="N56" s="66" t="str">
        <f t="shared" si="0"/>
        <v>Gysipo</v>
      </c>
      <c r="O56" s="88" t="s">
        <v>26</v>
      </c>
      <c r="P56" s="88" t="s">
        <v>27</v>
      </c>
      <c r="Q56" s="88" t="s">
        <v>27</v>
      </c>
      <c r="R56" s="88"/>
      <c r="S56" s="88" t="s">
        <v>720</v>
      </c>
      <c r="T56">
        <v>0</v>
      </c>
      <c r="U56">
        <v>0</v>
      </c>
      <c r="V56">
        <v>0</v>
      </c>
      <c r="W56">
        <v>0</v>
      </c>
      <c r="X56" t="s">
        <v>482</v>
      </c>
      <c r="Y56">
        <v>0</v>
      </c>
      <c r="Z56">
        <v>35</v>
      </c>
    </row>
    <row r="57" spans="1:26">
      <c r="A57" s="88">
        <v>63470681010</v>
      </c>
      <c r="B57" s="88" t="s">
        <v>691</v>
      </c>
      <c r="C57" s="132" t="s">
        <v>618</v>
      </c>
      <c r="D57" s="132" t="s">
        <v>619</v>
      </c>
      <c r="E57" s="88">
        <v>1111475</v>
      </c>
      <c r="F57" s="132" t="s">
        <v>23</v>
      </c>
      <c r="G57" s="132" t="s">
        <v>680</v>
      </c>
      <c r="H57" s="132">
        <v>723550</v>
      </c>
      <c r="I57" s="88" t="s">
        <v>538</v>
      </c>
      <c r="J57" s="49" t="s">
        <v>541</v>
      </c>
      <c r="K57" s="49">
        <v>63</v>
      </c>
      <c r="L57" s="54">
        <v>-695080</v>
      </c>
      <c r="M57" s="54">
        <v>-1039370</v>
      </c>
      <c r="N57" s="66" t="str">
        <f t="shared" si="0"/>
        <v>Gysipo</v>
      </c>
      <c r="O57" s="88" t="s">
        <v>26</v>
      </c>
      <c r="P57" s="88" t="s">
        <v>27</v>
      </c>
      <c r="Q57" s="88" t="s">
        <v>27</v>
      </c>
      <c r="R57" s="88"/>
      <c r="S57" s="88" t="s">
        <v>720</v>
      </c>
      <c r="T57">
        <v>0</v>
      </c>
      <c r="U57">
        <v>0</v>
      </c>
      <c r="V57">
        <v>0</v>
      </c>
      <c r="W57">
        <v>0</v>
      </c>
      <c r="X57" t="s">
        <v>482</v>
      </c>
      <c r="Y57">
        <v>0</v>
      </c>
      <c r="Z57">
        <v>37</v>
      </c>
    </row>
    <row r="58" spans="1:26">
      <c r="A58" s="88">
        <v>63470683010</v>
      </c>
      <c r="B58" s="88" t="s">
        <v>691</v>
      </c>
      <c r="C58" s="132" t="s">
        <v>618</v>
      </c>
      <c r="D58" s="132" t="s">
        <v>619</v>
      </c>
      <c r="E58" s="88">
        <v>1111475</v>
      </c>
      <c r="F58" s="132" t="s">
        <v>23</v>
      </c>
      <c r="G58" s="132" t="s">
        <v>680</v>
      </c>
      <c r="H58" s="132">
        <v>723550</v>
      </c>
      <c r="I58" s="88" t="s">
        <v>538</v>
      </c>
      <c r="J58" s="49" t="s">
        <v>542</v>
      </c>
      <c r="K58" s="49">
        <v>23</v>
      </c>
      <c r="L58" s="54">
        <v>-695087</v>
      </c>
      <c r="M58" s="54">
        <v>-1039371</v>
      </c>
      <c r="N58" s="66" t="str">
        <f t="shared" si="0"/>
        <v>Gysipo</v>
      </c>
      <c r="O58" s="88" t="s">
        <v>26</v>
      </c>
      <c r="P58" s="88" t="s">
        <v>27</v>
      </c>
      <c r="Q58" s="88" t="s">
        <v>27</v>
      </c>
      <c r="R58" s="88"/>
      <c r="S58" s="88" t="s">
        <v>720</v>
      </c>
      <c r="T58">
        <v>0</v>
      </c>
      <c r="U58">
        <v>0</v>
      </c>
      <c r="V58">
        <v>0</v>
      </c>
      <c r="W58">
        <v>0</v>
      </c>
      <c r="X58" t="s">
        <v>482</v>
      </c>
      <c r="Y58">
        <v>0</v>
      </c>
      <c r="Z58">
        <v>38</v>
      </c>
    </row>
    <row r="59" spans="1:26">
      <c r="A59" s="88">
        <v>63470682010</v>
      </c>
      <c r="B59" s="88" t="s">
        <v>691</v>
      </c>
      <c r="C59" s="132" t="s">
        <v>618</v>
      </c>
      <c r="D59" s="132" t="s">
        <v>619</v>
      </c>
      <c r="E59" s="88">
        <v>1111475</v>
      </c>
      <c r="F59" s="132" t="s">
        <v>23</v>
      </c>
      <c r="G59" s="132" t="s">
        <v>680</v>
      </c>
      <c r="H59" s="132">
        <v>723550</v>
      </c>
      <c r="I59" s="88" t="s">
        <v>538</v>
      </c>
      <c r="J59" s="49" t="s">
        <v>547</v>
      </c>
      <c r="K59" s="49">
        <v>30</v>
      </c>
      <c r="L59" s="54">
        <v>-695085</v>
      </c>
      <c r="M59" s="54">
        <v>-1039369</v>
      </c>
      <c r="N59" s="66" t="str">
        <f t="shared" si="0"/>
        <v>Gysipo</v>
      </c>
      <c r="O59" s="88" t="s">
        <v>26</v>
      </c>
      <c r="P59" s="88" t="s">
        <v>27</v>
      </c>
      <c r="Q59" s="88" t="s">
        <v>27</v>
      </c>
      <c r="R59" s="88"/>
      <c r="S59" s="88" t="s">
        <v>720</v>
      </c>
      <c r="T59">
        <v>0</v>
      </c>
      <c r="U59">
        <v>0</v>
      </c>
      <c r="V59">
        <v>0</v>
      </c>
      <c r="W59">
        <v>0</v>
      </c>
      <c r="X59" t="s">
        <v>482</v>
      </c>
      <c r="Y59">
        <v>0</v>
      </c>
      <c r="Z59">
        <v>43</v>
      </c>
    </row>
    <row r="60" spans="1:26">
      <c r="A60" s="88">
        <v>63470668010</v>
      </c>
      <c r="B60" s="88" t="s">
        <v>691</v>
      </c>
      <c r="C60" s="132" t="s">
        <v>618</v>
      </c>
      <c r="D60" s="132" t="s">
        <v>619</v>
      </c>
      <c r="E60" s="88">
        <v>1111475</v>
      </c>
      <c r="F60" s="132" t="s">
        <v>23</v>
      </c>
      <c r="G60" s="132" t="s">
        <v>680</v>
      </c>
      <c r="H60" s="132">
        <v>723550</v>
      </c>
      <c r="I60" s="88" t="s">
        <v>538</v>
      </c>
      <c r="J60" s="49" t="s">
        <v>545</v>
      </c>
      <c r="K60" s="49">
        <v>199</v>
      </c>
      <c r="L60" s="54">
        <v>-694271</v>
      </c>
      <c r="M60" s="54">
        <v>-1040093</v>
      </c>
      <c r="N60" s="66" t="str">
        <f t="shared" si="0"/>
        <v>Gysipo</v>
      </c>
      <c r="O60" s="88" t="s">
        <v>26</v>
      </c>
      <c r="P60" s="88" t="s">
        <v>27</v>
      </c>
      <c r="Q60" s="88" t="s">
        <v>27</v>
      </c>
      <c r="R60" s="88"/>
      <c r="S60" s="88" t="s">
        <v>720</v>
      </c>
      <c r="T60">
        <v>0</v>
      </c>
      <c r="U60">
        <v>0</v>
      </c>
      <c r="V60">
        <v>0</v>
      </c>
      <c r="W60">
        <v>0</v>
      </c>
      <c r="X60" t="s">
        <v>482</v>
      </c>
      <c r="Y60">
        <v>0</v>
      </c>
      <c r="Z60">
        <v>41</v>
      </c>
    </row>
    <row r="61" spans="1:26">
      <c r="A61" s="88">
        <v>63470669010</v>
      </c>
      <c r="B61" s="88" t="s">
        <v>691</v>
      </c>
      <c r="C61" s="132" t="s">
        <v>618</v>
      </c>
      <c r="D61" s="132" t="s">
        <v>619</v>
      </c>
      <c r="E61" s="88">
        <v>1111475</v>
      </c>
      <c r="F61" s="132" t="s">
        <v>23</v>
      </c>
      <c r="G61" s="132" t="s">
        <v>680</v>
      </c>
      <c r="H61" s="132">
        <v>723550</v>
      </c>
      <c r="I61" s="88" t="s">
        <v>538</v>
      </c>
      <c r="J61" s="49" t="s">
        <v>546</v>
      </c>
      <c r="K61" s="49">
        <v>61</v>
      </c>
      <c r="L61" s="54">
        <v>-694350</v>
      </c>
      <c r="M61" s="54">
        <v>-1040065</v>
      </c>
      <c r="N61" s="66" t="str">
        <f t="shared" si="0"/>
        <v>Gysipo</v>
      </c>
      <c r="O61" s="88" t="s">
        <v>26</v>
      </c>
      <c r="P61" s="88" t="s">
        <v>26</v>
      </c>
      <c r="Q61" s="88" t="s">
        <v>26</v>
      </c>
      <c r="R61" s="88" t="s">
        <v>728</v>
      </c>
      <c r="S61" s="88" t="s">
        <v>720</v>
      </c>
      <c r="T61">
        <v>0</v>
      </c>
      <c r="U61">
        <v>0</v>
      </c>
      <c r="V61">
        <v>0</v>
      </c>
      <c r="W61">
        <v>0</v>
      </c>
      <c r="X61" t="s">
        <v>482</v>
      </c>
      <c r="Y61">
        <v>0</v>
      </c>
      <c r="Z61">
        <v>42</v>
      </c>
    </row>
    <row r="62" spans="1:26">
      <c r="A62" s="88">
        <v>2759410207</v>
      </c>
      <c r="B62" s="88" t="s">
        <v>691</v>
      </c>
      <c r="C62" s="132" t="s">
        <v>623</v>
      </c>
      <c r="D62" s="132" t="s">
        <v>314</v>
      </c>
      <c r="E62" s="88">
        <v>311300</v>
      </c>
      <c r="F62" s="132" t="s">
        <v>23</v>
      </c>
      <c r="G62" s="132" t="s">
        <v>652</v>
      </c>
      <c r="H62" s="132">
        <v>600831</v>
      </c>
      <c r="I62" s="88" t="s">
        <v>730</v>
      </c>
      <c r="J62" s="49" t="s">
        <v>334</v>
      </c>
      <c r="K62" s="49">
        <v>959</v>
      </c>
      <c r="L62" s="54">
        <v>-699217.91</v>
      </c>
      <c r="M62" s="54">
        <v>-1002456.4</v>
      </c>
      <c r="N62" s="66" t="str">
        <f t="shared" si="0"/>
        <v>Gysipo</v>
      </c>
      <c r="O62" s="88" t="s">
        <v>26</v>
      </c>
      <c r="P62" s="88" t="s">
        <v>27</v>
      </c>
      <c r="Q62" s="88" t="s">
        <v>27</v>
      </c>
      <c r="R62" s="88" t="s">
        <v>34</v>
      </c>
      <c r="S62" s="88" t="s">
        <v>729</v>
      </c>
      <c r="T62" t="s">
        <v>26</v>
      </c>
      <c r="U62" t="s">
        <v>27</v>
      </c>
      <c r="V62" t="s">
        <v>27</v>
      </c>
      <c r="W62">
        <v>0</v>
      </c>
      <c r="X62" t="s">
        <v>34</v>
      </c>
      <c r="Y62" t="s">
        <v>29</v>
      </c>
      <c r="Z62">
        <v>54</v>
      </c>
    </row>
    <row r="63" spans="1:26">
      <c r="A63" s="88">
        <v>2759438207</v>
      </c>
      <c r="B63" s="88" t="s">
        <v>691</v>
      </c>
      <c r="C63" s="132" t="s">
        <v>623</v>
      </c>
      <c r="D63" s="132" t="s">
        <v>314</v>
      </c>
      <c r="E63" s="88">
        <v>311300</v>
      </c>
      <c r="F63" s="132" t="s">
        <v>23</v>
      </c>
      <c r="G63" s="132" t="s">
        <v>652</v>
      </c>
      <c r="H63" s="132">
        <v>600831</v>
      </c>
      <c r="I63" s="88" t="s">
        <v>730</v>
      </c>
      <c r="J63" s="49" t="s">
        <v>335</v>
      </c>
      <c r="K63" s="49">
        <v>42</v>
      </c>
      <c r="L63" s="54">
        <v>-699148.71</v>
      </c>
      <c r="M63" s="54">
        <v>-1002459.55</v>
      </c>
      <c r="N63" s="66" t="str">
        <f t="shared" si="0"/>
        <v>Gysipo</v>
      </c>
      <c r="O63" s="88" t="s">
        <v>26</v>
      </c>
      <c r="P63" s="88" t="s">
        <v>27</v>
      </c>
      <c r="Q63" s="88" t="s">
        <v>27</v>
      </c>
      <c r="R63" s="88" t="s">
        <v>34</v>
      </c>
      <c r="S63" s="88" t="s">
        <v>729</v>
      </c>
      <c r="T63" t="s">
        <v>26</v>
      </c>
      <c r="U63" t="s">
        <v>27</v>
      </c>
      <c r="V63" t="s">
        <v>27</v>
      </c>
      <c r="W63">
        <v>0</v>
      </c>
      <c r="X63" t="s">
        <v>34</v>
      </c>
      <c r="Y63" t="s">
        <v>29</v>
      </c>
      <c r="Z63">
        <v>55</v>
      </c>
    </row>
    <row r="64" spans="1:26">
      <c r="A64" s="88">
        <v>2758385207</v>
      </c>
      <c r="B64" s="88" t="s">
        <v>691</v>
      </c>
      <c r="C64" s="132" t="s">
        <v>623</v>
      </c>
      <c r="D64" s="132">
        <v>10182343</v>
      </c>
      <c r="E64" s="88">
        <v>311300</v>
      </c>
      <c r="F64" s="132" t="s">
        <v>23</v>
      </c>
      <c r="G64" s="132" t="s">
        <v>652</v>
      </c>
      <c r="H64" s="132">
        <v>600831</v>
      </c>
      <c r="I64" s="88" t="s">
        <v>730</v>
      </c>
      <c r="J64" s="49" t="s">
        <v>327</v>
      </c>
      <c r="K64" s="49">
        <v>149</v>
      </c>
      <c r="L64" s="54">
        <v>-699446.25</v>
      </c>
      <c r="M64" s="54">
        <v>-1006014.42</v>
      </c>
      <c r="N64" s="66" t="str">
        <f t="shared" si="0"/>
        <v>Gysipo</v>
      </c>
      <c r="O64" s="88" t="s">
        <v>26</v>
      </c>
      <c r="P64" s="88" t="s">
        <v>27</v>
      </c>
      <c r="Q64" s="88" t="s">
        <v>27</v>
      </c>
      <c r="R64" s="88" t="s">
        <v>34</v>
      </c>
      <c r="S64" s="88" t="s">
        <v>729</v>
      </c>
      <c r="T64" t="s">
        <v>26</v>
      </c>
      <c r="U64" t="s">
        <v>27</v>
      </c>
      <c r="V64" t="s">
        <v>27</v>
      </c>
      <c r="W64">
        <v>0</v>
      </c>
      <c r="X64" t="s">
        <v>34</v>
      </c>
      <c r="Y64" t="s">
        <v>29</v>
      </c>
      <c r="Z64">
        <v>50</v>
      </c>
    </row>
    <row r="65" spans="1:26">
      <c r="A65" s="88">
        <v>2758615207</v>
      </c>
      <c r="B65" s="88" t="s">
        <v>691</v>
      </c>
      <c r="C65" s="132" t="s">
        <v>623</v>
      </c>
      <c r="D65" s="132" t="s">
        <v>314</v>
      </c>
      <c r="E65" s="88">
        <v>311300</v>
      </c>
      <c r="F65" s="132" t="s">
        <v>23</v>
      </c>
      <c r="G65" s="132" t="s">
        <v>652</v>
      </c>
      <c r="H65" s="132">
        <v>600831</v>
      </c>
      <c r="I65" s="88" t="s">
        <v>730</v>
      </c>
      <c r="J65" s="49" t="s">
        <v>332</v>
      </c>
      <c r="K65" s="49">
        <v>48</v>
      </c>
      <c r="L65" s="54">
        <v>-700963.46</v>
      </c>
      <c r="M65" s="54">
        <v>-1005520.98</v>
      </c>
      <c r="N65" s="66" t="str">
        <f t="shared" si="0"/>
        <v>Gysipo</v>
      </c>
      <c r="O65" s="88" t="s">
        <v>27</v>
      </c>
      <c r="P65" s="88" t="s">
        <v>26</v>
      </c>
      <c r="Q65" s="88" t="s">
        <v>27</v>
      </c>
      <c r="R65" s="88" t="s">
        <v>731</v>
      </c>
      <c r="S65" s="88" t="s">
        <v>729</v>
      </c>
      <c r="T65" t="s">
        <v>27</v>
      </c>
      <c r="U65" t="s">
        <v>26</v>
      </c>
      <c r="V65" t="s">
        <v>27</v>
      </c>
      <c r="W65" t="s">
        <v>331</v>
      </c>
      <c r="X65" t="s">
        <v>34</v>
      </c>
      <c r="Y65" t="s">
        <v>29</v>
      </c>
      <c r="Z65">
        <v>52</v>
      </c>
    </row>
    <row r="66" spans="1:26">
      <c r="A66" s="88">
        <v>2758607207</v>
      </c>
      <c r="B66" s="88" t="s">
        <v>691</v>
      </c>
      <c r="C66" s="132" t="s">
        <v>623</v>
      </c>
      <c r="D66" s="132" t="s">
        <v>314</v>
      </c>
      <c r="E66" s="88">
        <v>311300</v>
      </c>
      <c r="F66" s="132" t="s">
        <v>23</v>
      </c>
      <c r="G66" s="132" t="s">
        <v>652</v>
      </c>
      <c r="H66" s="132">
        <v>600831</v>
      </c>
      <c r="I66" s="88" t="s">
        <v>730</v>
      </c>
      <c r="J66" s="49" t="s">
        <v>330</v>
      </c>
      <c r="K66" s="49">
        <v>23</v>
      </c>
      <c r="L66" s="54">
        <v>-701138.84</v>
      </c>
      <c r="M66" s="54">
        <v>-1005579</v>
      </c>
      <c r="N66" s="66" t="str">
        <f t="shared" ref="N66:N129" si="1">HYPERLINK(CONCATENATE("http://gis.pla.cz/gisypo/main.aspx?scale=3000&amp;Y=",L66,"&amp;X=",M66),"Gysipo")</f>
        <v>Gysipo</v>
      </c>
      <c r="O66" s="88" t="s">
        <v>27</v>
      </c>
      <c r="P66" s="88" t="s">
        <v>26</v>
      </c>
      <c r="Q66" s="88" t="s">
        <v>27</v>
      </c>
      <c r="R66" s="88" t="s">
        <v>731</v>
      </c>
      <c r="S66" s="88" t="s">
        <v>729</v>
      </c>
      <c r="T66" t="s">
        <v>27</v>
      </c>
      <c r="U66" t="s">
        <v>26</v>
      </c>
      <c r="V66" t="s">
        <v>27</v>
      </c>
      <c r="W66" t="s">
        <v>331</v>
      </c>
      <c r="X66" t="s">
        <v>34</v>
      </c>
      <c r="Y66" t="s">
        <v>29</v>
      </c>
      <c r="Z66">
        <v>51</v>
      </c>
    </row>
    <row r="67" spans="1:26">
      <c r="A67" s="88">
        <v>2758647207</v>
      </c>
      <c r="B67" s="88" t="s">
        <v>691</v>
      </c>
      <c r="C67" s="132" t="s">
        <v>623</v>
      </c>
      <c r="D67" s="132" t="s">
        <v>314</v>
      </c>
      <c r="E67" s="88">
        <v>311300</v>
      </c>
      <c r="F67" s="132" t="s">
        <v>23</v>
      </c>
      <c r="G67" s="132" t="s">
        <v>652</v>
      </c>
      <c r="H67" s="132">
        <v>600831</v>
      </c>
      <c r="I67" s="88" t="s">
        <v>730</v>
      </c>
      <c r="J67" s="49" t="s">
        <v>333</v>
      </c>
      <c r="K67" s="49">
        <v>64</v>
      </c>
      <c r="L67" s="54">
        <v>-701112.02</v>
      </c>
      <c r="M67" s="54">
        <v>-1005567.59</v>
      </c>
      <c r="N67" s="66" t="str">
        <f t="shared" si="1"/>
        <v>Gysipo</v>
      </c>
      <c r="O67" s="88" t="s">
        <v>27</v>
      </c>
      <c r="P67" s="88" t="s">
        <v>26</v>
      </c>
      <c r="Q67" s="88" t="s">
        <v>27</v>
      </c>
      <c r="R67" s="88" t="s">
        <v>731</v>
      </c>
      <c r="S67" s="88" t="s">
        <v>729</v>
      </c>
      <c r="T67" t="s">
        <v>27</v>
      </c>
      <c r="U67" t="s">
        <v>26</v>
      </c>
      <c r="V67" t="s">
        <v>27</v>
      </c>
      <c r="W67" t="s">
        <v>331</v>
      </c>
      <c r="X67" t="s">
        <v>34</v>
      </c>
      <c r="Y67" t="s">
        <v>29</v>
      </c>
      <c r="Z67">
        <v>53</v>
      </c>
    </row>
    <row r="68" spans="1:26">
      <c r="A68" s="88">
        <v>2016149207</v>
      </c>
      <c r="B68" s="88" t="s">
        <v>691</v>
      </c>
      <c r="C68" s="132" t="s">
        <v>623</v>
      </c>
      <c r="D68" s="132" t="s">
        <v>336</v>
      </c>
      <c r="E68" s="88">
        <v>311300</v>
      </c>
      <c r="F68" s="132" t="s">
        <v>23</v>
      </c>
      <c r="G68" s="132" t="s">
        <v>652</v>
      </c>
      <c r="H68" s="132">
        <v>601501</v>
      </c>
      <c r="I68" s="88" t="s">
        <v>337</v>
      </c>
      <c r="J68" s="49" t="s">
        <v>338</v>
      </c>
      <c r="K68" s="49">
        <v>279</v>
      </c>
      <c r="L68" s="54">
        <v>-691162.05</v>
      </c>
      <c r="M68" s="54">
        <v>-1010700.37</v>
      </c>
      <c r="N68" s="66" t="str">
        <f t="shared" si="1"/>
        <v>Gysipo</v>
      </c>
      <c r="O68" s="88" t="s">
        <v>26</v>
      </c>
      <c r="P68" s="88" t="s">
        <v>27</v>
      </c>
      <c r="Q68" s="88" t="s">
        <v>27</v>
      </c>
      <c r="R68" s="88" t="s">
        <v>34</v>
      </c>
      <c r="S68" s="88" t="s">
        <v>729</v>
      </c>
      <c r="T68" t="s">
        <v>26</v>
      </c>
      <c r="U68" t="s">
        <v>27</v>
      </c>
      <c r="V68" t="s">
        <v>27</v>
      </c>
      <c r="W68">
        <v>0</v>
      </c>
      <c r="X68" t="s">
        <v>34</v>
      </c>
      <c r="Y68" t="s">
        <v>29</v>
      </c>
      <c r="Z68">
        <v>57</v>
      </c>
    </row>
    <row r="69" spans="1:26">
      <c r="A69" s="88">
        <v>1580854204</v>
      </c>
      <c r="B69" s="88" t="s">
        <v>732</v>
      </c>
      <c r="C69" s="132" t="s">
        <v>622</v>
      </c>
      <c r="D69" s="132" t="s">
        <v>353</v>
      </c>
      <c r="E69" s="88">
        <v>411200</v>
      </c>
      <c r="F69" s="132" t="s">
        <v>23</v>
      </c>
      <c r="G69" s="132" t="s">
        <v>671</v>
      </c>
      <c r="H69" s="132">
        <v>777927</v>
      </c>
      <c r="I69" s="88" t="s">
        <v>734</v>
      </c>
      <c r="J69" s="49" t="s">
        <v>447</v>
      </c>
      <c r="K69" s="49">
        <v>439</v>
      </c>
      <c r="L69" s="54">
        <v>0</v>
      </c>
      <c r="M69" s="54">
        <v>0</v>
      </c>
      <c r="N69" s="66" t="str">
        <f t="shared" si="1"/>
        <v>Gysipo</v>
      </c>
      <c r="O69" s="177" t="s">
        <v>735</v>
      </c>
      <c r="P69" s="177" t="s">
        <v>736</v>
      </c>
      <c r="Q69" s="177" t="s">
        <v>27</v>
      </c>
      <c r="R69" s="177" t="s">
        <v>737</v>
      </c>
      <c r="S69" s="88" t="s">
        <v>733</v>
      </c>
      <c r="T69" t="s">
        <v>26</v>
      </c>
      <c r="U69" t="s">
        <v>27</v>
      </c>
      <c r="V69" t="s">
        <v>27</v>
      </c>
      <c r="W69" t="s">
        <v>398</v>
      </c>
      <c r="X69" t="s">
        <v>34</v>
      </c>
      <c r="Y69" t="s">
        <v>29</v>
      </c>
      <c r="Z69">
        <v>344</v>
      </c>
    </row>
    <row r="70" spans="1:26">
      <c r="A70" s="88">
        <v>2173396204</v>
      </c>
      <c r="B70" s="88" t="s">
        <v>732</v>
      </c>
      <c r="C70" s="132" t="s">
        <v>622</v>
      </c>
      <c r="D70" s="132" t="s">
        <v>368</v>
      </c>
      <c r="E70" s="88">
        <v>411200</v>
      </c>
      <c r="F70" s="132" t="s">
        <v>23</v>
      </c>
      <c r="G70" s="132" t="s">
        <v>661</v>
      </c>
      <c r="H70" s="132">
        <v>701823</v>
      </c>
      <c r="I70" s="88" t="s">
        <v>369</v>
      </c>
      <c r="J70" s="49" t="s">
        <v>370</v>
      </c>
      <c r="K70" s="49">
        <v>74</v>
      </c>
      <c r="L70" s="54">
        <v>-687594.96</v>
      </c>
      <c r="M70" s="54">
        <v>-1060807.96</v>
      </c>
      <c r="N70" s="66" t="str">
        <f t="shared" si="1"/>
        <v>Gysipo</v>
      </c>
      <c r="O70" s="88" t="s">
        <v>27</v>
      </c>
      <c r="P70" s="88" t="s">
        <v>26</v>
      </c>
      <c r="Q70" s="88" t="s">
        <v>27</v>
      </c>
      <c r="R70" s="88" t="s">
        <v>738</v>
      </c>
      <c r="S70" s="88" t="s">
        <v>733</v>
      </c>
      <c r="T70" t="s">
        <v>26</v>
      </c>
      <c r="U70" t="s">
        <v>27</v>
      </c>
      <c r="V70" t="s">
        <v>27</v>
      </c>
      <c r="W70" t="s">
        <v>371</v>
      </c>
      <c r="X70" t="s">
        <v>34</v>
      </c>
      <c r="Y70" t="s">
        <v>29</v>
      </c>
      <c r="Z70">
        <v>155</v>
      </c>
    </row>
    <row r="71" spans="1:26">
      <c r="A71" s="88">
        <v>2173402204</v>
      </c>
      <c r="B71" s="88" t="s">
        <v>732</v>
      </c>
      <c r="C71" s="132" t="s">
        <v>622</v>
      </c>
      <c r="D71" s="132" t="s">
        <v>368</v>
      </c>
      <c r="E71" s="88">
        <v>411200</v>
      </c>
      <c r="F71" s="132" t="s">
        <v>23</v>
      </c>
      <c r="G71" s="132" t="s">
        <v>661</v>
      </c>
      <c r="H71" s="132">
        <v>701823</v>
      </c>
      <c r="I71" s="88" t="s">
        <v>369</v>
      </c>
      <c r="J71" s="49" t="s">
        <v>374</v>
      </c>
      <c r="K71" s="49">
        <v>3</v>
      </c>
      <c r="L71" s="54">
        <v>-687591</v>
      </c>
      <c r="M71" s="54">
        <v>-1060795.5</v>
      </c>
      <c r="N71" s="66" t="str">
        <f t="shared" si="1"/>
        <v>Gysipo</v>
      </c>
      <c r="O71" s="88" t="s">
        <v>27</v>
      </c>
      <c r="P71" s="88" t="s">
        <v>26</v>
      </c>
      <c r="Q71" s="88" t="s">
        <v>27</v>
      </c>
      <c r="R71" s="88" t="s">
        <v>738</v>
      </c>
      <c r="S71" s="88" t="s">
        <v>733</v>
      </c>
      <c r="T71" t="s">
        <v>27</v>
      </c>
      <c r="U71" t="s">
        <v>27</v>
      </c>
      <c r="V71" t="s">
        <v>27</v>
      </c>
      <c r="W71" t="s">
        <v>371</v>
      </c>
      <c r="X71" t="s">
        <v>34</v>
      </c>
      <c r="Y71" t="s">
        <v>29</v>
      </c>
      <c r="Z71">
        <v>157</v>
      </c>
    </row>
    <row r="72" spans="1:26">
      <c r="A72" s="88">
        <v>2173403204</v>
      </c>
      <c r="B72" s="88" t="s">
        <v>732</v>
      </c>
      <c r="C72" s="132" t="s">
        <v>622</v>
      </c>
      <c r="D72" s="132" t="s">
        <v>368</v>
      </c>
      <c r="E72" s="88">
        <v>411200</v>
      </c>
      <c r="F72" s="132" t="s">
        <v>23</v>
      </c>
      <c r="G72" s="132" t="s">
        <v>661</v>
      </c>
      <c r="H72" s="132">
        <v>701823</v>
      </c>
      <c r="I72" s="88" t="s">
        <v>369</v>
      </c>
      <c r="J72" s="49" t="s">
        <v>375</v>
      </c>
      <c r="K72" s="49">
        <v>8</v>
      </c>
      <c r="L72" s="54">
        <v>-687581.9</v>
      </c>
      <c r="M72" s="54">
        <v>-1060783.43</v>
      </c>
      <c r="N72" s="66" t="str">
        <f t="shared" si="1"/>
        <v>Gysipo</v>
      </c>
      <c r="O72" s="88" t="s">
        <v>27</v>
      </c>
      <c r="P72" s="88" t="s">
        <v>26</v>
      </c>
      <c r="Q72" s="88" t="s">
        <v>27</v>
      </c>
      <c r="R72" s="88" t="s">
        <v>738</v>
      </c>
      <c r="S72" s="88" t="s">
        <v>733</v>
      </c>
      <c r="T72" t="s">
        <v>27</v>
      </c>
      <c r="U72" t="s">
        <v>27</v>
      </c>
      <c r="V72" t="s">
        <v>27</v>
      </c>
      <c r="W72" t="s">
        <v>371</v>
      </c>
      <c r="X72" t="s">
        <v>34</v>
      </c>
      <c r="Y72" t="s">
        <v>29</v>
      </c>
      <c r="Z72">
        <v>158</v>
      </c>
    </row>
    <row r="73" spans="1:26">
      <c r="A73" s="88">
        <v>2173397204</v>
      </c>
      <c r="B73" s="88" t="s">
        <v>732</v>
      </c>
      <c r="C73" s="132" t="s">
        <v>622</v>
      </c>
      <c r="D73" s="132" t="s">
        <v>368</v>
      </c>
      <c r="E73" s="88">
        <v>411200</v>
      </c>
      <c r="F73" s="132" t="s">
        <v>23</v>
      </c>
      <c r="G73" s="132" t="s">
        <v>661</v>
      </c>
      <c r="H73" s="132">
        <v>701823</v>
      </c>
      <c r="I73" s="88" t="s">
        <v>369</v>
      </c>
      <c r="J73" s="49" t="s">
        <v>372</v>
      </c>
      <c r="K73" s="49">
        <v>33</v>
      </c>
      <c r="L73" s="54">
        <v>-687571.85</v>
      </c>
      <c r="M73" s="54">
        <v>-1060783.01</v>
      </c>
      <c r="N73" s="66" t="str">
        <f t="shared" si="1"/>
        <v>Gysipo</v>
      </c>
      <c r="O73" s="88" t="s">
        <v>27</v>
      </c>
      <c r="P73" s="88" t="s">
        <v>26</v>
      </c>
      <c r="Q73" s="88" t="s">
        <v>27</v>
      </c>
      <c r="R73" s="88" t="s">
        <v>738</v>
      </c>
      <c r="S73" s="88" t="s">
        <v>733</v>
      </c>
      <c r="T73" t="s">
        <v>26</v>
      </c>
      <c r="U73" t="s">
        <v>27</v>
      </c>
      <c r="V73" t="s">
        <v>27</v>
      </c>
      <c r="W73" t="s">
        <v>373</v>
      </c>
      <c r="X73" t="s">
        <v>34</v>
      </c>
      <c r="Y73" t="s">
        <v>29</v>
      </c>
      <c r="Z73">
        <v>156</v>
      </c>
    </row>
    <row r="74" spans="1:26">
      <c r="A74" s="88">
        <v>2286852204</v>
      </c>
      <c r="B74" s="88" t="s">
        <v>732</v>
      </c>
      <c r="C74" s="132" t="s">
        <v>622</v>
      </c>
      <c r="D74" s="132" t="s">
        <v>376</v>
      </c>
      <c r="E74" s="88">
        <v>411200</v>
      </c>
      <c r="F74" s="132" t="s">
        <v>23</v>
      </c>
      <c r="G74" s="132" t="s">
        <v>661</v>
      </c>
      <c r="H74" s="132">
        <v>739707</v>
      </c>
      <c r="I74" s="88" t="s">
        <v>739</v>
      </c>
      <c r="J74" s="49" t="s">
        <v>387</v>
      </c>
      <c r="K74" s="49">
        <v>384</v>
      </c>
      <c r="L74" s="54">
        <v>-689238.24</v>
      </c>
      <c r="M74" s="54">
        <v>-1060275.1399999999</v>
      </c>
      <c r="N74" s="66" t="str">
        <f t="shared" si="1"/>
        <v>Gysipo</v>
      </c>
      <c r="O74" s="88" t="s">
        <v>27</v>
      </c>
      <c r="P74" s="88" t="s">
        <v>26</v>
      </c>
      <c r="Q74" s="88" t="s">
        <v>27</v>
      </c>
      <c r="R74" s="88" t="s">
        <v>738</v>
      </c>
      <c r="S74" s="88" t="s">
        <v>733</v>
      </c>
      <c r="T74">
        <v>0</v>
      </c>
      <c r="U74">
        <v>0</v>
      </c>
      <c r="V74" t="s">
        <v>26</v>
      </c>
      <c r="W74" t="s">
        <v>379</v>
      </c>
      <c r="X74" t="s">
        <v>34</v>
      </c>
      <c r="Y74" t="s">
        <v>29</v>
      </c>
      <c r="Z74">
        <v>167</v>
      </c>
    </row>
    <row r="75" spans="1:26">
      <c r="A75" s="88">
        <v>2286838204</v>
      </c>
      <c r="B75" s="88" t="s">
        <v>732</v>
      </c>
      <c r="C75" s="132" t="s">
        <v>622</v>
      </c>
      <c r="D75" s="132" t="s">
        <v>376</v>
      </c>
      <c r="E75" s="88">
        <v>411200</v>
      </c>
      <c r="F75" s="132" t="s">
        <v>23</v>
      </c>
      <c r="G75" s="132" t="s">
        <v>661</v>
      </c>
      <c r="H75" s="132">
        <v>739707</v>
      </c>
      <c r="I75" s="88" t="s">
        <v>739</v>
      </c>
      <c r="J75" s="49" t="s">
        <v>383</v>
      </c>
      <c r="K75" s="49">
        <v>253</v>
      </c>
      <c r="L75" s="54">
        <v>-689209.42</v>
      </c>
      <c r="M75" s="54">
        <v>-1060218.95</v>
      </c>
      <c r="N75" s="66" t="str">
        <f t="shared" si="1"/>
        <v>Gysipo</v>
      </c>
      <c r="O75" s="88" t="s">
        <v>27</v>
      </c>
      <c r="P75" s="88" t="s">
        <v>26</v>
      </c>
      <c r="Q75" s="88" t="s">
        <v>27</v>
      </c>
      <c r="R75" s="88" t="s">
        <v>738</v>
      </c>
      <c r="S75" s="88" t="s">
        <v>733</v>
      </c>
      <c r="T75">
        <v>0</v>
      </c>
      <c r="U75">
        <v>0</v>
      </c>
      <c r="V75" t="s">
        <v>26</v>
      </c>
      <c r="W75" t="s">
        <v>379</v>
      </c>
      <c r="X75" t="s">
        <v>34</v>
      </c>
      <c r="Y75" t="s">
        <v>29</v>
      </c>
      <c r="Z75">
        <v>163</v>
      </c>
    </row>
    <row r="76" spans="1:26">
      <c r="A76" s="88">
        <v>2286912204</v>
      </c>
      <c r="B76" s="88" t="s">
        <v>732</v>
      </c>
      <c r="C76" s="132" t="s">
        <v>622</v>
      </c>
      <c r="D76" s="132" t="s">
        <v>376</v>
      </c>
      <c r="E76" s="88">
        <v>411200</v>
      </c>
      <c r="F76" s="132" t="s">
        <v>23</v>
      </c>
      <c r="G76" s="132" t="s">
        <v>661</v>
      </c>
      <c r="H76" s="132">
        <v>739707</v>
      </c>
      <c r="I76" s="88" t="s">
        <v>739</v>
      </c>
      <c r="J76" s="49" t="s">
        <v>395</v>
      </c>
      <c r="K76" s="49">
        <v>296</v>
      </c>
      <c r="L76" s="54">
        <v>-689198.76</v>
      </c>
      <c r="M76" s="54">
        <v>-1060160.45</v>
      </c>
      <c r="N76" s="66" t="str">
        <f t="shared" si="1"/>
        <v>Gysipo</v>
      </c>
      <c r="O76" s="88" t="s">
        <v>27</v>
      </c>
      <c r="P76" s="88" t="s">
        <v>26</v>
      </c>
      <c r="Q76" s="88" t="s">
        <v>27</v>
      </c>
      <c r="R76" s="88" t="s">
        <v>738</v>
      </c>
      <c r="S76" s="88" t="s">
        <v>733</v>
      </c>
      <c r="T76">
        <v>0</v>
      </c>
      <c r="U76">
        <v>0</v>
      </c>
      <c r="V76" t="s">
        <v>26</v>
      </c>
      <c r="W76" t="s">
        <v>379</v>
      </c>
      <c r="X76" t="s">
        <v>34</v>
      </c>
      <c r="Y76" t="s">
        <v>29</v>
      </c>
      <c r="Z76">
        <v>175</v>
      </c>
    </row>
    <row r="77" spans="1:26">
      <c r="A77" s="88">
        <v>2261734204</v>
      </c>
      <c r="B77" s="88" t="s">
        <v>732</v>
      </c>
      <c r="C77" s="132" t="s">
        <v>622</v>
      </c>
      <c r="D77" s="132" t="s">
        <v>376</v>
      </c>
      <c r="E77" s="88">
        <v>411200</v>
      </c>
      <c r="F77" s="132" t="s">
        <v>23</v>
      </c>
      <c r="G77" s="132" t="s">
        <v>661</v>
      </c>
      <c r="H77" s="132">
        <v>725170</v>
      </c>
      <c r="I77" s="88" t="s">
        <v>740</v>
      </c>
      <c r="J77" s="49" t="s">
        <v>380</v>
      </c>
      <c r="K77" s="49">
        <v>94</v>
      </c>
      <c r="L77" s="54">
        <v>-689151.31</v>
      </c>
      <c r="M77" s="54">
        <v>-1060117.45</v>
      </c>
      <c r="N77" s="66" t="str">
        <f t="shared" si="1"/>
        <v>Gysipo</v>
      </c>
      <c r="O77" s="88" t="s">
        <v>27</v>
      </c>
      <c r="P77" s="88" t="s">
        <v>26</v>
      </c>
      <c r="Q77" s="88" t="s">
        <v>27</v>
      </c>
      <c r="R77" s="88" t="s">
        <v>738</v>
      </c>
      <c r="S77" s="88" t="s">
        <v>733</v>
      </c>
      <c r="T77">
        <v>0</v>
      </c>
      <c r="U77">
        <v>0</v>
      </c>
      <c r="V77" t="s">
        <v>26</v>
      </c>
      <c r="W77" t="s">
        <v>379</v>
      </c>
      <c r="X77" t="s">
        <v>34</v>
      </c>
      <c r="Y77" t="s">
        <v>29</v>
      </c>
      <c r="Z77">
        <v>204</v>
      </c>
    </row>
    <row r="78" spans="1:26">
      <c r="A78" s="88">
        <v>2286899204</v>
      </c>
      <c r="B78" s="88" t="s">
        <v>732</v>
      </c>
      <c r="C78" s="132" t="s">
        <v>622</v>
      </c>
      <c r="D78" s="132" t="s">
        <v>376</v>
      </c>
      <c r="E78" s="88">
        <v>411200</v>
      </c>
      <c r="F78" s="132" t="s">
        <v>23</v>
      </c>
      <c r="G78" s="132" t="s">
        <v>661</v>
      </c>
      <c r="H78" s="132">
        <v>739707</v>
      </c>
      <c r="I78" s="88" t="s">
        <v>739</v>
      </c>
      <c r="J78" s="49" t="s">
        <v>392</v>
      </c>
      <c r="K78" s="49">
        <v>1814</v>
      </c>
      <c r="L78" s="54">
        <v>-689609.6</v>
      </c>
      <c r="M78" s="54">
        <v>-1060555.3600000001</v>
      </c>
      <c r="N78" s="66" t="str">
        <f t="shared" si="1"/>
        <v>Gysipo</v>
      </c>
      <c r="O78" s="88" t="s">
        <v>26</v>
      </c>
      <c r="P78" s="88" t="s">
        <v>27</v>
      </c>
      <c r="Q78" s="88" t="s">
        <v>27</v>
      </c>
      <c r="R78" s="88" t="s">
        <v>741</v>
      </c>
      <c r="S78" s="88" t="s">
        <v>733</v>
      </c>
      <c r="T78">
        <v>0</v>
      </c>
      <c r="U78">
        <v>0</v>
      </c>
      <c r="V78" t="s">
        <v>26</v>
      </c>
      <c r="W78" t="s">
        <v>379</v>
      </c>
      <c r="X78" t="s">
        <v>34</v>
      </c>
      <c r="Y78" t="s">
        <v>29</v>
      </c>
      <c r="Z78">
        <v>172</v>
      </c>
    </row>
    <row r="79" spans="1:26">
      <c r="A79" s="88">
        <v>2286849204</v>
      </c>
      <c r="B79" s="88" t="s">
        <v>732</v>
      </c>
      <c r="C79" s="132" t="s">
        <v>622</v>
      </c>
      <c r="D79" s="132" t="s">
        <v>376</v>
      </c>
      <c r="E79" s="88">
        <v>411200</v>
      </c>
      <c r="F79" s="132" t="s">
        <v>23</v>
      </c>
      <c r="G79" s="132" t="s">
        <v>661</v>
      </c>
      <c r="H79" s="132">
        <v>739707</v>
      </c>
      <c r="I79" s="88" t="s">
        <v>739</v>
      </c>
      <c r="J79" s="49" t="s">
        <v>384</v>
      </c>
      <c r="K79" s="49">
        <v>681</v>
      </c>
      <c r="L79" s="54">
        <v>-689371.43</v>
      </c>
      <c r="M79" s="54">
        <v>-1060563.55</v>
      </c>
      <c r="N79" s="66" t="str">
        <f t="shared" si="1"/>
        <v>Gysipo</v>
      </c>
      <c r="O79" s="88" t="s">
        <v>27</v>
      </c>
      <c r="P79" s="88" t="s">
        <v>26</v>
      </c>
      <c r="Q79" s="88" t="s">
        <v>27</v>
      </c>
      <c r="R79" s="88" t="s">
        <v>738</v>
      </c>
      <c r="S79" s="88" t="s">
        <v>733</v>
      </c>
      <c r="T79">
        <v>0</v>
      </c>
      <c r="U79">
        <v>0</v>
      </c>
      <c r="V79" t="s">
        <v>26</v>
      </c>
      <c r="W79" t="s">
        <v>379</v>
      </c>
      <c r="X79" t="s">
        <v>34</v>
      </c>
      <c r="Y79" t="s">
        <v>29</v>
      </c>
      <c r="Z79">
        <v>164</v>
      </c>
    </row>
    <row r="80" spans="1:26">
      <c r="A80" s="88">
        <v>2286903204</v>
      </c>
      <c r="B80" s="88" t="s">
        <v>732</v>
      </c>
      <c r="C80" s="132" t="s">
        <v>622</v>
      </c>
      <c r="D80" s="132" t="s">
        <v>376</v>
      </c>
      <c r="E80" s="88">
        <v>411200</v>
      </c>
      <c r="F80" s="132" t="s">
        <v>23</v>
      </c>
      <c r="G80" s="132" t="s">
        <v>661</v>
      </c>
      <c r="H80" s="132">
        <v>739707</v>
      </c>
      <c r="I80" s="88" t="s">
        <v>739</v>
      </c>
      <c r="J80" s="49" t="s">
        <v>393</v>
      </c>
      <c r="K80" s="49">
        <v>345</v>
      </c>
      <c r="L80" s="54">
        <v>-689417.8</v>
      </c>
      <c r="M80" s="54">
        <v>-1060558.98</v>
      </c>
      <c r="N80" s="66" t="str">
        <f t="shared" si="1"/>
        <v>Gysipo</v>
      </c>
      <c r="O80" s="88" t="s">
        <v>27</v>
      </c>
      <c r="P80" s="88" t="s">
        <v>26</v>
      </c>
      <c r="Q80" s="88" t="s">
        <v>27</v>
      </c>
      <c r="R80" s="88" t="s">
        <v>738</v>
      </c>
      <c r="S80" s="88" t="s">
        <v>733</v>
      </c>
      <c r="T80">
        <v>0</v>
      </c>
      <c r="U80">
        <v>0</v>
      </c>
      <c r="V80" t="s">
        <v>26</v>
      </c>
      <c r="W80" t="s">
        <v>379</v>
      </c>
      <c r="X80" t="s">
        <v>34</v>
      </c>
      <c r="Y80" t="s">
        <v>29</v>
      </c>
      <c r="Z80">
        <v>173</v>
      </c>
    </row>
    <row r="81" spans="1:26">
      <c r="A81" s="88">
        <v>2286890204</v>
      </c>
      <c r="B81" s="88" t="s">
        <v>732</v>
      </c>
      <c r="C81" s="132" t="s">
        <v>622</v>
      </c>
      <c r="D81" s="132" t="s">
        <v>376</v>
      </c>
      <c r="E81" s="88">
        <v>411200</v>
      </c>
      <c r="F81" s="132" t="s">
        <v>23</v>
      </c>
      <c r="G81" s="132" t="s">
        <v>661</v>
      </c>
      <c r="H81" s="132">
        <v>739707</v>
      </c>
      <c r="I81" s="88" t="s">
        <v>739</v>
      </c>
      <c r="J81" s="49" t="s">
        <v>391</v>
      </c>
      <c r="K81" s="49">
        <v>1123</v>
      </c>
      <c r="L81" s="54">
        <v>-689495.98</v>
      </c>
      <c r="M81" s="54">
        <v>-1060528.71</v>
      </c>
      <c r="N81" s="66" t="str">
        <f t="shared" si="1"/>
        <v>Gysipo</v>
      </c>
      <c r="O81" s="88" t="s">
        <v>27</v>
      </c>
      <c r="P81" s="88" t="s">
        <v>26</v>
      </c>
      <c r="Q81" s="88" t="s">
        <v>27</v>
      </c>
      <c r="R81" s="88" t="s">
        <v>738</v>
      </c>
      <c r="S81" s="88" t="s">
        <v>733</v>
      </c>
      <c r="T81">
        <v>0</v>
      </c>
      <c r="U81">
        <v>0</v>
      </c>
      <c r="V81" t="s">
        <v>26</v>
      </c>
      <c r="W81" t="s">
        <v>379</v>
      </c>
      <c r="X81" t="s">
        <v>34</v>
      </c>
      <c r="Y81" t="s">
        <v>29</v>
      </c>
      <c r="Z81">
        <v>171</v>
      </c>
    </row>
    <row r="82" spans="1:26">
      <c r="A82" s="88">
        <v>2286869204</v>
      </c>
      <c r="B82" s="88" t="s">
        <v>732</v>
      </c>
      <c r="C82" s="132" t="s">
        <v>622</v>
      </c>
      <c r="D82" s="132" t="s">
        <v>376</v>
      </c>
      <c r="E82" s="88">
        <v>411200</v>
      </c>
      <c r="F82" s="132" t="s">
        <v>23</v>
      </c>
      <c r="G82" s="132" t="s">
        <v>661</v>
      </c>
      <c r="H82" s="132">
        <v>739707</v>
      </c>
      <c r="I82" s="88" t="s">
        <v>739</v>
      </c>
      <c r="J82" s="49" t="s">
        <v>388</v>
      </c>
      <c r="K82" s="49">
        <v>113</v>
      </c>
      <c r="L82" s="54">
        <v>-689346.91</v>
      </c>
      <c r="M82" s="54">
        <v>-1060506.3799999999</v>
      </c>
      <c r="N82" s="66" t="str">
        <f t="shared" si="1"/>
        <v>Gysipo</v>
      </c>
      <c r="O82" s="88" t="s">
        <v>26</v>
      </c>
      <c r="P82" s="88" t="s">
        <v>27</v>
      </c>
      <c r="Q82" s="88" t="s">
        <v>27</v>
      </c>
      <c r="R82" s="88" t="s">
        <v>741</v>
      </c>
      <c r="S82" s="88" t="s">
        <v>733</v>
      </c>
      <c r="T82">
        <v>0</v>
      </c>
      <c r="U82">
        <v>0</v>
      </c>
      <c r="V82" t="s">
        <v>26</v>
      </c>
      <c r="W82" t="s">
        <v>379</v>
      </c>
      <c r="X82" t="s">
        <v>34</v>
      </c>
      <c r="Y82" t="s">
        <v>29</v>
      </c>
      <c r="Z82">
        <v>168</v>
      </c>
    </row>
    <row r="83" spans="1:26">
      <c r="A83" s="88">
        <v>2286850204</v>
      </c>
      <c r="B83" s="88" t="s">
        <v>732</v>
      </c>
      <c r="C83" s="132" t="s">
        <v>622</v>
      </c>
      <c r="D83" s="132" t="s">
        <v>376</v>
      </c>
      <c r="E83" s="88">
        <v>411200</v>
      </c>
      <c r="F83" s="132" t="s">
        <v>23</v>
      </c>
      <c r="G83" s="132" t="s">
        <v>661</v>
      </c>
      <c r="H83" s="132">
        <v>739707</v>
      </c>
      <c r="I83" s="88" t="s">
        <v>739</v>
      </c>
      <c r="J83" s="49" t="s">
        <v>385</v>
      </c>
      <c r="K83" s="49">
        <v>406</v>
      </c>
      <c r="L83" s="54">
        <v>-689322.45</v>
      </c>
      <c r="M83" s="54">
        <v>-1060466.24</v>
      </c>
      <c r="N83" s="66" t="str">
        <f t="shared" si="1"/>
        <v>Gysipo</v>
      </c>
      <c r="O83" s="88" t="s">
        <v>27</v>
      </c>
      <c r="P83" s="88" t="s">
        <v>26</v>
      </c>
      <c r="Q83" s="88" t="s">
        <v>27</v>
      </c>
      <c r="R83" s="88" t="s">
        <v>738</v>
      </c>
      <c r="S83" s="88" t="s">
        <v>733</v>
      </c>
      <c r="T83">
        <v>0</v>
      </c>
      <c r="U83">
        <v>0</v>
      </c>
      <c r="V83" t="s">
        <v>26</v>
      </c>
      <c r="W83" t="s">
        <v>379</v>
      </c>
      <c r="X83" t="s">
        <v>34</v>
      </c>
      <c r="Y83" t="s">
        <v>29</v>
      </c>
      <c r="Z83">
        <v>165</v>
      </c>
    </row>
    <row r="84" spans="1:26">
      <c r="A84" s="88">
        <v>2286870204</v>
      </c>
      <c r="B84" s="88" t="s">
        <v>732</v>
      </c>
      <c r="C84" s="132" t="s">
        <v>622</v>
      </c>
      <c r="D84" s="132" t="s">
        <v>376</v>
      </c>
      <c r="E84" s="88">
        <v>411200</v>
      </c>
      <c r="F84" s="132" t="s">
        <v>23</v>
      </c>
      <c r="G84" s="132" t="s">
        <v>661</v>
      </c>
      <c r="H84" s="132">
        <v>739707</v>
      </c>
      <c r="I84" s="88" t="s">
        <v>739</v>
      </c>
      <c r="J84" s="49" t="s">
        <v>389</v>
      </c>
      <c r="K84" s="49">
        <v>248</v>
      </c>
      <c r="L84" s="54">
        <v>-689300.35</v>
      </c>
      <c r="M84" s="54">
        <v>-1060417.8700000001</v>
      </c>
      <c r="N84" s="66" t="str">
        <f t="shared" si="1"/>
        <v>Gysipo</v>
      </c>
      <c r="O84" s="88" t="s">
        <v>27</v>
      </c>
      <c r="P84" s="88" t="s">
        <v>26</v>
      </c>
      <c r="Q84" s="88" t="s">
        <v>27</v>
      </c>
      <c r="R84" s="88" t="s">
        <v>738</v>
      </c>
      <c r="S84" s="88" t="s">
        <v>733</v>
      </c>
      <c r="T84">
        <v>0</v>
      </c>
      <c r="U84">
        <v>0</v>
      </c>
      <c r="V84" t="s">
        <v>26</v>
      </c>
      <c r="W84" t="s">
        <v>379</v>
      </c>
      <c r="X84" t="s">
        <v>34</v>
      </c>
      <c r="Y84" t="s">
        <v>29</v>
      </c>
      <c r="Z84">
        <v>169</v>
      </c>
    </row>
    <row r="85" spans="1:26">
      <c r="A85" s="88">
        <v>2286851204</v>
      </c>
      <c r="B85" s="88" t="s">
        <v>732</v>
      </c>
      <c r="C85" s="132" t="s">
        <v>622</v>
      </c>
      <c r="D85" s="132" t="s">
        <v>376</v>
      </c>
      <c r="E85" s="88">
        <v>411200</v>
      </c>
      <c r="F85" s="132" t="s">
        <v>23</v>
      </c>
      <c r="G85" s="132" t="s">
        <v>661</v>
      </c>
      <c r="H85" s="132">
        <v>739707</v>
      </c>
      <c r="I85" s="88" t="s">
        <v>739</v>
      </c>
      <c r="J85" s="49" t="s">
        <v>386</v>
      </c>
      <c r="K85" s="49">
        <v>317</v>
      </c>
      <c r="L85" s="54">
        <v>-689279.55</v>
      </c>
      <c r="M85" s="54">
        <v>-1060377.1399999999</v>
      </c>
      <c r="N85" s="66" t="str">
        <f t="shared" si="1"/>
        <v>Gysipo</v>
      </c>
      <c r="O85" s="88" t="s">
        <v>27</v>
      </c>
      <c r="P85" s="88" t="s">
        <v>26</v>
      </c>
      <c r="Q85" s="88" t="s">
        <v>27</v>
      </c>
      <c r="R85" s="88" t="s">
        <v>738</v>
      </c>
      <c r="S85" s="88" t="s">
        <v>733</v>
      </c>
      <c r="T85">
        <v>0</v>
      </c>
      <c r="U85">
        <v>0</v>
      </c>
      <c r="V85" t="s">
        <v>26</v>
      </c>
      <c r="W85" t="s">
        <v>379</v>
      </c>
      <c r="X85" t="s">
        <v>34</v>
      </c>
      <c r="Y85" t="s">
        <v>29</v>
      </c>
      <c r="Z85">
        <v>166</v>
      </c>
    </row>
    <row r="86" spans="1:26">
      <c r="A86" s="88">
        <v>2286871204</v>
      </c>
      <c r="B86" s="88" t="s">
        <v>732</v>
      </c>
      <c r="C86" s="132" t="s">
        <v>622</v>
      </c>
      <c r="D86" s="132" t="s">
        <v>376</v>
      </c>
      <c r="E86" s="88">
        <v>411200</v>
      </c>
      <c r="F86" s="132" t="s">
        <v>23</v>
      </c>
      <c r="G86" s="132" t="s">
        <v>661</v>
      </c>
      <c r="H86" s="132">
        <v>739707</v>
      </c>
      <c r="I86" s="88" t="s">
        <v>739</v>
      </c>
      <c r="J86" s="49" t="s">
        <v>390</v>
      </c>
      <c r="K86" s="49">
        <v>290</v>
      </c>
      <c r="L86" s="54">
        <v>-689271.26</v>
      </c>
      <c r="M86" s="54">
        <v>-1060337.95</v>
      </c>
      <c r="N86" s="66" t="str">
        <f t="shared" si="1"/>
        <v>Gysipo</v>
      </c>
      <c r="O86" s="88" t="s">
        <v>27</v>
      </c>
      <c r="P86" s="88" t="s">
        <v>26</v>
      </c>
      <c r="Q86" s="88" t="s">
        <v>27</v>
      </c>
      <c r="R86" s="88" t="s">
        <v>738</v>
      </c>
      <c r="S86" s="88" t="s">
        <v>733</v>
      </c>
      <c r="T86">
        <v>0</v>
      </c>
      <c r="U86">
        <v>0</v>
      </c>
      <c r="V86" t="s">
        <v>26</v>
      </c>
      <c r="W86" t="s">
        <v>379</v>
      </c>
      <c r="X86" t="s">
        <v>34</v>
      </c>
      <c r="Y86" t="s">
        <v>29</v>
      </c>
      <c r="Z86">
        <v>170</v>
      </c>
    </row>
    <row r="87" spans="1:26">
      <c r="A87" s="88">
        <v>2286911204</v>
      </c>
      <c r="B87" s="88" t="s">
        <v>732</v>
      </c>
      <c r="C87" s="132" t="s">
        <v>622</v>
      </c>
      <c r="D87" s="132" t="s">
        <v>376</v>
      </c>
      <c r="E87" s="88">
        <v>411200</v>
      </c>
      <c r="F87" s="132" t="s">
        <v>23</v>
      </c>
      <c r="G87" s="132" t="s">
        <v>661</v>
      </c>
      <c r="H87" s="132">
        <v>739707</v>
      </c>
      <c r="I87" s="88" t="s">
        <v>739</v>
      </c>
      <c r="J87" s="49" t="s">
        <v>394</v>
      </c>
      <c r="K87" s="49">
        <v>94</v>
      </c>
      <c r="L87" s="54">
        <v>-689259.85</v>
      </c>
      <c r="M87" s="54">
        <v>-1060316.52</v>
      </c>
      <c r="N87" s="66" t="str">
        <f t="shared" si="1"/>
        <v>Gysipo</v>
      </c>
      <c r="O87" s="88" t="s">
        <v>27</v>
      </c>
      <c r="P87" s="88" t="s">
        <v>26</v>
      </c>
      <c r="Q87" s="88" t="s">
        <v>27</v>
      </c>
      <c r="R87" s="88" t="s">
        <v>738</v>
      </c>
      <c r="S87" s="88" t="s">
        <v>733</v>
      </c>
      <c r="T87">
        <v>0</v>
      </c>
      <c r="U87">
        <v>0</v>
      </c>
      <c r="V87" t="s">
        <v>26</v>
      </c>
      <c r="W87" t="s">
        <v>379</v>
      </c>
      <c r="X87" t="s">
        <v>34</v>
      </c>
      <c r="Y87" t="s">
        <v>29</v>
      </c>
      <c r="Z87">
        <v>174</v>
      </c>
    </row>
    <row r="88" spans="1:26">
      <c r="A88" s="88">
        <v>2286810204</v>
      </c>
      <c r="B88" s="88" t="s">
        <v>732</v>
      </c>
      <c r="C88" s="132" t="s">
        <v>622</v>
      </c>
      <c r="D88" s="132" t="s">
        <v>376</v>
      </c>
      <c r="E88" s="88">
        <v>411200</v>
      </c>
      <c r="F88" s="132" t="s">
        <v>23</v>
      </c>
      <c r="G88" s="132" t="s">
        <v>661</v>
      </c>
      <c r="H88" s="132">
        <v>739707</v>
      </c>
      <c r="I88" s="88" t="s">
        <v>739</v>
      </c>
      <c r="J88" s="49" t="s">
        <v>382</v>
      </c>
      <c r="K88" s="49">
        <v>73</v>
      </c>
      <c r="L88" s="54">
        <v>-689670.44</v>
      </c>
      <c r="M88" s="54">
        <v>-1060680.76</v>
      </c>
      <c r="N88" s="66" t="str">
        <f t="shared" si="1"/>
        <v>Gysipo</v>
      </c>
      <c r="O88" s="88" t="s">
        <v>26</v>
      </c>
      <c r="P88" s="88" t="s">
        <v>27</v>
      </c>
      <c r="Q88" s="88" t="s">
        <v>27</v>
      </c>
      <c r="R88" s="88" t="s">
        <v>741</v>
      </c>
      <c r="S88" s="88" t="s">
        <v>733</v>
      </c>
      <c r="T88">
        <v>0</v>
      </c>
      <c r="U88">
        <v>0</v>
      </c>
      <c r="V88" t="s">
        <v>26</v>
      </c>
      <c r="W88" t="s">
        <v>379</v>
      </c>
      <c r="X88" t="s">
        <v>34</v>
      </c>
      <c r="Y88" t="s">
        <v>29</v>
      </c>
      <c r="Z88">
        <v>162</v>
      </c>
    </row>
    <row r="89" spans="1:26">
      <c r="A89" s="88">
        <v>2252967204</v>
      </c>
      <c r="B89" s="88" t="s">
        <v>732</v>
      </c>
      <c r="C89" s="132" t="s">
        <v>622</v>
      </c>
      <c r="D89" s="132" t="s">
        <v>376</v>
      </c>
      <c r="E89" s="88">
        <v>411200</v>
      </c>
      <c r="F89" s="132" t="s">
        <v>23</v>
      </c>
      <c r="G89" s="132" t="s">
        <v>661</v>
      </c>
      <c r="H89" s="132">
        <v>725170</v>
      </c>
      <c r="I89" s="88" t="s">
        <v>740</v>
      </c>
      <c r="J89" s="49" t="s">
        <v>378</v>
      </c>
      <c r="K89" s="49">
        <v>40</v>
      </c>
      <c r="L89" s="54">
        <v>-689654.37</v>
      </c>
      <c r="M89" s="54">
        <v>-1060650.1200000001</v>
      </c>
      <c r="N89" s="66" t="str">
        <f t="shared" si="1"/>
        <v>Gysipo</v>
      </c>
      <c r="O89" s="88" t="s">
        <v>26</v>
      </c>
      <c r="P89" s="88" t="s">
        <v>27</v>
      </c>
      <c r="Q89" s="88" t="s">
        <v>27</v>
      </c>
      <c r="R89" s="88" t="s">
        <v>741</v>
      </c>
      <c r="S89" s="88" t="s">
        <v>733</v>
      </c>
      <c r="T89" t="s">
        <v>27</v>
      </c>
      <c r="U89">
        <v>0</v>
      </c>
      <c r="V89" t="s">
        <v>26</v>
      </c>
      <c r="W89" t="s">
        <v>379</v>
      </c>
      <c r="X89" t="s">
        <v>34</v>
      </c>
      <c r="Y89" t="s">
        <v>29</v>
      </c>
      <c r="Z89">
        <v>203</v>
      </c>
    </row>
    <row r="90" spans="1:26">
      <c r="A90" s="88">
        <v>22400377010</v>
      </c>
      <c r="B90" s="88" t="s">
        <v>732</v>
      </c>
      <c r="C90" s="132" t="s">
        <v>622</v>
      </c>
      <c r="D90" s="132" t="s">
        <v>251</v>
      </c>
      <c r="E90" s="88">
        <v>211300</v>
      </c>
      <c r="F90" s="132" t="s">
        <v>23</v>
      </c>
      <c r="G90" s="132" t="s">
        <v>656</v>
      </c>
      <c r="H90" s="132">
        <v>677710</v>
      </c>
      <c r="I90" s="88" t="s">
        <v>742</v>
      </c>
      <c r="J90" s="49" t="s">
        <v>253</v>
      </c>
      <c r="K90" s="49">
        <v>78</v>
      </c>
      <c r="L90" s="54">
        <v>-685077.87</v>
      </c>
      <c r="M90" s="54">
        <v>-1066925.48</v>
      </c>
      <c r="N90" s="66" t="str">
        <f t="shared" si="1"/>
        <v>Gysipo</v>
      </c>
      <c r="O90" s="88" t="s">
        <v>26</v>
      </c>
      <c r="P90" s="88" t="s">
        <v>27</v>
      </c>
      <c r="Q90" s="88" t="s">
        <v>27</v>
      </c>
      <c r="R90" s="88" t="s">
        <v>741</v>
      </c>
      <c r="S90" s="88" t="s">
        <v>733</v>
      </c>
      <c r="T90" t="s">
        <v>26</v>
      </c>
      <c r="U90" t="s">
        <v>27</v>
      </c>
      <c r="V90" t="s">
        <v>27</v>
      </c>
      <c r="W90" t="s">
        <v>160</v>
      </c>
      <c r="X90" t="s">
        <v>34</v>
      </c>
      <c r="Y90" t="s">
        <v>29</v>
      </c>
      <c r="Z90">
        <v>93</v>
      </c>
    </row>
    <row r="91" spans="1:26">
      <c r="A91" s="88">
        <v>22400388010</v>
      </c>
      <c r="B91" s="88" t="s">
        <v>732</v>
      </c>
      <c r="C91" s="132" t="s">
        <v>622</v>
      </c>
      <c r="D91" s="132" t="s">
        <v>251</v>
      </c>
      <c r="E91" s="88">
        <v>211300</v>
      </c>
      <c r="F91" s="132" t="s">
        <v>23</v>
      </c>
      <c r="G91" s="132" t="s">
        <v>656</v>
      </c>
      <c r="H91" s="132">
        <v>677710</v>
      </c>
      <c r="I91" s="88" t="s">
        <v>742</v>
      </c>
      <c r="J91" s="49" t="s">
        <v>254</v>
      </c>
      <c r="K91" s="49">
        <v>29</v>
      </c>
      <c r="L91" s="54">
        <v>-685078.91</v>
      </c>
      <c r="M91" s="54">
        <v>-1067170.73</v>
      </c>
      <c r="N91" s="66" t="str">
        <f t="shared" si="1"/>
        <v>Gysipo</v>
      </c>
      <c r="O91" s="88" t="s">
        <v>26</v>
      </c>
      <c r="P91" s="88" t="s">
        <v>27</v>
      </c>
      <c r="Q91" s="88" t="s">
        <v>27</v>
      </c>
      <c r="R91" s="88" t="s">
        <v>741</v>
      </c>
      <c r="S91" s="88" t="s">
        <v>733</v>
      </c>
      <c r="T91" t="s">
        <v>26</v>
      </c>
      <c r="U91" t="s">
        <v>27</v>
      </c>
      <c r="V91" t="s">
        <v>27</v>
      </c>
      <c r="W91" t="s">
        <v>160</v>
      </c>
      <c r="X91" t="s">
        <v>34</v>
      </c>
      <c r="Y91" t="s">
        <v>29</v>
      </c>
      <c r="Z91">
        <v>94</v>
      </c>
    </row>
    <row r="92" spans="1:26">
      <c r="A92" s="88">
        <v>1629280205</v>
      </c>
      <c r="B92" s="88" t="s">
        <v>732</v>
      </c>
      <c r="C92" s="132" t="s">
        <v>622</v>
      </c>
      <c r="D92" s="132" t="s">
        <v>628</v>
      </c>
      <c r="E92" s="88">
        <v>0</v>
      </c>
      <c r="F92" s="132" t="s">
        <v>23</v>
      </c>
      <c r="G92" s="132" t="s">
        <v>656</v>
      </c>
      <c r="H92" s="132">
        <v>781592</v>
      </c>
      <c r="I92" s="88" t="s">
        <v>533</v>
      </c>
      <c r="J92" s="49">
        <v>536</v>
      </c>
      <c r="K92" s="49">
        <v>2169</v>
      </c>
      <c r="L92" s="54">
        <v>-688771</v>
      </c>
      <c r="M92" s="54">
        <v>-1068230</v>
      </c>
      <c r="N92" s="66" t="str">
        <f t="shared" si="1"/>
        <v>Gysipo</v>
      </c>
      <c r="O92" s="177" t="s">
        <v>26</v>
      </c>
      <c r="P92" s="177" t="s">
        <v>26</v>
      </c>
      <c r="Q92" s="88" t="s">
        <v>27</v>
      </c>
      <c r="R92" s="177" t="s">
        <v>743</v>
      </c>
      <c r="S92" s="88" t="s">
        <v>733</v>
      </c>
      <c r="T92">
        <v>0</v>
      </c>
      <c r="U92">
        <v>0</v>
      </c>
      <c r="V92">
        <v>0</v>
      </c>
      <c r="W92">
        <v>0</v>
      </c>
      <c r="X92" t="s">
        <v>482</v>
      </c>
      <c r="Y92">
        <v>0</v>
      </c>
      <c r="Z92">
        <v>211</v>
      </c>
    </row>
    <row r="93" spans="1:26">
      <c r="A93" s="88">
        <v>22875303010</v>
      </c>
      <c r="B93" s="88" t="s">
        <v>732</v>
      </c>
      <c r="C93" s="132" t="s">
        <v>622</v>
      </c>
      <c r="D93" s="132" t="s">
        <v>251</v>
      </c>
      <c r="E93" s="88">
        <v>211300</v>
      </c>
      <c r="F93" s="132" t="s">
        <v>23</v>
      </c>
      <c r="G93" s="132" t="s">
        <v>656</v>
      </c>
      <c r="H93" s="132">
        <v>695963</v>
      </c>
      <c r="I93" s="88" t="s">
        <v>744</v>
      </c>
      <c r="J93" s="49">
        <v>1263</v>
      </c>
      <c r="K93" s="49">
        <v>108762</v>
      </c>
      <c r="L93" s="54">
        <v>-688169.42</v>
      </c>
      <c r="M93" s="54">
        <v>-1067853.1100000001</v>
      </c>
      <c r="N93" s="66" t="str">
        <f t="shared" si="1"/>
        <v>Gysipo</v>
      </c>
      <c r="O93" s="88" t="s">
        <v>26</v>
      </c>
      <c r="P93" s="88" t="s">
        <v>26</v>
      </c>
      <c r="Q93" s="88" t="s">
        <v>27</v>
      </c>
      <c r="R93" s="88" t="s">
        <v>745</v>
      </c>
      <c r="S93" s="88" t="s">
        <v>733</v>
      </c>
      <c r="T93" t="s">
        <v>26</v>
      </c>
      <c r="U93" t="s">
        <v>26</v>
      </c>
      <c r="V93" t="s">
        <v>27</v>
      </c>
      <c r="W93" t="s">
        <v>265</v>
      </c>
      <c r="X93" t="s">
        <v>34</v>
      </c>
      <c r="Y93" t="s">
        <v>29</v>
      </c>
      <c r="Z93">
        <v>72</v>
      </c>
    </row>
    <row r="94" spans="1:26">
      <c r="A94" s="88">
        <v>54036386010</v>
      </c>
      <c r="B94" s="88" t="s">
        <v>732</v>
      </c>
      <c r="C94" s="132" t="s">
        <v>622</v>
      </c>
      <c r="D94" s="132" t="s">
        <v>630</v>
      </c>
      <c r="E94" s="88">
        <v>0</v>
      </c>
      <c r="F94" s="132" t="s">
        <v>23</v>
      </c>
      <c r="G94" s="132" t="s">
        <v>656</v>
      </c>
      <c r="H94" s="132">
        <v>690830</v>
      </c>
      <c r="I94" s="88" t="s">
        <v>486</v>
      </c>
      <c r="J94" s="49" t="s">
        <v>492</v>
      </c>
      <c r="K94" s="49">
        <v>1949</v>
      </c>
      <c r="L94" s="54">
        <v>-688223</v>
      </c>
      <c r="M94" s="54">
        <v>-1068436</v>
      </c>
      <c r="N94" s="66" t="str">
        <f t="shared" si="1"/>
        <v>Gysipo</v>
      </c>
      <c r="O94" s="177" t="s">
        <v>26</v>
      </c>
      <c r="P94" s="177" t="s">
        <v>26</v>
      </c>
      <c r="Q94" s="88" t="s">
        <v>27</v>
      </c>
      <c r="R94" s="177" t="s">
        <v>746</v>
      </c>
      <c r="S94" s="88" t="s">
        <v>733</v>
      </c>
      <c r="T94">
        <v>0</v>
      </c>
      <c r="U94">
        <v>0</v>
      </c>
      <c r="V94">
        <v>0</v>
      </c>
      <c r="W94">
        <v>0</v>
      </c>
      <c r="X94" t="s">
        <v>482</v>
      </c>
      <c r="Y94">
        <v>0</v>
      </c>
      <c r="Z94">
        <v>111</v>
      </c>
    </row>
    <row r="95" spans="1:26">
      <c r="A95" s="88">
        <v>54036385010</v>
      </c>
      <c r="B95" s="88" t="s">
        <v>732</v>
      </c>
      <c r="C95" s="132" t="s">
        <v>622</v>
      </c>
      <c r="D95" s="132" t="s">
        <v>630</v>
      </c>
      <c r="E95" s="88">
        <v>0</v>
      </c>
      <c r="F95" s="132" t="s">
        <v>23</v>
      </c>
      <c r="G95" s="132" t="s">
        <v>656</v>
      </c>
      <c r="H95" s="132">
        <v>690830</v>
      </c>
      <c r="I95" s="88" t="s">
        <v>486</v>
      </c>
      <c r="J95" s="49" t="s">
        <v>491</v>
      </c>
      <c r="K95" s="49">
        <v>63</v>
      </c>
      <c r="L95" s="54">
        <v>-688233</v>
      </c>
      <c r="M95" s="54">
        <v>-1068424</v>
      </c>
      <c r="N95" s="66" t="str">
        <f t="shared" si="1"/>
        <v>Gysipo</v>
      </c>
      <c r="O95" s="177" t="s">
        <v>26</v>
      </c>
      <c r="P95" s="177" t="s">
        <v>26</v>
      </c>
      <c r="Q95" s="88" t="s">
        <v>27</v>
      </c>
      <c r="R95" s="177" t="s">
        <v>747</v>
      </c>
      <c r="S95" s="88" t="s">
        <v>733</v>
      </c>
      <c r="T95">
        <v>0</v>
      </c>
      <c r="U95">
        <v>0</v>
      </c>
      <c r="V95">
        <v>0</v>
      </c>
      <c r="W95">
        <v>0</v>
      </c>
      <c r="X95" t="s">
        <v>482</v>
      </c>
      <c r="Y95">
        <v>0</v>
      </c>
      <c r="Z95">
        <v>110</v>
      </c>
    </row>
    <row r="96" spans="1:26">
      <c r="A96" s="88">
        <v>47761178010</v>
      </c>
      <c r="B96" s="88" t="s">
        <v>732</v>
      </c>
      <c r="C96" s="132" t="s">
        <v>622</v>
      </c>
      <c r="D96" s="132" t="s">
        <v>630</v>
      </c>
      <c r="E96" s="88">
        <v>0</v>
      </c>
      <c r="F96" s="132" t="s">
        <v>23</v>
      </c>
      <c r="G96" s="132" t="s">
        <v>656</v>
      </c>
      <c r="H96" s="132">
        <v>690830</v>
      </c>
      <c r="I96" s="88" t="s">
        <v>486</v>
      </c>
      <c r="J96" s="49" t="s">
        <v>490</v>
      </c>
      <c r="K96" s="49">
        <v>16636</v>
      </c>
      <c r="L96" s="54">
        <v>-688128</v>
      </c>
      <c r="M96" s="54">
        <v>-1068378</v>
      </c>
      <c r="N96" s="66" t="str">
        <f t="shared" si="1"/>
        <v>Gysipo</v>
      </c>
      <c r="O96" s="177" t="s">
        <v>26</v>
      </c>
      <c r="P96" s="177" t="s">
        <v>26</v>
      </c>
      <c r="Q96" s="88" t="s">
        <v>27</v>
      </c>
      <c r="R96" s="177" t="s">
        <v>748</v>
      </c>
      <c r="S96" s="88" t="s">
        <v>733</v>
      </c>
      <c r="T96">
        <v>0</v>
      </c>
      <c r="U96">
        <v>0</v>
      </c>
      <c r="V96">
        <v>0</v>
      </c>
      <c r="W96">
        <v>0</v>
      </c>
      <c r="X96" t="s">
        <v>482</v>
      </c>
      <c r="Y96">
        <v>0</v>
      </c>
      <c r="Z96">
        <v>109</v>
      </c>
    </row>
    <row r="97" spans="1:26">
      <c r="A97" s="88">
        <v>2058208205</v>
      </c>
      <c r="B97" s="88" t="s">
        <v>732</v>
      </c>
      <c r="C97" s="132" t="s">
        <v>622</v>
      </c>
      <c r="D97" s="132" t="s">
        <v>251</v>
      </c>
      <c r="E97" s="88">
        <v>211300</v>
      </c>
      <c r="F97" s="132" t="s">
        <v>23</v>
      </c>
      <c r="G97" s="132" t="s">
        <v>656</v>
      </c>
      <c r="H97" s="132">
        <v>690830</v>
      </c>
      <c r="I97" s="88" t="s">
        <v>486</v>
      </c>
      <c r="J97" s="49" t="s">
        <v>291</v>
      </c>
      <c r="K97" s="49">
        <v>6432</v>
      </c>
      <c r="L97" s="54">
        <v>0</v>
      </c>
      <c r="M97" s="54">
        <v>0</v>
      </c>
      <c r="N97" s="66" t="str">
        <f t="shared" si="1"/>
        <v>Gysipo</v>
      </c>
      <c r="O97" s="88" t="s">
        <v>27</v>
      </c>
      <c r="P97" s="88" t="s">
        <v>26</v>
      </c>
      <c r="Q97" s="88" t="s">
        <v>27</v>
      </c>
      <c r="R97" s="88" t="s">
        <v>749</v>
      </c>
      <c r="S97" s="88" t="s">
        <v>733</v>
      </c>
      <c r="T97" t="s">
        <v>27</v>
      </c>
      <c r="U97" t="s">
        <v>26</v>
      </c>
      <c r="V97" t="s">
        <v>27</v>
      </c>
      <c r="W97" t="s">
        <v>292</v>
      </c>
      <c r="X97" t="s">
        <v>34</v>
      </c>
      <c r="Y97" t="s">
        <v>293</v>
      </c>
      <c r="Z97">
        <v>154</v>
      </c>
    </row>
    <row r="98" spans="1:26">
      <c r="A98" s="88">
        <v>54036817010</v>
      </c>
      <c r="B98" s="88" t="s">
        <v>732</v>
      </c>
      <c r="C98" s="132" t="s">
        <v>622</v>
      </c>
      <c r="D98" s="132" t="s">
        <v>251</v>
      </c>
      <c r="E98" s="88">
        <v>2211343</v>
      </c>
      <c r="F98" s="132" t="s">
        <v>23</v>
      </c>
      <c r="G98" s="132" t="s">
        <v>656</v>
      </c>
      <c r="H98" s="132">
        <v>690830</v>
      </c>
      <c r="I98" s="88" t="s">
        <v>486</v>
      </c>
      <c r="J98" s="49">
        <v>1633</v>
      </c>
      <c r="K98" s="49">
        <v>450</v>
      </c>
      <c r="L98" s="54">
        <v>-687598</v>
      </c>
      <c r="M98" s="54">
        <v>-1068567</v>
      </c>
      <c r="N98" s="66" t="str">
        <f t="shared" si="1"/>
        <v>Gysipo</v>
      </c>
      <c r="O98" s="177" t="s">
        <v>26</v>
      </c>
      <c r="P98" s="177" t="s">
        <v>27</v>
      </c>
      <c r="Q98" s="177" t="s">
        <v>27</v>
      </c>
      <c r="R98" s="177" t="s">
        <v>750</v>
      </c>
      <c r="S98" s="88" t="s">
        <v>733</v>
      </c>
      <c r="T98">
        <v>0</v>
      </c>
      <c r="U98">
        <v>0</v>
      </c>
      <c r="V98">
        <v>0</v>
      </c>
      <c r="W98">
        <v>0</v>
      </c>
      <c r="X98" t="s">
        <v>482</v>
      </c>
      <c r="Y98">
        <v>0</v>
      </c>
      <c r="Z98">
        <v>151</v>
      </c>
    </row>
    <row r="99" spans="1:26">
      <c r="A99" s="88">
        <v>30349382010</v>
      </c>
      <c r="B99" s="88" t="s">
        <v>732</v>
      </c>
      <c r="C99" s="132" t="s">
        <v>622</v>
      </c>
      <c r="D99" s="132" t="s">
        <v>255</v>
      </c>
      <c r="E99" s="88">
        <v>211300</v>
      </c>
      <c r="F99" s="132" t="s">
        <v>23</v>
      </c>
      <c r="G99" s="132" t="s">
        <v>656</v>
      </c>
      <c r="H99" s="132">
        <v>677906</v>
      </c>
      <c r="I99" s="88" t="s">
        <v>751</v>
      </c>
      <c r="J99" s="49" t="s">
        <v>259</v>
      </c>
      <c r="K99" s="49">
        <v>39</v>
      </c>
      <c r="L99" s="54">
        <v>-683833.79</v>
      </c>
      <c r="M99" s="54">
        <v>-1069065.0900000001</v>
      </c>
      <c r="N99" s="66" t="str">
        <f t="shared" si="1"/>
        <v>Gysipo</v>
      </c>
      <c r="O99" s="88" t="s">
        <v>26</v>
      </c>
      <c r="P99" s="88" t="s">
        <v>27</v>
      </c>
      <c r="Q99" s="88" t="s">
        <v>27</v>
      </c>
      <c r="R99" s="88" t="s">
        <v>741</v>
      </c>
      <c r="S99" s="88" t="s">
        <v>733</v>
      </c>
      <c r="T99" t="s">
        <v>26</v>
      </c>
      <c r="U99" t="s">
        <v>27</v>
      </c>
      <c r="V99" t="s">
        <v>27</v>
      </c>
      <c r="W99" t="s">
        <v>160</v>
      </c>
      <c r="X99" t="s">
        <v>34</v>
      </c>
      <c r="Y99" t="s">
        <v>29</v>
      </c>
      <c r="Z99">
        <v>178</v>
      </c>
    </row>
    <row r="100" spans="1:26">
      <c r="A100" s="88">
        <v>30349381010</v>
      </c>
      <c r="B100" s="88" t="s">
        <v>732</v>
      </c>
      <c r="C100" s="132" t="s">
        <v>622</v>
      </c>
      <c r="D100" s="132" t="s">
        <v>255</v>
      </c>
      <c r="E100" s="88">
        <v>211300</v>
      </c>
      <c r="F100" s="132" t="s">
        <v>23</v>
      </c>
      <c r="G100" s="132" t="s">
        <v>656</v>
      </c>
      <c r="H100" s="132">
        <v>677906</v>
      </c>
      <c r="I100" s="88" t="s">
        <v>751</v>
      </c>
      <c r="J100" s="49" t="s">
        <v>258</v>
      </c>
      <c r="K100" s="49">
        <v>167</v>
      </c>
      <c r="L100" s="54">
        <v>-683811.93</v>
      </c>
      <c r="M100" s="54">
        <v>-1069019.96</v>
      </c>
      <c r="N100" s="66" t="str">
        <f t="shared" si="1"/>
        <v>Gysipo</v>
      </c>
      <c r="O100" s="88" t="s">
        <v>26</v>
      </c>
      <c r="P100" s="88" t="s">
        <v>27</v>
      </c>
      <c r="Q100" s="88" t="s">
        <v>27</v>
      </c>
      <c r="R100" s="88" t="s">
        <v>741</v>
      </c>
      <c r="S100" s="88" t="s">
        <v>733</v>
      </c>
      <c r="T100" t="s">
        <v>26</v>
      </c>
      <c r="U100" t="s">
        <v>27</v>
      </c>
      <c r="V100" t="s">
        <v>27</v>
      </c>
      <c r="W100" t="s">
        <v>160</v>
      </c>
      <c r="X100" t="s">
        <v>34</v>
      </c>
      <c r="Y100" t="s">
        <v>29</v>
      </c>
      <c r="Z100">
        <v>177</v>
      </c>
    </row>
    <row r="101" spans="1:26">
      <c r="A101" s="88">
        <v>22875775010</v>
      </c>
      <c r="B101" s="88" t="s">
        <v>732</v>
      </c>
      <c r="C101" s="132" t="s">
        <v>622</v>
      </c>
      <c r="D101" s="132" t="s">
        <v>251</v>
      </c>
      <c r="E101" s="88">
        <v>211300</v>
      </c>
      <c r="F101" s="132" t="s">
        <v>23</v>
      </c>
      <c r="G101" s="132" t="s">
        <v>656</v>
      </c>
      <c r="H101" s="132">
        <v>695963</v>
      </c>
      <c r="I101" s="88" t="s">
        <v>744</v>
      </c>
      <c r="J101" s="49">
        <v>910</v>
      </c>
      <c r="K101" s="49">
        <v>2041</v>
      </c>
      <c r="L101" s="54">
        <v>-686815.67</v>
      </c>
      <c r="M101" s="54">
        <v>-1068248.76</v>
      </c>
      <c r="N101" s="66" t="str">
        <f t="shared" si="1"/>
        <v>Gysipo</v>
      </c>
      <c r="O101" s="88" t="s">
        <v>26</v>
      </c>
      <c r="P101" s="88" t="s">
        <v>27</v>
      </c>
      <c r="Q101" s="88" t="s">
        <v>27</v>
      </c>
      <c r="R101" s="88" t="s">
        <v>741</v>
      </c>
      <c r="S101" s="88" t="s">
        <v>733</v>
      </c>
      <c r="T101" t="s">
        <v>26</v>
      </c>
      <c r="U101" t="s">
        <v>27</v>
      </c>
      <c r="V101" t="s">
        <v>27</v>
      </c>
      <c r="W101" t="s">
        <v>160</v>
      </c>
      <c r="X101" t="s">
        <v>34</v>
      </c>
      <c r="Y101" t="s">
        <v>29</v>
      </c>
      <c r="Z101">
        <v>73</v>
      </c>
    </row>
    <row r="102" spans="1:26">
      <c r="A102" s="88">
        <v>22875777010</v>
      </c>
      <c r="B102" s="88" t="s">
        <v>732</v>
      </c>
      <c r="C102" s="132" t="s">
        <v>622</v>
      </c>
      <c r="D102" s="132" t="s">
        <v>251</v>
      </c>
      <c r="E102" s="88">
        <v>211300</v>
      </c>
      <c r="F102" s="132" t="s">
        <v>23</v>
      </c>
      <c r="G102" s="132" t="s">
        <v>656</v>
      </c>
      <c r="H102" s="132">
        <v>695963</v>
      </c>
      <c r="I102" s="88" t="s">
        <v>744</v>
      </c>
      <c r="J102" s="49">
        <v>912</v>
      </c>
      <c r="K102" s="49">
        <v>150</v>
      </c>
      <c r="L102" s="54">
        <v>-686844.57</v>
      </c>
      <c r="M102" s="54">
        <v>-1068235.7</v>
      </c>
      <c r="N102" s="66" t="str">
        <f t="shared" si="1"/>
        <v>Gysipo</v>
      </c>
      <c r="O102" s="88" t="s">
        <v>26</v>
      </c>
      <c r="P102" s="88" t="s">
        <v>27</v>
      </c>
      <c r="Q102" s="88" t="s">
        <v>27</v>
      </c>
      <c r="R102" s="88" t="s">
        <v>741</v>
      </c>
      <c r="S102" s="88" t="s">
        <v>733</v>
      </c>
      <c r="T102" t="s">
        <v>26</v>
      </c>
      <c r="U102" t="s">
        <v>27</v>
      </c>
      <c r="V102" t="s">
        <v>27</v>
      </c>
      <c r="W102" t="s">
        <v>160</v>
      </c>
      <c r="X102" t="s">
        <v>34</v>
      </c>
      <c r="Y102" t="s">
        <v>29</v>
      </c>
      <c r="Z102">
        <v>74</v>
      </c>
    </row>
    <row r="103" spans="1:26">
      <c r="A103" s="88">
        <v>30349380010</v>
      </c>
      <c r="B103" s="88" t="s">
        <v>732</v>
      </c>
      <c r="C103" s="132" t="s">
        <v>622</v>
      </c>
      <c r="D103" s="132" t="s">
        <v>255</v>
      </c>
      <c r="E103" s="88">
        <v>211300</v>
      </c>
      <c r="F103" s="132" t="s">
        <v>23</v>
      </c>
      <c r="G103" s="132" t="s">
        <v>656</v>
      </c>
      <c r="H103" s="132">
        <v>677906</v>
      </c>
      <c r="I103" s="88" t="s">
        <v>751</v>
      </c>
      <c r="J103" s="49" t="s">
        <v>257</v>
      </c>
      <c r="K103" s="49">
        <v>70</v>
      </c>
      <c r="L103" s="54">
        <v>-683867.96</v>
      </c>
      <c r="M103" s="54">
        <v>-1069277.58</v>
      </c>
      <c r="N103" s="66" t="str">
        <f t="shared" si="1"/>
        <v>Gysipo</v>
      </c>
      <c r="O103" s="88" t="s">
        <v>26</v>
      </c>
      <c r="P103" s="88" t="s">
        <v>27</v>
      </c>
      <c r="Q103" s="88" t="s">
        <v>27</v>
      </c>
      <c r="R103" s="88" t="s">
        <v>741</v>
      </c>
      <c r="S103" s="88" t="s">
        <v>733</v>
      </c>
      <c r="T103" t="s">
        <v>26</v>
      </c>
      <c r="U103" t="s">
        <v>27</v>
      </c>
      <c r="V103" t="s">
        <v>27</v>
      </c>
      <c r="W103" t="s">
        <v>160</v>
      </c>
      <c r="X103" t="s">
        <v>34</v>
      </c>
      <c r="Y103" t="s">
        <v>29</v>
      </c>
      <c r="Z103">
        <v>176</v>
      </c>
    </row>
    <row r="104" spans="1:26">
      <c r="A104" s="88">
        <v>30349385010</v>
      </c>
      <c r="B104" s="88" t="s">
        <v>732</v>
      </c>
      <c r="C104" s="132" t="s">
        <v>622</v>
      </c>
      <c r="D104" s="132" t="s">
        <v>255</v>
      </c>
      <c r="E104" s="88">
        <v>211300</v>
      </c>
      <c r="F104" s="132" t="s">
        <v>23</v>
      </c>
      <c r="G104" s="132" t="s">
        <v>656</v>
      </c>
      <c r="H104" s="132">
        <v>677906</v>
      </c>
      <c r="I104" s="88" t="s">
        <v>751</v>
      </c>
      <c r="J104" s="49" t="s">
        <v>262</v>
      </c>
      <c r="K104" s="49">
        <v>32</v>
      </c>
      <c r="L104" s="54">
        <v>-683864.75</v>
      </c>
      <c r="M104" s="54">
        <v>-1069214.05</v>
      </c>
      <c r="N104" s="66" t="str">
        <f t="shared" si="1"/>
        <v>Gysipo</v>
      </c>
      <c r="O104" s="88" t="s">
        <v>26</v>
      </c>
      <c r="P104" s="88" t="s">
        <v>26</v>
      </c>
      <c r="Q104" s="88" t="s">
        <v>27</v>
      </c>
      <c r="R104" s="88"/>
      <c r="S104" s="88" t="s">
        <v>733</v>
      </c>
      <c r="T104" t="s">
        <v>26</v>
      </c>
      <c r="U104" t="s">
        <v>26</v>
      </c>
      <c r="V104" t="s">
        <v>27</v>
      </c>
      <c r="W104">
        <v>0</v>
      </c>
      <c r="X104" t="s">
        <v>34</v>
      </c>
      <c r="Y104" t="s">
        <v>171</v>
      </c>
      <c r="Z104">
        <v>181</v>
      </c>
    </row>
    <row r="105" spans="1:26">
      <c r="A105" s="88">
        <v>30349383010</v>
      </c>
      <c r="B105" s="88" t="s">
        <v>732</v>
      </c>
      <c r="C105" s="132" t="s">
        <v>622</v>
      </c>
      <c r="D105" s="132" t="s">
        <v>255</v>
      </c>
      <c r="E105" s="88">
        <v>211300</v>
      </c>
      <c r="F105" s="132" t="s">
        <v>23</v>
      </c>
      <c r="G105" s="132" t="s">
        <v>656</v>
      </c>
      <c r="H105" s="132">
        <v>677906</v>
      </c>
      <c r="I105" s="88" t="s">
        <v>751</v>
      </c>
      <c r="J105" s="49" t="s">
        <v>260</v>
      </c>
      <c r="K105" s="49">
        <v>22</v>
      </c>
      <c r="L105" s="54">
        <v>-683864.17</v>
      </c>
      <c r="M105" s="54">
        <v>-1069161.29</v>
      </c>
      <c r="N105" s="66" t="str">
        <f t="shared" si="1"/>
        <v>Gysipo</v>
      </c>
      <c r="O105" s="88" t="s">
        <v>26</v>
      </c>
      <c r="P105" s="88" t="s">
        <v>27</v>
      </c>
      <c r="Q105" s="88" t="s">
        <v>27</v>
      </c>
      <c r="R105" s="88" t="s">
        <v>741</v>
      </c>
      <c r="S105" s="88" t="s">
        <v>733</v>
      </c>
      <c r="T105" t="s">
        <v>26</v>
      </c>
      <c r="U105" t="s">
        <v>27</v>
      </c>
      <c r="V105" t="s">
        <v>27</v>
      </c>
      <c r="W105" t="s">
        <v>160</v>
      </c>
      <c r="X105" t="s">
        <v>34</v>
      </c>
      <c r="Y105" t="s">
        <v>29</v>
      </c>
      <c r="Z105">
        <v>179</v>
      </c>
    </row>
    <row r="106" spans="1:26">
      <c r="A106" s="88">
        <v>30349384010</v>
      </c>
      <c r="B106" s="88" t="s">
        <v>732</v>
      </c>
      <c r="C106" s="132" t="s">
        <v>622</v>
      </c>
      <c r="D106" s="132" t="s">
        <v>255</v>
      </c>
      <c r="E106" s="88">
        <v>211300</v>
      </c>
      <c r="F106" s="132" t="s">
        <v>23</v>
      </c>
      <c r="G106" s="132" t="s">
        <v>656</v>
      </c>
      <c r="H106" s="132">
        <v>677906</v>
      </c>
      <c r="I106" s="88" t="s">
        <v>751</v>
      </c>
      <c r="J106" s="49" t="s">
        <v>261</v>
      </c>
      <c r="K106" s="49">
        <v>122</v>
      </c>
      <c r="L106" s="54">
        <v>-683854.11</v>
      </c>
      <c r="M106" s="54">
        <v>-1069135.95</v>
      </c>
      <c r="N106" s="66" t="str">
        <f t="shared" si="1"/>
        <v>Gysipo</v>
      </c>
      <c r="O106" s="88" t="s">
        <v>26</v>
      </c>
      <c r="P106" s="88" t="s">
        <v>27</v>
      </c>
      <c r="Q106" s="88" t="s">
        <v>27</v>
      </c>
      <c r="R106" s="88" t="s">
        <v>741</v>
      </c>
      <c r="S106" s="88" t="s">
        <v>733</v>
      </c>
      <c r="T106" t="s">
        <v>26</v>
      </c>
      <c r="U106" t="s">
        <v>27</v>
      </c>
      <c r="V106" t="s">
        <v>27</v>
      </c>
      <c r="W106" t="s">
        <v>160</v>
      </c>
      <c r="X106" t="s">
        <v>34</v>
      </c>
      <c r="Y106" t="s">
        <v>29</v>
      </c>
      <c r="Z106">
        <v>180</v>
      </c>
    </row>
    <row r="107" spans="1:26">
      <c r="A107" s="88">
        <v>54036420010</v>
      </c>
      <c r="B107" s="88" t="s">
        <v>732</v>
      </c>
      <c r="C107" s="132" t="s">
        <v>622</v>
      </c>
      <c r="D107" s="132" t="s">
        <v>630</v>
      </c>
      <c r="E107" s="88">
        <v>0</v>
      </c>
      <c r="F107" s="132" t="s">
        <v>23</v>
      </c>
      <c r="G107" s="132" t="s">
        <v>656</v>
      </c>
      <c r="H107" s="132">
        <v>690830</v>
      </c>
      <c r="I107" s="88" t="s">
        <v>486</v>
      </c>
      <c r="J107" s="49" t="s">
        <v>507</v>
      </c>
      <c r="K107" s="49">
        <v>3399</v>
      </c>
      <c r="L107" s="54">
        <v>-689017</v>
      </c>
      <c r="M107" s="54">
        <v>-1069134</v>
      </c>
      <c r="N107" s="66" t="str">
        <f t="shared" si="1"/>
        <v>Gysipo</v>
      </c>
      <c r="O107" s="177" t="s">
        <v>26</v>
      </c>
      <c r="P107" s="177" t="s">
        <v>26</v>
      </c>
      <c r="Q107" s="177" t="s">
        <v>27</v>
      </c>
      <c r="R107" s="177" t="s">
        <v>752</v>
      </c>
      <c r="S107" s="88" t="s">
        <v>733</v>
      </c>
      <c r="T107">
        <v>0</v>
      </c>
      <c r="U107">
        <v>0</v>
      </c>
      <c r="V107">
        <v>0</v>
      </c>
      <c r="W107">
        <v>0</v>
      </c>
      <c r="X107" t="s">
        <v>482</v>
      </c>
      <c r="Y107">
        <v>0</v>
      </c>
      <c r="Z107">
        <v>126</v>
      </c>
    </row>
    <row r="108" spans="1:26">
      <c r="A108" s="88">
        <v>54036428010</v>
      </c>
      <c r="B108" s="88" t="s">
        <v>732</v>
      </c>
      <c r="C108" s="132" t="s">
        <v>622</v>
      </c>
      <c r="D108" s="132" t="s">
        <v>630</v>
      </c>
      <c r="E108" s="88">
        <v>0</v>
      </c>
      <c r="F108" s="132" t="s">
        <v>23</v>
      </c>
      <c r="G108" s="132" t="s">
        <v>656</v>
      </c>
      <c r="H108" s="132">
        <v>690830</v>
      </c>
      <c r="I108" s="88" t="s">
        <v>486</v>
      </c>
      <c r="J108" s="49" t="s">
        <v>527</v>
      </c>
      <c r="K108" s="49">
        <v>637</v>
      </c>
      <c r="L108" s="54">
        <v>-689010</v>
      </c>
      <c r="M108" s="54">
        <v>-1069122</v>
      </c>
      <c r="N108" s="66" t="str">
        <f t="shared" si="1"/>
        <v>Gysipo</v>
      </c>
      <c r="O108" s="177" t="s">
        <v>26</v>
      </c>
      <c r="P108" s="177" t="s">
        <v>26</v>
      </c>
      <c r="Q108" s="177" t="s">
        <v>27</v>
      </c>
      <c r="R108" s="177" t="s">
        <v>752</v>
      </c>
      <c r="S108" s="88" t="s">
        <v>733</v>
      </c>
      <c r="T108">
        <v>0</v>
      </c>
      <c r="U108">
        <v>0</v>
      </c>
      <c r="V108">
        <v>0</v>
      </c>
      <c r="W108">
        <v>0</v>
      </c>
      <c r="X108" t="s">
        <v>482</v>
      </c>
      <c r="Y108">
        <v>0</v>
      </c>
      <c r="Z108">
        <v>145</v>
      </c>
    </row>
    <row r="109" spans="1:26">
      <c r="A109" s="88">
        <v>54036419010</v>
      </c>
      <c r="B109" s="88" t="s">
        <v>732</v>
      </c>
      <c r="C109" s="132" t="s">
        <v>622</v>
      </c>
      <c r="D109" s="132" t="s">
        <v>630</v>
      </c>
      <c r="E109" s="88">
        <v>0</v>
      </c>
      <c r="F109" s="132" t="s">
        <v>23</v>
      </c>
      <c r="G109" s="132" t="s">
        <v>656</v>
      </c>
      <c r="H109" s="132">
        <v>690830</v>
      </c>
      <c r="I109" s="88" t="s">
        <v>486</v>
      </c>
      <c r="J109" s="49" t="s">
        <v>506</v>
      </c>
      <c r="K109" s="49">
        <v>4629</v>
      </c>
      <c r="L109" s="54">
        <v>-688976</v>
      </c>
      <c r="M109" s="54">
        <v>-1069113</v>
      </c>
      <c r="N109" s="66" t="str">
        <f t="shared" si="1"/>
        <v>Gysipo</v>
      </c>
      <c r="O109" s="177" t="s">
        <v>26</v>
      </c>
      <c r="P109" s="177" t="s">
        <v>26</v>
      </c>
      <c r="Q109" s="177" t="s">
        <v>27</v>
      </c>
      <c r="R109" s="177" t="s">
        <v>752</v>
      </c>
      <c r="S109" s="88" t="s">
        <v>733</v>
      </c>
      <c r="T109">
        <v>0</v>
      </c>
      <c r="U109">
        <v>0</v>
      </c>
      <c r="V109">
        <v>0</v>
      </c>
      <c r="W109">
        <v>0</v>
      </c>
      <c r="X109" t="s">
        <v>482</v>
      </c>
      <c r="Y109">
        <v>0</v>
      </c>
      <c r="Z109">
        <v>125</v>
      </c>
    </row>
    <row r="110" spans="1:26">
      <c r="A110" s="88">
        <v>54036422010</v>
      </c>
      <c r="B110" s="88" t="s">
        <v>732</v>
      </c>
      <c r="C110" s="132" t="s">
        <v>622</v>
      </c>
      <c r="D110" s="132" t="s">
        <v>630</v>
      </c>
      <c r="E110" s="88">
        <v>0</v>
      </c>
      <c r="F110" s="132" t="s">
        <v>23</v>
      </c>
      <c r="G110" s="132" t="s">
        <v>656</v>
      </c>
      <c r="H110" s="132">
        <v>690830</v>
      </c>
      <c r="I110" s="88" t="s">
        <v>486</v>
      </c>
      <c r="J110" s="49" t="s">
        <v>509</v>
      </c>
      <c r="K110" s="49">
        <v>2742</v>
      </c>
      <c r="L110" s="54">
        <v>-689177</v>
      </c>
      <c r="M110" s="54">
        <v>-1069144</v>
      </c>
      <c r="N110" s="66" t="str">
        <f t="shared" si="1"/>
        <v>Gysipo</v>
      </c>
      <c r="O110" s="177" t="s">
        <v>26</v>
      </c>
      <c r="P110" s="177" t="s">
        <v>26</v>
      </c>
      <c r="Q110" s="177" t="s">
        <v>27</v>
      </c>
      <c r="R110" s="177" t="s">
        <v>752</v>
      </c>
      <c r="S110" s="88" t="s">
        <v>733</v>
      </c>
      <c r="T110">
        <v>0</v>
      </c>
      <c r="U110">
        <v>0</v>
      </c>
      <c r="V110">
        <v>0</v>
      </c>
      <c r="W110">
        <v>0</v>
      </c>
      <c r="X110" t="s">
        <v>482</v>
      </c>
      <c r="Y110">
        <v>0</v>
      </c>
      <c r="Z110">
        <v>128</v>
      </c>
    </row>
    <row r="111" spans="1:26">
      <c r="A111" s="88">
        <v>54036425010</v>
      </c>
      <c r="B111" s="88" t="s">
        <v>732</v>
      </c>
      <c r="C111" s="132" t="s">
        <v>622</v>
      </c>
      <c r="D111" s="132" t="s">
        <v>630</v>
      </c>
      <c r="E111" s="88">
        <v>0</v>
      </c>
      <c r="F111" s="132" t="s">
        <v>23</v>
      </c>
      <c r="G111" s="132" t="s">
        <v>656</v>
      </c>
      <c r="H111" s="132">
        <v>690830</v>
      </c>
      <c r="I111" s="88" t="s">
        <v>486</v>
      </c>
      <c r="J111" s="49" t="s">
        <v>511</v>
      </c>
      <c r="K111" s="49">
        <v>648</v>
      </c>
      <c r="L111" s="54">
        <v>-689174</v>
      </c>
      <c r="M111" s="54">
        <v>-1069112</v>
      </c>
      <c r="N111" s="66" t="str">
        <f t="shared" si="1"/>
        <v>Gysipo</v>
      </c>
      <c r="O111" s="177" t="s">
        <v>26</v>
      </c>
      <c r="P111" s="177" t="s">
        <v>26</v>
      </c>
      <c r="Q111" s="177" t="s">
        <v>27</v>
      </c>
      <c r="R111" s="177" t="s">
        <v>752</v>
      </c>
      <c r="S111" s="88" t="s">
        <v>733</v>
      </c>
      <c r="T111">
        <v>0</v>
      </c>
      <c r="U111">
        <v>0</v>
      </c>
      <c r="V111">
        <v>0</v>
      </c>
      <c r="W111">
        <v>0</v>
      </c>
      <c r="X111" t="s">
        <v>482</v>
      </c>
      <c r="Y111">
        <v>0</v>
      </c>
      <c r="Z111">
        <v>130</v>
      </c>
    </row>
    <row r="112" spans="1:26">
      <c r="A112" s="88">
        <v>54036416010</v>
      </c>
      <c r="B112" s="88" t="s">
        <v>732</v>
      </c>
      <c r="C112" s="132" t="s">
        <v>622</v>
      </c>
      <c r="D112" s="132" t="s">
        <v>630</v>
      </c>
      <c r="E112" s="88">
        <v>0</v>
      </c>
      <c r="F112" s="132" t="s">
        <v>23</v>
      </c>
      <c r="G112" s="132" t="s">
        <v>656</v>
      </c>
      <c r="H112" s="132">
        <v>690830</v>
      </c>
      <c r="I112" s="88" t="s">
        <v>486</v>
      </c>
      <c r="J112" s="49" t="s">
        <v>503</v>
      </c>
      <c r="K112" s="49">
        <v>1657</v>
      </c>
      <c r="L112" s="54">
        <v>-688918</v>
      </c>
      <c r="M112" s="54">
        <v>-1069079</v>
      </c>
      <c r="N112" s="66" t="str">
        <f t="shared" si="1"/>
        <v>Gysipo</v>
      </c>
      <c r="O112" s="177" t="s">
        <v>26</v>
      </c>
      <c r="P112" s="177" t="s">
        <v>26</v>
      </c>
      <c r="Q112" s="177" t="s">
        <v>27</v>
      </c>
      <c r="R112" s="177" t="s">
        <v>752</v>
      </c>
      <c r="S112" s="88" t="s">
        <v>733</v>
      </c>
      <c r="T112">
        <v>0</v>
      </c>
      <c r="U112">
        <v>0</v>
      </c>
      <c r="V112">
        <v>0</v>
      </c>
      <c r="W112">
        <v>0</v>
      </c>
      <c r="X112" t="s">
        <v>482</v>
      </c>
      <c r="Y112">
        <v>0</v>
      </c>
      <c r="Z112">
        <v>122</v>
      </c>
    </row>
    <row r="113" spans="1:26">
      <c r="A113" s="88">
        <v>54036414010</v>
      </c>
      <c r="B113" s="88" t="s">
        <v>732</v>
      </c>
      <c r="C113" s="132" t="s">
        <v>622</v>
      </c>
      <c r="D113" s="132" t="s">
        <v>630</v>
      </c>
      <c r="E113" s="88">
        <v>0</v>
      </c>
      <c r="F113" s="132" t="s">
        <v>23</v>
      </c>
      <c r="G113" s="132" t="s">
        <v>656</v>
      </c>
      <c r="H113" s="132">
        <v>690830</v>
      </c>
      <c r="I113" s="88" t="s">
        <v>486</v>
      </c>
      <c r="J113" s="49" t="s">
        <v>502</v>
      </c>
      <c r="K113" s="49">
        <v>5967</v>
      </c>
      <c r="L113" s="54">
        <v>-688879</v>
      </c>
      <c r="M113" s="54">
        <v>-1069050</v>
      </c>
      <c r="N113" s="66" t="str">
        <f t="shared" si="1"/>
        <v>Gysipo</v>
      </c>
      <c r="O113" s="177" t="s">
        <v>26</v>
      </c>
      <c r="P113" s="177" t="s">
        <v>26</v>
      </c>
      <c r="Q113" s="177" t="s">
        <v>27</v>
      </c>
      <c r="R113" s="177" t="s">
        <v>752</v>
      </c>
      <c r="S113" s="88" t="s">
        <v>733</v>
      </c>
      <c r="T113">
        <v>0</v>
      </c>
      <c r="U113">
        <v>0</v>
      </c>
      <c r="V113">
        <v>0</v>
      </c>
      <c r="W113">
        <v>0</v>
      </c>
      <c r="X113" t="s">
        <v>482</v>
      </c>
      <c r="Y113">
        <v>0</v>
      </c>
      <c r="Z113">
        <v>121</v>
      </c>
    </row>
    <row r="114" spans="1:26">
      <c r="A114" s="88">
        <v>54036417010</v>
      </c>
      <c r="B114" s="88" t="s">
        <v>732</v>
      </c>
      <c r="C114" s="132" t="s">
        <v>622</v>
      </c>
      <c r="D114" s="132" t="s">
        <v>630</v>
      </c>
      <c r="E114" s="88">
        <v>0</v>
      </c>
      <c r="F114" s="132" t="s">
        <v>23</v>
      </c>
      <c r="G114" s="132" t="s">
        <v>656</v>
      </c>
      <c r="H114" s="132">
        <v>690830</v>
      </c>
      <c r="I114" s="88" t="s">
        <v>486</v>
      </c>
      <c r="J114" s="49" t="s">
        <v>504</v>
      </c>
      <c r="K114" s="49">
        <v>2417</v>
      </c>
      <c r="L114" s="54">
        <v>-689008</v>
      </c>
      <c r="M114" s="54">
        <v>-1069075</v>
      </c>
      <c r="N114" s="66" t="str">
        <f t="shared" si="1"/>
        <v>Gysipo</v>
      </c>
      <c r="O114" s="177" t="s">
        <v>26</v>
      </c>
      <c r="P114" s="177" t="s">
        <v>26</v>
      </c>
      <c r="Q114" s="177" t="s">
        <v>27</v>
      </c>
      <c r="R114" s="177" t="s">
        <v>753</v>
      </c>
      <c r="S114" s="88" t="s">
        <v>733</v>
      </c>
      <c r="T114">
        <v>0</v>
      </c>
      <c r="U114">
        <v>0</v>
      </c>
      <c r="V114">
        <v>0</v>
      </c>
      <c r="W114">
        <v>0</v>
      </c>
      <c r="X114" t="s">
        <v>482</v>
      </c>
      <c r="Y114">
        <v>0</v>
      </c>
      <c r="Z114">
        <v>123</v>
      </c>
    </row>
    <row r="115" spans="1:26">
      <c r="A115" s="88">
        <v>54036418010</v>
      </c>
      <c r="B115" s="88" t="s">
        <v>732</v>
      </c>
      <c r="C115" s="132" t="s">
        <v>622</v>
      </c>
      <c r="D115" s="132" t="s">
        <v>630</v>
      </c>
      <c r="E115" s="88">
        <v>0</v>
      </c>
      <c r="F115" s="132" t="s">
        <v>23</v>
      </c>
      <c r="G115" s="132" t="s">
        <v>656</v>
      </c>
      <c r="H115" s="132">
        <v>690830</v>
      </c>
      <c r="I115" s="88" t="s">
        <v>486</v>
      </c>
      <c r="J115" s="49" t="s">
        <v>505</v>
      </c>
      <c r="K115" s="49">
        <v>448</v>
      </c>
      <c r="L115" s="54">
        <v>-689057</v>
      </c>
      <c r="M115" s="54">
        <v>-1069061</v>
      </c>
      <c r="N115" s="66" t="str">
        <f t="shared" si="1"/>
        <v>Gysipo</v>
      </c>
      <c r="O115" s="177" t="s">
        <v>26</v>
      </c>
      <c r="P115" s="177" t="s">
        <v>26</v>
      </c>
      <c r="Q115" s="177" t="s">
        <v>27</v>
      </c>
      <c r="R115" s="177" t="s">
        <v>752</v>
      </c>
      <c r="S115" s="88" t="s">
        <v>733</v>
      </c>
      <c r="T115">
        <v>0</v>
      </c>
      <c r="U115">
        <v>0</v>
      </c>
      <c r="V115">
        <v>0</v>
      </c>
      <c r="W115">
        <v>0</v>
      </c>
      <c r="X115" t="s">
        <v>482</v>
      </c>
      <c r="Y115">
        <v>0</v>
      </c>
      <c r="Z115">
        <v>124</v>
      </c>
    </row>
    <row r="116" spans="1:26">
      <c r="A116" s="88">
        <v>54036413010</v>
      </c>
      <c r="B116" s="88" t="s">
        <v>732</v>
      </c>
      <c r="C116" s="132" t="s">
        <v>622</v>
      </c>
      <c r="D116" s="132" t="s">
        <v>630</v>
      </c>
      <c r="E116" s="88">
        <v>0</v>
      </c>
      <c r="F116" s="132" t="s">
        <v>23</v>
      </c>
      <c r="G116" s="132" t="s">
        <v>656</v>
      </c>
      <c r="H116" s="132">
        <v>690830</v>
      </c>
      <c r="I116" s="88" t="s">
        <v>486</v>
      </c>
      <c r="J116" s="49" t="s">
        <v>525</v>
      </c>
      <c r="K116" s="49">
        <v>65</v>
      </c>
      <c r="L116" s="54">
        <v>-688850</v>
      </c>
      <c r="M116" s="54">
        <v>-1069027</v>
      </c>
      <c r="N116" s="66" t="str">
        <f t="shared" si="1"/>
        <v>Gysipo</v>
      </c>
      <c r="O116" s="177" t="s">
        <v>26</v>
      </c>
      <c r="P116" s="177" t="s">
        <v>26</v>
      </c>
      <c r="Q116" s="177" t="s">
        <v>27</v>
      </c>
      <c r="R116" s="177" t="s">
        <v>754</v>
      </c>
      <c r="S116" s="88" t="s">
        <v>733</v>
      </c>
      <c r="T116">
        <v>0</v>
      </c>
      <c r="U116">
        <v>0</v>
      </c>
      <c r="V116">
        <v>0</v>
      </c>
      <c r="W116">
        <v>0</v>
      </c>
      <c r="X116" t="s">
        <v>482</v>
      </c>
      <c r="Y116">
        <v>0</v>
      </c>
      <c r="Z116">
        <v>143</v>
      </c>
    </row>
    <row r="117" spans="1:26">
      <c r="A117" s="88">
        <v>54036431010</v>
      </c>
      <c r="B117" s="88" t="s">
        <v>732</v>
      </c>
      <c r="C117" s="132" t="s">
        <v>622</v>
      </c>
      <c r="D117" s="132" t="s">
        <v>630</v>
      </c>
      <c r="E117" s="88">
        <v>0</v>
      </c>
      <c r="F117" s="132" t="s">
        <v>23</v>
      </c>
      <c r="G117" s="132" t="s">
        <v>656</v>
      </c>
      <c r="H117" s="132">
        <v>690830</v>
      </c>
      <c r="I117" s="88" t="s">
        <v>486</v>
      </c>
      <c r="J117" s="49" t="s">
        <v>528</v>
      </c>
      <c r="K117" s="49">
        <v>15175</v>
      </c>
      <c r="L117" s="54">
        <v>-688653</v>
      </c>
      <c r="M117" s="54">
        <v>-1068769</v>
      </c>
      <c r="N117" s="66" t="str">
        <f t="shared" si="1"/>
        <v>Gysipo</v>
      </c>
      <c r="O117" s="177" t="s">
        <v>26</v>
      </c>
      <c r="P117" s="177" t="s">
        <v>26</v>
      </c>
      <c r="Q117" s="177" t="s">
        <v>27</v>
      </c>
      <c r="R117" s="177" t="s">
        <v>754</v>
      </c>
      <c r="S117" s="88" t="s">
        <v>733</v>
      </c>
      <c r="T117">
        <v>0</v>
      </c>
      <c r="U117">
        <v>0</v>
      </c>
      <c r="V117">
        <v>0</v>
      </c>
      <c r="W117">
        <v>0</v>
      </c>
      <c r="X117" t="s">
        <v>482</v>
      </c>
      <c r="Y117">
        <v>0</v>
      </c>
      <c r="Z117">
        <v>146</v>
      </c>
    </row>
    <row r="118" spans="1:26">
      <c r="A118" s="88">
        <v>54036429010</v>
      </c>
      <c r="B118" s="88" t="s">
        <v>732</v>
      </c>
      <c r="C118" s="132" t="s">
        <v>622</v>
      </c>
      <c r="D118" s="132" t="s">
        <v>630</v>
      </c>
      <c r="E118" s="88">
        <v>0</v>
      </c>
      <c r="F118" s="132" t="s">
        <v>23</v>
      </c>
      <c r="G118" s="132" t="s">
        <v>656</v>
      </c>
      <c r="H118" s="132">
        <v>690830</v>
      </c>
      <c r="I118" s="88" t="s">
        <v>486</v>
      </c>
      <c r="J118" s="49" t="s">
        <v>513</v>
      </c>
      <c r="K118" s="49">
        <v>9</v>
      </c>
      <c r="L118" s="54">
        <v>-688860</v>
      </c>
      <c r="M118" s="54">
        <v>-1069017</v>
      </c>
      <c r="N118" s="66" t="str">
        <f t="shared" si="1"/>
        <v>Gysipo</v>
      </c>
      <c r="O118" s="177" t="s">
        <v>26</v>
      </c>
      <c r="P118" s="177" t="s">
        <v>26</v>
      </c>
      <c r="Q118" s="177" t="s">
        <v>27</v>
      </c>
      <c r="R118" s="177" t="s">
        <v>754</v>
      </c>
      <c r="S118" s="88" t="s">
        <v>733</v>
      </c>
      <c r="T118">
        <v>0</v>
      </c>
      <c r="U118">
        <v>0</v>
      </c>
      <c r="V118">
        <v>0</v>
      </c>
      <c r="W118">
        <v>0</v>
      </c>
      <c r="X118" t="s">
        <v>482</v>
      </c>
      <c r="Y118">
        <v>0</v>
      </c>
      <c r="Z118">
        <v>132</v>
      </c>
    </row>
    <row r="119" spans="1:26">
      <c r="A119" s="88">
        <v>54036412010</v>
      </c>
      <c r="B119" s="88" t="s">
        <v>732</v>
      </c>
      <c r="C119" s="132" t="s">
        <v>622</v>
      </c>
      <c r="D119" s="132" t="s">
        <v>630</v>
      </c>
      <c r="E119" s="88">
        <v>0</v>
      </c>
      <c r="F119" s="132" t="s">
        <v>23</v>
      </c>
      <c r="G119" s="132" t="s">
        <v>656</v>
      </c>
      <c r="H119" s="132">
        <v>690830</v>
      </c>
      <c r="I119" s="88" t="s">
        <v>486</v>
      </c>
      <c r="J119" s="49" t="s">
        <v>524</v>
      </c>
      <c r="K119" s="49">
        <v>696</v>
      </c>
      <c r="L119" s="54">
        <v>-688839</v>
      </c>
      <c r="M119" s="54">
        <v>-1068961</v>
      </c>
      <c r="N119" s="66" t="str">
        <f t="shared" si="1"/>
        <v>Gysipo</v>
      </c>
      <c r="O119" s="177" t="s">
        <v>26</v>
      </c>
      <c r="P119" s="177" t="s">
        <v>26</v>
      </c>
      <c r="Q119" s="177" t="s">
        <v>27</v>
      </c>
      <c r="R119" s="177" t="s">
        <v>754</v>
      </c>
      <c r="S119" s="88" t="s">
        <v>733</v>
      </c>
      <c r="T119">
        <v>0</v>
      </c>
      <c r="U119">
        <v>0</v>
      </c>
      <c r="V119">
        <v>0</v>
      </c>
      <c r="W119">
        <v>0</v>
      </c>
      <c r="X119" t="s">
        <v>482</v>
      </c>
      <c r="Y119">
        <v>0</v>
      </c>
      <c r="Z119">
        <v>142</v>
      </c>
    </row>
    <row r="120" spans="1:26">
      <c r="A120" s="88">
        <v>54036403010</v>
      </c>
      <c r="B120" s="88" t="s">
        <v>732</v>
      </c>
      <c r="C120" s="132" t="s">
        <v>622</v>
      </c>
      <c r="D120" s="132" t="s">
        <v>630</v>
      </c>
      <c r="E120" s="88">
        <v>0</v>
      </c>
      <c r="F120" s="132" t="s">
        <v>23</v>
      </c>
      <c r="G120" s="132" t="s">
        <v>656</v>
      </c>
      <c r="H120" s="132">
        <v>690830</v>
      </c>
      <c r="I120" s="88" t="s">
        <v>486</v>
      </c>
      <c r="J120" s="49" t="s">
        <v>521</v>
      </c>
      <c r="K120" s="49">
        <v>358</v>
      </c>
      <c r="L120" s="54">
        <v>-688442</v>
      </c>
      <c r="M120" s="54">
        <v>-1068961</v>
      </c>
      <c r="N120" s="66" t="str">
        <f t="shared" si="1"/>
        <v>Gysipo</v>
      </c>
      <c r="O120" s="177" t="s">
        <v>26</v>
      </c>
      <c r="P120" s="177" t="s">
        <v>26</v>
      </c>
      <c r="Q120" s="177" t="s">
        <v>27</v>
      </c>
      <c r="R120" s="177" t="s">
        <v>755</v>
      </c>
      <c r="S120" s="88" t="s">
        <v>733</v>
      </c>
      <c r="T120">
        <v>0</v>
      </c>
      <c r="U120">
        <v>0</v>
      </c>
      <c r="V120">
        <v>0</v>
      </c>
      <c r="W120">
        <v>0</v>
      </c>
      <c r="X120" t="s">
        <v>482</v>
      </c>
      <c r="Y120">
        <v>0</v>
      </c>
      <c r="Z120">
        <v>139</v>
      </c>
    </row>
    <row r="121" spans="1:26">
      <c r="A121" s="88">
        <v>54035535010</v>
      </c>
      <c r="B121" s="88" t="s">
        <v>732</v>
      </c>
      <c r="C121" s="132" t="s">
        <v>622</v>
      </c>
      <c r="D121" s="132" t="s">
        <v>630</v>
      </c>
      <c r="E121" s="88">
        <v>0</v>
      </c>
      <c r="F121" s="132" t="s">
        <v>23</v>
      </c>
      <c r="G121" s="132" t="s">
        <v>656</v>
      </c>
      <c r="H121" s="132">
        <v>690830</v>
      </c>
      <c r="I121" s="88" t="s">
        <v>486</v>
      </c>
      <c r="J121" s="49">
        <v>610</v>
      </c>
      <c r="K121" s="49">
        <v>848</v>
      </c>
      <c r="L121" s="54">
        <v>-688413</v>
      </c>
      <c r="M121" s="54">
        <v>-1068950</v>
      </c>
      <c r="N121" s="66" t="str">
        <f t="shared" si="1"/>
        <v>Gysipo</v>
      </c>
      <c r="O121" s="177" t="s">
        <v>26</v>
      </c>
      <c r="P121" s="177" t="s">
        <v>26</v>
      </c>
      <c r="Q121" s="177" t="s">
        <v>27</v>
      </c>
      <c r="R121" s="177" t="s">
        <v>755</v>
      </c>
      <c r="S121" s="88" t="s">
        <v>733</v>
      </c>
      <c r="T121">
        <v>0</v>
      </c>
      <c r="U121">
        <v>0</v>
      </c>
      <c r="V121">
        <v>0</v>
      </c>
      <c r="W121">
        <v>0</v>
      </c>
      <c r="X121" t="s">
        <v>482</v>
      </c>
      <c r="Y121">
        <v>0</v>
      </c>
      <c r="Z121">
        <v>133</v>
      </c>
    </row>
    <row r="122" spans="1:26">
      <c r="A122" s="88">
        <v>54036387010</v>
      </c>
      <c r="B122" s="88" t="s">
        <v>732</v>
      </c>
      <c r="C122" s="132" t="s">
        <v>622</v>
      </c>
      <c r="D122" s="132" t="s">
        <v>630</v>
      </c>
      <c r="E122" s="88">
        <v>0</v>
      </c>
      <c r="F122" s="132" t="s">
        <v>23</v>
      </c>
      <c r="G122" s="132" t="s">
        <v>656</v>
      </c>
      <c r="H122" s="132">
        <v>690830</v>
      </c>
      <c r="I122" s="88" t="s">
        <v>486</v>
      </c>
      <c r="J122" s="49" t="s">
        <v>493</v>
      </c>
      <c r="K122" s="49">
        <v>533</v>
      </c>
      <c r="L122" s="54">
        <v>-688388</v>
      </c>
      <c r="M122" s="54">
        <v>-1068938</v>
      </c>
      <c r="N122" s="66" t="str">
        <f t="shared" si="1"/>
        <v>Gysipo</v>
      </c>
      <c r="O122" s="177" t="s">
        <v>26</v>
      </c>
      <c r="P122" s="177" t="s">
        <v>26</v>
      </c>
      <c r="Q122" s="177" t="s">
        <v>27</v>
      </c>
      <c r="R122" s="177" t="s">
        <v>755</v>
      </c>
      <c r="S122" s="88" t="s">
        <v>733</v>
      </c>
      <c r="T122">
        <v>0</v>
      </c>
      <c r="U122">
        <v>0</v>
      </c>
      <c r="V122">
        <v>0</v>
      </c>
      <c r="W122">
        <v>0</v>
      </c>
      <c r="X122" t="s">
        <v>482</v>
      </c>
      <c r="Y122">
        <v>0</v>
      </c>
      <c r="Z122">
        <v>112</v>
      </c>
    </row>
    <row r="123" spans="1:26">
      <c r="A123" s="88">
        <v>54036411010</v>
      </c>
      <c r="B123" s="88" t="s">
        <v>732</v>
      </c>
      <c r="C123" s="132" t="s">
        <v>622</v>
      </c>
      <c r="D123" s="132" t="s">
        <v>630</v>
      </c>
      <c r="E123" s="88">
        <v>0</v>
      </c>
      <c r="F123" s="132" t="s">
        <v>23</v>
      </c>
      <c r="G123" s="132" t="s">
        <v>656</v>
      </c>
      <c r="H123" s="132">
        <v>690830</v>
      </c>
      <c r="I123" s="88" t="s">
        <v>486</v>
      </c>
      <c r="J123" s="49" t="s">
        <v>501</v>
      </c>
      <c r="K123" s="49">
        <v>891</v>
      </c>
      <c r="L123" s="54">
        <v>-688828</v>
      </c>
      <c r="M123" s="54">
        <v>-1068927</v>
      </c>
      <c r="N123" s="66" t="str">
        <f t="shared" si="1"/>
        <v>Gysipo</v>
      </c>
      <c r="O123" s="177" t="s">
        <v>26</v>
      </c>
      <c r="P123" s="177" t="s">
        <v>26</v>
      </c>
      <c r="Q123" s="177" t="s">
        <v>27</v>
      </c>
      <c r="R123" s="177" t="s">
        <v>754</v>
      </c>
      <c r="S123" s="88" t="s">
        <v>733</v>
      </c>
      <c r="T123">
        <v>0</v>
      </c>
      <c r="U123">
        <v>0</v>
      </c>
      <c r="V123">
        <v>0</v>
      </c>
      <c r="W123">
        <v>0</v>
      </c>
      <c r="X123" t="s">
        <v>482</v>
      </c>
      <c r="Y123">
        <v>0</v>
      </c>
      <c r="Z123">
        <v>120</v>
      </c>
    </row>
    <row r="124" spans="1:26">
      <c r="A124" s="88">
        <v>54036390010</v>
      </c>
      <c r="B124" s="88" t="s">
        <v>732</v>
      </c>
      <c r="C124" s="132" t="s">
        <v>622</v>
      </c>
      <c r="D124" s="132" t="s">
        <v>630</v>
      </c>
      <c r="E124" s="88">
        <v>0</v>
      </c>
      <c r="F124" s="132" t="s">
        <v>23</v>
      </c>
      <c r="G124" s="132" t="s">
        <v>656</v>
      </c>
      <c r="H124" s="132">
        <v>690830</v>
      </c>
      <c r="I124" s="88" t="s">
        <v>486</v>
      </c>
      <c r="J124" s="49" t="s">
        <v>494</v>
      </c>
      <c r="K124" s="49">
        <v>667</v>
      </c>
      <c r="L124" s="54">
        <v>-688373</v>
      </c>
      <c r="M124" s="54">
        <v>-1068817</v>
      </c>
      <c r="N124" s="66" t="str">
        <f t="shared" si="1"/>
        <v>Gysipo</v>
      </c>
      <c r="O124" s="177" t="s">
        <v>26</v>
      </c>
      <c r="P124" s="177" t="s">
        <v>26</v>
      </c>
      <c r="Q124" s="177" t="s">
        <v>27</v>
      </c>
      <c r="R124" s="177" t="s">
        <v>755</v>
      </c>
      <c r="S124" s="88" t="s">
        <v>733</v>
      </c>
      <c r="T124">
        <v>0</v>
      </c>
      <c r="U124">
        <v>0</v>
      </c>
      <c r="V124">
        <v>0</v>
      </c>
      <c r="W124">
        <v>0</v>
      </c>
      <c r="X124" t="s">
        <v>482</v>
      </c>
      <c r="Y124">
        <v>0</v>
      </c>
      <c r="Z124">
        <v>113</v>
      </c>
    </row>
    <row r="125" spans="1:26">
      <c r="A125" s="88">
        <v>54036405010</v>
      </c>
      <c r="B125" s="88" t="s">
        <v>732</v>
      </c>
      <c r="C125" s="132" t="s">
        <v>622</v>
      </c>
      <c r="D125" s="132" t="s">
        <v>630</v>
      </c>
      <c r="E125" s="88">
        <v>0</v>
      </c>
      <c r="F125" s="132" t="s">
        <v>23</v>
      </c>
      <c r="G125" s="132" t="s">
        <v>656</v>
      </c>
      <c r="H125" s="132">
        <v>690830</v>
      </c>
      <c r="I125" s="88" t="s">
        <v>486</v>
      </c>
      <c r="J125" s="49" t="s">
        <v>500</v>
      </c>
      <c r="K125" s="49">
        <v>2089</v>
      </c>
      <c r="L125" s="54">
        <v>-688526</v>
      </c>
      <c r="M125" s="54">
        <v>-1068804</v>
      </c>
      <c r="N125" s="66" t="str">
        <f t="shared" si="1"/>
        <v>Gysipo</v>
      </c>
      <c r="O125" s="177" t="s">
        <v>26</v>
      </c>
      <c r="P125" s="177" t="s">
        <v>26</v>
      </c>
      <c r="Q125" s="177" t="s">
        <v>27</v>
      </c>
      <c r="R125" s="177" t="s">
        <v>755</v>
      </c>
      <c r="S125" s="88" t="s">
        <v>733</v>
      </c>
      <c r="T125">
        <v>0</v>
      </c>
      <c r="U125">
        <v>0</v>
      </c>
      <c r="V125">
        <v>0</v>
      </c>
      <c r="W125">
        <v>0</v>
      </c>
      <c r="X125" t="s">
        <v>482</v>
      </c>
      <c r="Y125">
        <v>0</v>
      </c>
      <c r="Z125">
        <v>119</v>
      </c>
    </row>
    <row r="126" spans="1:26">
      <c r="A126" s="88">
        <v>54036392010</v>
      </c>
      <c r="B126" s="88" t="s">
        <v>732</v>
      </c>
      <c r="C126" s="132" t="s">
        <v>622</v>
      </c>
      <c r="D126" s="132" t="s">
        <v>630</v>
      </c>
      <c r="E126" s="88">
        <v>0</v>
      </c>
      <c r="F126" s="132" t="s">
        <v>23</v>
      </c>
      <c r="G126" s="132" t="s">
        <v>656</v>
      </c>
      <c r="H126" s="132">
        <v>690830</v>
      </c>
      <c r="I126" s="88" t="s">
        <v>486</v>
      </c>
      <c r="J126" s="49" t="s">
        <v>496</v>
      </c>
      <c r="K126" s="49">
        <v>3508</v>
      </c>
      <c r="L126" s="54">
        <v>-688362</v>
      </c>
      <c r="M126" s="54">
        <v>-1068705</v>
      </c>
      <c r="N126" s="66" t="str">
        <f t="shared" si="1"/>
        <v>Gysipo</v>
      </c>
      <c r="O126" s="177" t="s">
        <v>26</v>
      </c>
      <c r="P126" s="177" t="s">
        <v>26</v>
      </c>
      <c r="Q126" s="177" t="s">
        <v>27</v>
      </c>
      <c r="R126" s="177" t="s">
        <v>755</v>
      </c>
      <c r="S126" s="88" t="s">
        <v>733</v>
      </c>
      <c r="T126">
        <v>0</v>
      </c>
      <c r="U126">
        <v>0</v>
      </c>
      <c r="V126">
        <v>0</v>
      </c>
      <c r="W126">
        <v>0</v>
      </c>
      <c r="X126" t="s">
        <v>482</v>
      </c>
      <c r="Y126">
        <v>0</v>
      </c>
      <c r="Z126">
        <v>115</v>
      </c>
    </row>
    <row r="127" spans="1:26">
      <c r="A127" s="88">
        <v>54036406010</v>
      </c>
      <c r="B127" s="88" t="s">
        <v>732</v>
      </c>
      <c r="C127" s="132" t="s">
        <v>622</v>
      </c>
      <c r="D127" s="132" t="s">
        <v>630</v>
      </c>
      <c r="E127" s="88">
        <v>0</v>
      </c>
      <c r="F127" s="132" t="s">
        <v>23</v>
      </c>
      <c r="G127" s="132" t="s">
        <v>656</v>
      </c>
      <c r="H127" s="132">
        <v>690830</v>
      </c>
      <c r="I127" s="88" t="s">
        <v>486</v>
      </c>
      <c r="J127" s="49" t="s">
        <v>522</v>
      </c>
      <c r="K127" s="49">
        <v>5011</v>
      </c>
      <c r="L127" s="54">
        <v>-688546</v>
      </c>
      <c r="M127" s="54">
        <v>-1068769</v>
      </c>
      <c r="N127" s="66" t="str">
        <f t="shared" si="1"/>
        <v>Gysipo</v>
      </c>
      <c r="O127" s="177" t="s">
        <v>26</v>
      </c>
      <c r="P127" s="177" t="s">
        <v>26</v>
      </c>
      <c r="Q127" s="177" t="s">
        <v>27</v>
      </c>
      <c r="R127" s="177" t="s">
        <v>755</v>
      </c>
      <c r="S127" s="88" t="s">
        <v>733</v>
      </c>
      <c r="T127">
        <v>0</v>
      </c>
      <c r="U127">
        <v>0</v>
      </c>
      <c r="V127">
        <v>0</v>
      </c>
      <c r="W127">
        <v>0</v>
      </c>
      <c r="X127" t="s">
        <v>482</v>
      </c>
      <c r="Y127">
        <v>0</v>
      </c>
      <c r="Z127">
        <v>140</v>
      </c>
    </row>
    <row r="128" spans="1:26">
      <c r="A128" s="88">
        <v>54036407010</v>
      </c>
      <c r="B128" s="88" t="s">
        <v>732</v>
      </c>
      <c r="C128" s="132" t="s">
        <v>622</v>
      </c>
      <c r="D128" s="132" t="s">
        <v>630</v>
      </c>
      <c r="E128" s="88">
        <v>0</v>
      </c>
      <c r="F128" s="132" t="s">
        <v>23</v>
      </c>
      <c r="G128" s="132" t="s">
        <v>656</v>
      </c>
      <c r="H128" s="132">
        <v>690830</v>
      </c>
      <c r="I128" s="88" t="s">
        <v>486</v>
      </c>
      <c r="J128" s="49" t="s">
        <v>523</v>
      </c>
      <c r="K128" s="49">
        <v>1930</v>
      </c>
      <c r="L128" s="54">
        <v>-688702</v>
      </c>
      <c r="M128" s="54">
        <v>-1068770</v>
      </c>
      <c r="N128" s="66" t="str">
        <f t="shared" si="1"/>
        <v>Gysipo</v>
      </c>
      <c r="O128" s="177" t="s">
        <v>26</v>
      </c>
      <c r="P128" s="177" t="s">
        <v>26</v>
      </c>
      <c r="Q128" s="177" t="s">
        <v>27</v>
      </c>
      <c r="R128" s="177" t="s">
        <v>754</v>
      </c>
      <c r="S128" s="88" t="s">
        <v>733</v>
      </c>
      <c r="T128">
        <v>0</v>
      </c>
      <c r="U128">
        <v>0</v>
      </c>
      <c r="V128">
        <v>0</v>
      </c>
      <c r="W128">
        <v>0</v>
      </c>
      <c r="X128" t="s">
        <v>482</v>
      </c>
      <c r="Y128">
        <v>0</v>
      </c>
      <c r="Z128">
        <v>141</v>
      </c>
    </row>
    <row r="129" spans="1:26">
      <c r="A129" s="88">
        <v>54036391010</v>
      </c>
      <c r="B129" s="88" t="s">
        <v>732</v>
      </c>
      <c r="C129" s="132" t="s">
        <v>622</v>
      </c>
      <c r="D129" s="132" t="s">
        <v>630</v>
      </c>
      <c r="E129" s="88">
        <v>0</v>
      </c>
      <c r="F129" s="132" t="s">
        <v>23</v>
      </c>
      <c r="G129" s="132" t="s">
        <v>656</v>
      </c>
      <c r="H129" s="132">
        <v>690830</v>
      </c>
      <c r="I129" s="88" t="s">
        <v>486</v>
      </c>
      <c r="J129" s="49" t="s">
        <v>495</v>
      </c>
      <c r="K129" s="49">
        <v>999</v>
      </c>
      <c r="L129" s="54">
        <v>-688339</v>
      </c>
      <c r="M129" s="54">
        <v>-1068687</v>
      </c>
      <c r="N129" s="66" t="str">
        <f t="shared" si="1"/>
        <v>Gysipo</v>
      </c>
      <c r="O129" s="177" t="s">
        <v>26</v>
      </c>
      <c r="P129" s="177" t="s">
        <v>26</v>
      </c>
      <c r="Q129" s="177" t="s">
        <v>27</v>
      </c>
      <c r="R129" s="177" t="s">
        <v>755</v>
      </c>
      <c r="S129" s="88" t="s">
        <v>733</v>
      </c>
      <c r="T129">
        <v>0</v>
      </c>
      <c r="U129">
        <v>0</v>
      </c>
      <c r="V129">
        <v>0</v>
      </c>
      <c r="W129">
        <v>0</v>
      </c>
      <c r="X129" t="s">
        <v>482</v>
      </c>
      <c r="Y129">
        <v>0</v>
      </c>
      <c r="Z129">
        <v>114</v>
      </c>
    </row>
    <row r="130" spans="1:26">
      <c r="A130" s="88">
        <v>54036394010</v>
      </c>
      <c r="B130" s="88" t="s">
        <v>732</v>
      </c>
      <c r="C130" s="132" t="s">
        <v>622</v>
      </c>
      <c r="D130" s="132" t="s">
        <v>630</v>
      </c>
      <c r="E130" s="88">
        <v>0</v>
      </c>
      <c r="F130" s="132" t="s">
        <v>23</v>
      </c>
      <c r="G130" s="132" t="s">
        <v>656</v>
      </c>
      <c r="H130" s="132">
        <v>690830</v>
      </c>
      <c r="I130" s="88" t="s">
        <v>486</v>
      </c>
      <c r="J130" s="49" t="s">
        <v>516</v>
      </c>
      <c r="K130" s="49">
        <v>1885</v>
      </c>
      <c r="L130" s="54">
        <v>-688312</v>
      </c>
      <c r="M130" s="54">
        <v>-1068653</v>
      </c>
      <c r="N130" s="66" t="str">
        <f t="shared" ref="N130:N193" si="2">HYPERLINK(CONCATENATE("http://gis.pla.cz/gisypo/main.aspx?scale=3000&amp;Y=",L130,"&amp;X=",M130),"Gysipo")</f>
        <v>Gysipo</v>
      </c>
      <c r="O130" s="177" t="s">
        <v>26</v>
      </c>
      <c r="P130" s="177" t="s">
        <v>26</v>
      </c>
      <c r="Q130" s="177" t="s">
        <v>27</v>
      </c>
      <c r="R130" s="177" t="s">
        <v>755</v>
      </c>
      <c r="S130" s="88" t="s">
        <v>733</v>
      </c>
      <c r="T130">
        <v>0</v>
      </c>
      <c r="U130">
        <v>0</v>
      </c>
      <c r="V130">
        <v>0</v>
      </c>
      <c r="W130">
        <v>0</v>
      </c>
      <c r="X130" t="s">
        <v>482</v>
      </c>
      <c r="Y130">
        <v>0</v>
      </c>
      <c r="Z130">
        <v>134</v>
      </c>
    </row>
    <row r="131" spans="1:26">
      <c r="A131" s="88">
        <v>54036395010</v>
      </c>
      <c r="B131" s="88" t="s">
        <v>732</v>
      </c>
      <c r="C131" s="132" t="s">
        <v>622</v>
      </c>
      <c r="D131" s="132" t="s">
        <v>630</v>
      </c>
      <c r="E131" s="88">
        <v>0</v>
      </c>
      <c r="F131" s="132" t="s">
        <v>23</v>
      </c>
      <c r="G131" s="132" t="s">
        <v>656</v>
      </c>
      <c r="H131" s="132">
        <v>690830</v>
      </c>
      <c r="I131" s="88" t="s">
        <v>486</v>
      </c>
      <c r="J131" s="49" t="s">
        <v>517</v>
      </c>
      <c r="K131" s="49">
        <v>4142</v>
      </c>
      <c r="L131" s="54">
        <v>-688244</v>
      </c>
      <c r="M131" s="54">
        <v>-1068531</v>
      </c>
      <c r="N131" s="66" t="str">
        <f t="shared" si="2"/>
        <v>Gysipo</v>
      </c>
      <c r="O131" s="177" t="s">
        <v>26</v>
      </c>
      <c r="P131" s="177" t="s">
        <v>26</v>
      </c>
      <c r="Q131" s="177" t="s">
        <v>27</v>
      </c>
      <c r="R131" s="177" t="s">
        <v>746</v>
      </c>
      <c r="S131" s="88" t="s">
        <v>733</v>
      </c>
      <c r="T131">
        <v>0</v>
      </c>
      <c r="U131">
        <v>0</v>
      </c>
      <c r="V131">
        <v>0</v>
      </c>
      <c r="W131">
        <v>0</v>
      </c>
      <c r="X131" t="s">
        <v>482</v>
      </c>
      <c r="Y131">
        <v>0</v>
      </c>
      <c r="Z131">
        <v>135</v>
      </c>
    </row>
    <row r="132" spans="1:26">
      <c r="A132" s="88">
        <v>54036393010</v>
      </c>
      <c r="B132" s="88" t="s">
        <v>732</v>
      </c>
      <c r="C132" s="132" t="s">
        <v>622</v>
      </c>
      <c r="D132" s="132" t="s">
        <v>630</v>
      </c>
      <c r="E132" s="88">
        <v>0</v>
      </c>
      <c r="F132" s="132" t="s">
        <v>23</v>
      </c>
      <c r="G132" s="132" t="s">
        <v>656</v>
      </c>
      <c r="H132" s="132">
        <v>690830</v>
      </c>
      <c r="I132" s="88" t="s">
        <v>486</v>
      </c>
      <c r="J132" s="49" t="s">
        <v>497</v>
      </c>
      <c r="K132" s="49">
        <v>432</v>
      </c>
      <c r="L132" s="54">
        <v>-688336</v>
      </c>
      <c r="M132" s="54">
        <v>-1068660</v>
      </c>
      <c r="N132" s="66" t="str">
        <f t="shared" si="2"/>
        <v>Gysipo</v>
      </c>
      <c r="O132" s="177" t="s">
        <v>26</v>
      </c>
      <c r="P132" s="177" t="s">
        <v>26</v>
      </c>
      <c r="Q132" s="177" t="s">
        <v>27</v>
      </c>
      <c r="R132" s="177" t="s">
        <v>756</v>
      </c>
      <c r="S132" s="88" t="s">
        <v>733</v>
      </c>
      <c r="T132">
        <v>0</v>
      </c>
      <c r="U132">
        <v>0</v>
      </c>
      <c r="V132">
        <v>0</v>
      </c>
      <c r="W132">
        <v>0</v>
      </c>
      <c r="X132" t="s">
        <v>482</v>
      </c>
      <c r="Y132">
        <v>0</v>
      </c>
      <c r="Z132">
        <v>116</v>
      </c>
    </row>
    <row r="133" spans="1:26">
      <c r="A133" s="88">
        <v>54036397010</v>
      </c>
      <c r="B133" s="88" t="s">
        <v>732</v>
      </c>
      <c r="C133" s="132" t="s">
        <v>622</v>
      </c>
      <c r="D133" s="132" t="s">
        <v>630</v>
      </c>
      <c r="E133" s="88">
        <v>0</v>
      </c>
      <c r="F133" s="132" t="s">
        <v>23</v>
      </c>
      <c r="G133" s="132" t="s">
        <v>656</v>
      </c>
      <c r="H133" s="132">
        <v>690830</v>
      </c>
      <c r="I133" s="88" t="s">
        <v>486</v>
      </c>
      <c r="J133" s="49" t="s">
        <v>518</v>
      </c>
      <c r="K133" s="49">
        <v>776</v>
      </c>
      <c r="L133" s="54">
        <v>-689454</v>
      </c>
      <c r="M133" s="54">
        <v>-1069611</v>
      </c>
      <c r="N133" s="66" t="str">
        <f t="shared" si="2"/>
        <v>Gysipo</v>
      </c>
      <c r="O133" s="177" t="s">
        <v>26</v>
      </c>
      <c r="P133" s="177" t="s">
        <v>26</v>
      </c>
      <c r="Q133" s="177" t="s">
        <v>27</v>
      </c>
      <c r="R133" s="177" t="s">
        <v>757</v>
      </c>
      <c r="S133" s="88" t="s">
        <v>733</v>
      </c>
      <c r="T133">
        <v>0</v>
      </c>
      <c r="U133">
        <v>0</v>
      </c>
      <c r="V133">
        <v>0</v>
      </c>
      <c r="W133">
        <v>0</v>
      </c>
      <c r="X133" t="s">
        <v>482</v>
      </c>
      <c r="Y133">
        <v>0</v>
      </c>
      <c r="Z133">
        <v>136</v>
      </c>
    </row>
    <row r="134" spans="1:26">
      <c r="A134" s="88">
        <v>54036398010</v>
      </c>
      <c r="B134" s="88" t="s">
        <v>732</v>
      </c>
      <c r="C134" s="132" t="s">
        <v>622</v>
      </c>
      <c r="D134" s="132" t="s">
        <v>630</v>
      </c>
      <c r="E134" s="88">
        <v>0</v>
      </c>
      <c r="F134" s="132" t="s">
        <v>23</v>
      </c>
      <c r="G134" s="132" t="s">
        <v>656</v>
      </c>
      <c r="H134" s="132">
        <v>690830</v>
      </c>
      <c r="I134" s="88" t="s">
        <v>486</v>
      </c>
      <c r="J134" s="49" t="s">
        <v>519</v>
      </c>
      <c r="K134" s="49">
        <v>378</v>
      </c>
      <c r="L134" s="54">
        <v>-689442</v>
      </c>
      <c r="M134" s="54">
        <v>-1069583</v>
      </c>
      <c r="N134" s="66" t="str">
        <f t="shared" si="2"/>
        <v>Gysipo</v>
      </c>
      <c r="O134" s="177" t="s">
        <v>26</v>
      </c>
      <c r="P134" s="177" t="s">
        <v>26</v>
      </c>
      <c r="Q134" s="177" t="s">
        <v>27</v>
      </c>
      <c r="R134" s="177" t="s">
        <v>757</v>
      </c>
      <c r="S134" s="88" t="s">
        <v>733</v>
      </c>
      <c r="T134">
        <v>0</v>
      </c>
      <c r="U134">
        <v>0</v>
      </c>
      <c r="V134">
        <v>0</v>
      </c>
      <c r="W134">
        <v>0</v>
      </c>
      <c r="X134" t="s">
        <v>482</v>
      </c>
      <c r="Y134">
        <v>0</v>
      </c>
      <c r="Z134">
        <v>137</v>
      </c>
    </row>
    <row r="135" spans="1:26">
      <c r="A135" s="88">
        <v>54036426010</v>
      </c>
      <c r="B135" s="88" t="s">
        <v>732</v>
      </c>
      <c r="C135" s="132" t="s">
        <v>622</v>
      </c>
      <c r="D135" s="132" t="s">
        <v>630</v>
      </c>
      <c r="E135" s="88">
        <v>0</v>
      </c>
      <c r="F135" s="132" t="s">
        <v>23</v>
      </c>
      <c r="G135" s="132" t="s">
        <v>656</v>
      </c>
      <c r="H135" s="132">
        <v>690830</v>
      </c>
      <c r="I135" s="88" t="s">
        <v>486</v>
      </c>
      <c r="J135" s="49" t="s">
        <v>512</v>
      </c>
      <c r="K135" s="49">
        <v>280</v>
      </c>
      <c r="L135" s="54">
        <v>-689404</v>
      </c>
      <c r="M135" s="54">
        <v>-1069592</v>
      </c>
      <c r="N135" s="66" t="str">
        <f t="shared" si="2"/>
        <v>Gysipo</v>
      </c>
      <c r="O135" s="177" t="s">
        <v>26</v>
      </c>
      <c r="P135" s="177" t="s">
        <v>26</v>
      </c>
      <c r="Q135" s="177" t="s">
        <v>27</v>
      </c>
      <c r="R135" s="177" t="s">
        <v>757</v>
      </c>
      <c r="S135" s="88" t="s">
        <v>733</v>
      </c>
      <c r="T135">
        <v>0</v>
      </c>
      <c r="U135">
        <v>0</v>
      </c>
      <c r="V135">
        <v>0</v>
      </c>
      <c r="W135">
        <v>0</v>
      </c>
      <c r="X135" t="s">
        <v>482</v>
      </c>
      <c r="Y135">
        <v>0</v>
      </c>
      <c r="Z135">
        <v>131</v>
      </c>
    </row>
    <row r="136" spans="1:26">
      <c r="A136" s="88">
        <v>54036797010</v>
      </c>
      <c r="B136" s="88" t="s">
        <v>732</v>
      </c>
      <c r="C136" s="132" t="s">
        <v>622</v>
      </c>
      <c r="D136" s="132" t="s">
        <v>630</v>
      </c>
      <c r="E136" s="88">
        <v>0</v>
      </c>
      <c r="F136" s="132" t="s">
        <v>23</v>
      </c>
      <c r="G136" s="132" t="s">
        <v>656</v>
      </c>
      <c r="H136" s="132">
        <v>690830</v>
      </c>
      <c r="I136" s="88" t="s">
        <v>486</v>
      </c>
      <c r="J136" s="49" t="s">
        <v>485</v>
      </c>
      <c r="K136" s="49">
        <v>355</v>
      </c>
      <c r="L136" s="54">
        <v>-689432</v>
      </c>
      <c r="M136" s="54">
        <v>-1069576</v>
      </c>
      <c r="N136" s="66" t="str">
        <f t="shared" si="2"/>
        <v>Gysipo</v>
      </c>
      <c r="O136" s="177" t="s">
        <v>26</v>
      </c>
      <c r="P136" s="177" t="s">
        <v>26</v>
      </c>
      <c r="Q136" s="177" t="s">
        <v>27</v>
      </c>
      <c r="R136" s="177" t="s">
        <v>757</v>
      </c>
      <c r="S136" s="88" t="s">
        <v>733</v>
      </c>
      <c r="T136">
        <v>0</v>
      </c>
      <c r="U136">
        <v>0</v>
      </c>
      <c r="V136">
        <v>0</v>
      </c>
      <c r="W136">
        <v>0</v>
      </c>
      <c r="X136" t="s">
        <v>482</v>
      </c>
      <c r="Y136">
        <v>0</v>
      </c>
      <c r="Z136">
        <v>108</v>
      </c>
    </row>
    <row r="137" spans="1:26">
      <c r="A137" s="88">
        <v>54036423010</v>
      </c>
      <c r="B137" s="88" t="s">
        <v>732</v>
      </c>
      <c r="C137" s="132" t="s">
        <v>622</v>
      </c>
      <c r="D137" s="132" t="s">
        <v>630</v>
      </c>
      <c r="E137" s="88">
        <v>0</v>
      </c>
      <c r="F137" s="132" t="s">
        <v>23</v>
      </c>
      <c r="G137" s="132" t="s">
        <v>656</v>
      </c>
      <c r="H137" s="132">
        <v>690830</v>
      </c>
      <c r="I137" s="88" t="s">
        <v>486</v>
      </c>
      <c r="J137" s="179" t="s">
        <v>510</v>
      </c>
      <c r="K137" s="49">
        <v>18634</v>
      </c>
      <c r="L137" s="54">
        <v>-689419</v>
      </c>
      <c r="M137" s="54">
        <v>-1069549</v>
      </c>
      <c r="N137" s="66" t="str">
        <f t="shared" si="2"/>
        <v>Gysipo</v>
      </c>
      <c r="O137" s="177" t="s">
        <v>26</v>
      </c>
      <c r="P137" s="177" t="s">
        <v>26</v>
      </c>
      <c r="Q137" s="177" t="s">
        <v>27</v>
      </c>
      <c r="R137" s="177" t="s">
        <v>758</v>
      </c>
      <c r="S137" s="88" t="s">
        <v>733</v>
      </c>
      <c r="T137">
        <v>0</v>
      </c>
      <c r="U137">
        <v>0</v>
      </c>
      <c r="V137">
        <v>0</v>
      </c>
      <c r="W137">
        <v>0</v>
      </c>
      <c r="X137" t="s">
        <v>482</v>
      </c>
      <c r="Y137">
        <v>0</v>
      </c>
      <c r="Z137">
        <v>129</v>
      </c>
    </row>
    <row r="138" spans="1:26">
      <c r="A138" s="88">
        <v>54036427010</v>
      </c>
      <c r="B138" s="88" t="s">
        <v>732</v>
      </c>
      <c r="C138" s="132" t="s">
        <v>622</v>
      </c>
      <c r="D138" s="132" t="s">
        <v>630</v>
      </c>
      <c r="E138" s="88">
        <v>0</v>
      </c>
      <c r="F138" s="132" t="s">
        <v>23</v>
      </c>
      <c r="G138" s="132" t="s">
        <v>656</v>
      </c>
      <c r="H138" s="132">
        <v>690830</v>
      </c>
      <c r="I138" s="88" t="s">
        <v>486</v>
      </c>
      <c r="J138" s="49" t="s">
        <v>526</v>
      </c>
      <c r="K138" s="49">
        <v>2535</v>
      </c>
      <c r="L138" s="54">
        <v>-689379</v>
      </c>
      <c r="M138" s="54">
        <v>-1069540</v>
      </c>
      <c r="N138" s="66" t="str">
        <f t="shared" si="2"/>
        <v>Gysipo</v>
      </c>
      <c r="O138" s="177" t="s">
        <v>26</v>
      </c>
      <c r="P138" s="177" t="s">
        <v>26</v>
      </c>
      <c r="Q138" s="177" t="s">
        <v>27</v>
      </c>
      <c r="R138" s="177" t="s">
        <v>758</v>
      </c>
      <c r="S138" s="88" t="s">
        <v>733</v>
      </c>
      <c r="T138">
        <v>0</v>
      </c>
      <c r="U138">
        <v>0</v>
      </c>
      <c r="V138">
        <v>0</v>
      </c>
      <c r="W138">
        <v>0</v>
      </c>
      <c r="X138" t="s">
        <v>482</v>
      </c>
      <c r="Y138">
        <v>0</v>
      </c>
      <c r="Z138">
        <v>144</v>
      </c>
    </row>
    <row r="139" spans="1:26">
      <c r="A139" s="88">
        <v>54036400010</v>
      </c>
      <c r="B139" s="88" t="s">
        <v>732</v>
      </c>
      <c r="C139" s="132" t="s">
        <v>622</v>
      </c>
      <c r="D139" s="132" t="s">
        <v>630</v>
      </c>
      <c r="E139" s="88">
        <v>0</v>
      </c>
      <c r="F139" s="132" t="s">
        <v>23</v>
      </c>
      <c r="G139" s="132" t="s">
        <v>656</v>
      </c>
      <c r="H139" s="132">
        <v>690830</v>
      </c>
      <c r="I139" s="88" t="s">
        <v>486</v>
      </c>
      <c r="J139" s="49" t="s">
        <v>499</v>
      </c>
      <c r="K139" s="49">
        <v>156</v>
      </c>
      <c r="L139" s="54">
        <v>-689281</v>
      </c>
      <c r="M139" s="54">
        <v>-1069435</v>
      </c>
      <c r="N139" s="66" t="str">
        <f t="shared" si="2"/>
        <v>Gysipo</v>
      </c>
      <c r="O139" s="177" t="s">
        <v>26</v>
      </c>
      <c r="P139" s="177" t="s">
        <v>26</v>
      </c>
      <c r="Q139" s="177" t="s">
        <v>27</v>
      </c>
      <c r="R139" s="177" t="s">
        <v>752</v>
      </c>
      <c r="S139" s="88" t="s">
        <v>733</v>
      </c>
      <c r="T139">
        <v>0</v>
      </c>
      <c r="U139">
        <v>0</v>
      </c>
      <c r="V139">
        <v>0</v>
      </c>
      <c r="W139">
        <v>0</v>
      </c>
      <c r="X139" t="s">
        <v>482</v>
      </c>
      <c r="Y139">
        <v>0</v>
      </c>
      <c r="Z139">
        <v>118</v>
      </c>
    </row>
    <row r="140" spans="1:26">
      <c r="A140" s="88">
        <v>1629180205</v>
      </c>
      <c r="B140" s="88" t="s">
        <v>732</v>
      </c>
      <c r="C140" s="132" t="s">
        <v>622</v>
      </c>
      <c r="D140" s="132" t="s">
        <v>629</v>
      </c>
      <c r="E140" s="88">
        <v>0</v>
      </c>
      <c r="F140" s="132" t="s">
        <v>23</v>
      </c>
      <c r="G140" s="132" t="s">
        <v>656</v>
      </c>
      <c r="H140" s="132">
        <v>781592</v>
      </c>
      <c r="I140" s="88" t="s">
        <v>533</v>
      </c>
      <c r="J140" s="49" t="s">
        <v>534</v>
      </c>
      <c r="K140" s="49">
        <v>651</v>
      </c>
      <c r="L140" s="54">
        <v>-689850</v>
      </c>
      <c r="M140" s="54">
        <v>-1069421</v>
      </c>
      <c r="N140" s="66" t="str">
        <f t="shared" si="2"/>
        <v>Gysipo</v>
      </c>
      <c r="O140" s="177" t="s">
        <v>26</v>
      </c>
      <c r="P140" s="177" t="s">
        <v>26</v>
      </c>
      <c r="Q140" s="177" t="s">
        <v>27</v>
      </c>
      <c r="R140" s="180" t="s">
        <v>759</v>
      </c>
      <c r="S140" s="88" t="s">
        <v>733</v>
      </c>
      <c r="T140">
        <v>0</v>
      </c>
      <c r="U140">
        <v>0</v>
      </c>
      <c r="V140">
        <v>0</v>
      </c>
      <c r="W140">
        <v>0</v>
      </c>
      <c r="X140" t="s">
        <v>482</v>
      </c>
      <c r="Y140">
        <v>0</v>
      </c>
      <c r="Z140">
        <v>213</v>
      </c>
    </row>
    <row r="141" spans="1:26">
      <c r="A141" s="88">
        <v>54036399010</v>
      </c>
      <c r="B141" s="88" t="s">
        <v>732</v>
      </c>
      <c r="C141" s="132" t="s">
        <v>622</v>
      </c>
      <c r="D141" s="132" t="s">
        <v>630</v>
      </c>
      <c r="E141" s="88">
        <v>0</v>
      </c>
      <c r="F141" s="132" t="s">
        <v>23</v>
      </c>
      <c r="G141" s="132" t="s">
        <v>656</v>
      </c>
      <c r="H141" s="132">
        <v>690830</v>
      </c>
      <c r="I141" s="88" t="s">
        <v>486</v>
      </c>
      <c r="J141" s="49" t="s">
        <v>498</v>
      </c>
      <c r="K141" s="49">
        <v>3746</v>
      </c>
      <c r="L141" s="54">
        <v>-689225</v>
      </c>
      <c r="M141" s="54">
        <v>-1069351</v>
      </c>
      <c r="N141" s="66" t="str">
        <f t="shared" si="2"/>
        <v>Gysipo</v>
      </c>
      <c r="O141" s="177" t="s">
        <v>26</v>
      </c>
      <c r="P141" s="177" t="s">
        <v>26</v>
      </c>
      <c r="Q141" s="177" t="s">
        <v>27</v>
      </c>
      <c r="R141" s="177" t="s">
        <v>752</v>
      </c>
      <c r="S141" s="88" t="s">
        <v>733</v>
      </c>
      <c r="T141">
        <v>0</v>
      </c>
      <c r="U141">
        <v>0</v>
      </c>
      <c r="V141">
        <v>0</v>
      </c>
      <c r="W141">
        <v>0</v>
      </c>
      <c r="X141" t="s">
        <v>482</v>
      </c>
      <c r="Y141">
        <v>0</v>
      </c>
      <c r="Z141">
        <v>117</v>
      </c>
    </row>
    <row r="142" spans="1:26">
      <c r="A142" s="88">
        <v>52088697010</v>
      </c>
      <c r="B142" s="88" t="s">
        <v>732</v>
      </c>
      <c r="C142" s="132" t="s">
        <v>622</v>
      </c>
      <c r="D142" s="132" t="s">
        <v>630</v>
      </c>
      <c r="E142" s="88">
        <v>2211343</v>
      </c>
      <c r="F142" s="132" t="s">
        <v>23</v>
      </c>
      <c r="G142" s="132" t="s">
        <v>656</v>
      </c>
      <c r="H142" s="132">
        <v>781592</v>
      </c>
      <c r="I142" s="88" t="s">
        <v>533</v>
      </c>
      <c r="J142" s="49" t="s">
        <v>80</v>
      </c>
      <c r="K142" s="49">
        <v>135</v>
      </c>
      <c r="L142" s="54">
        <v>-689958</v>
      </c>
      <c r="M142" s="54">
        <v>-1069329</v>
      </c>
      <c r="N142" s="66" t="str">
        <f t="shared" si="2"/>
        <v>Gysipo</v>
      </c>
      <c r="O142" s="177" t="s">
        <v>26</v>
      </c>
      <c r="P142" s="177" t="s">
        <v>27</v>
      </c>
      <c r="Q142" s="177" t="s">
        <v>27</v>
      </c>
      <c r="R142" s="177" t="s">
        <v>760</v>
      </c>
      <c r="S142" s="88" t="s">
        <v>733</v>
      </c>
      <c r="T142">
        <v>0</v>
      </c>
      <c r="U142">
        <v>0</v>
      </c>
      <c r="V142">
        <v>0</v>
      </c>
      <c r="W142">
        <v>0</v>
      </c>
      <c r="X142" t="s">
        <v>482</v>
      </c>
      <c r="Y142">
        <v>0</v>
      </c>
      <c r="Z142">
        <v>212</v>
      </c>
    </row>
    <row r="143" spans="1:26">
      <c r="A143" s="88">
        <v>54036401010</v>
      </c>
      <c r="B143" s="88" t="s">
        <v>732</v>
      </c>
      <c r="C143" s="132" t="s">
        <v>622</v>
      </c>
      <c r="D143" s="132" t="s">
        <v>630</v>
      </c>
      <c r="E143" s="88">
        <v>0</v>
      </c>
      <c r="F143" s="132" t="s">
        <v>23</v>
      </c>
      <c r="G143" s="132" t="s">
        <v>656</v>
      </c>
      <c r="H143" s="132">
        <v>690830</v>
      </c>
      <c r="I143" s="88" t="s">
        <v>486</v>
      </c>
      <c r="J143" s="49" t="s">
        <v>520</v>
      </c>
      <c r="K143" s="49">
        <v>5272</v>
      </c>
      <c r="L143" s="54">
        <v>-689242</v>
      </c>
      <c r="M143" s="54">
        <v>-1069289</v>
      </c>
      <c r="N143" s="66" t="str">
        <f t="shared" si="2"/>
        <v>Gysipo</v>
      </c>
      <c r="O143" s="177" t="s">
        <v>26</v>
      </c>
      <c r="P143" s="177" t="s">
        <v>26</v>
      </c>
      <c r="Q143" s="177" t="s">
        <v>27</v>
      </c>
      <c r="R143" s="177" t="s">
        <v>752</v>
      </c>
      <c r="S143" s="88" t="s">
        <v>733</v>
      </c>
      <c r="T143">
        <v>0</v>
      </c>
      <c r="U143">
        <v>0</v>
      </c>
      <c r="V143">
        <v>0</v>
      </c>
      <c r="W143">
        <v>0</v>
      </c>
      <c r="X143" t="s">
        <v>482</v>
      </c>
      <c r="Y143">
        <v>0</v>
      </c>
      <c r="Z143">
        <v>138</v>
      </c>
    </row>
    <row r="144" spans="1:26">
      <c r="A144" s="88">
        <v>54036421010</v>
      </c>
      <c r="B144" s="88" t="s">
        <v>732</v>
      </c>
      <c r="C144" s="132" t="s">
        <v>622</v>
      </c>
      <c r="D144" s="132" t="s">
        <v>630</v>
      </c>
      <c r="E144" s="88">
        <v>0</v>
      </c>
      <c r="F144" s="132" t="s">
        <v>23</v>
      </c>
      <c r="G144" s="132" t="s">
        <v>656</v>
      </c>
      <c r="H144" s="132">
        <v>690830</v>
      </c>
      <c r="I144" s="88" t="s">
        <v>486</v>
      </c>
      <c r="J144" s="49" t="s">
        <v>508</v>
      </c>
      <c r="K144" s="49">
        <v>12687</v>
      </c>
      <c r="L144" s="54">
        <v>-689081</v>
      </c>
      <c r="M144" s="54">
        <v>-1069129</v>
      </c>
      <c r="N144" s="66" t="str">
        <f t="shared" si="2"/>
        <v>Gysipo</v>
      </c>
      <c r="O144" s="177" t="s">
        <v>26</v>
      </c>
      <c r="P144" s="177" t="s">
        <v>26</v>
      </c>
      <c r="Q144" s="177" t="s">
        <v>27</v>
      </c>
      <c r="R144" s="177" t="s">
        <v>752</v>
      </c>
      <c r="S144" s="88" t="s">
        <v>733</v>
      </c>
      <c r="T144">
        <v>0</v>
      </c>
      <c r="U144">
        <v>0</v>
      </c>
      <c r="V144">
        <v>0</v>
      </c>
      <c r="W144">
        <v>0</v>
      </c>
      <c r="X144" t="s">
        <v>482</v>
      </c>
      <c r="Y144">
        <v>0</v>
      </c>
      <c r="Z144">
        <v>127</v>
      </c>
    </row>
    <row r="145" spans="1:26">
      <c r="A145" s="88">
        <v>47761184010</v>
      </c>
      <c r="B145" s="88" t="s">
        <v>732</v>
      </c>
      <c r="C145" s="132" t="s">
        <v>622</v>
      </c>
      <c r="D145" s="132" t="s">
        <v>630</v>
      </c>
      <c r="E145" s="88">
        <v>2211343</v>
      </c>
      <c r="F145" s="132" t="s">
        <v>23</v>
      </c>
      <c r="G145" s="132" t="s">
        <v>656</v>
      </c>
      <c r="H145" s="132">
        <v>690830</v>
      </c>
      <c r="I145" s="88" t="s">
        <v>486</v>
      </c>
      <c r="J145" s="49" t="s">
        <v>536</v>
      </c>
      <c r="K145" s="49">
        <v>8171</v>
      </c>
      <c r="L145" s="54">
        <v>-689240</v>
      </c>
      <c r="M145" s="54">
        <v>-1069189</v>
      </c>
      <c r="N145" s="66" t="str">
        <f t="shared" si="2"/>
        <v>Gysipo</v>
      </c>
      <c r="O145" s="177" t="s">
        <v>26</v>
      </c>
      <c r="P145" s="177" t="s">
        <v>26</v>
      </c>
      <c r="Q145" s="177" t="s">
        <v>27</v>
      </c>
      <c r="R145" s="177" t="s">
        <v>761</v>
      </c>
      <c r="S145" s="88" t="s">
        <v>733</v>
      </c>
      <c r="T145">
        <v>0</v>
      </c>
      <c r="U145">
        <v>0</v>
      </c>
      <c r="V145">
        <v>0</v>
      </c>
      <c r="W145">
        <v>0</v>
      </c>
      <c r="X145" t="s">
        <v>482</v>
      </c>
      <c r="Y145">
        <v>0</v>
      </c>
      <c r="Z145">
        <v>147</v>
      </c>
    </row>
    <row r="146" spans="1:26">
      <c r="A146" s="88">
        <v>54036102010</v>
      </c>
      <c r="B146" s="88" t="s">
        <v>732</v>
      </c>
      <c r="C146" s="132" t="s">
        <v>622</v>
      </c>
      <c r="D146" s="132" t="s">
        <v>633</v>
      </c>
      <c r="E146" s="88">
        <v>0</v>
      </c>
      <c r="F146" s="132" t="s">
        <v>23</v>
      </c>
      <c r="G146" s="132" t="s">
        <v>656</v>
      </c>
      <c r="H146" s="132">
        <v>690830</v>
      </c>
      <c r="I146" s="88" t="s">
        <v>486</v>
      </c>
      <c r="J146" s="49" t="s">
        <v>489</v>
      </c>
      <c r="K146" s="49">
        <v>52</v>
      </c>
      <c r="L146" s="54">
        <v>-688468</v>
      </c>
      <c r="M146" s="54">
        <v>-1070747</v>
      </c>
      <c r="N146" s="66" t="str">
        <f t="shared" si="2"/>
        <v>Gysipo</v>
      </c>
      <c r="O146" s="177" t="s">
        <v>26</v>
      </c>
      <c r="P146" s="177" t="s">
        <v>26</v>
      </c>
      <c r="Q146" s="177" t="s">
        <v>27</v>
      </c>
      <c r="R146" s="177" t="s">
        <v>762</v>
      </c>
      <c r="S146" s="88" t="s">
        <v>733</v>
      </c>
      <c r="T146">
        <v>0</v>
      </c>
      <c r="U146">
        <v>0</v>
      </c>
      <c r="V146">
        <v>0</v>
      </c>
      <c r="W146">
        <v>0</v>
      </c>
      <c r="X146" t="s">
        <v>482</v>
      </c>
      <c r="Y146">
        <v>0</v>
      </c>
      <c r="Z146">
        <v>153</v>
      </c>
    </row>
    <row r="147" spans="1:26">
      <c r="A147" s="88">
        <v>54036091010</v>
      </c>
      <c r="B147" s="88" t="s">
        <v>732</v>
      </c>
      <c r="C147" s="132" t="s">
        <v>622</v>
      </c>
      <c r="D147" s="132" t="s">
        <v>633</v>
      </c>
      <c r="E147" s="88">
        <v>0</v>
      </c>
      <c r="F147" s="132" t="s">
        <v>23</v>
      </c>
      <c r="G147" s="132" t="s">
        <v>656</v>
      </c>
      <c r="H147" s="132">
        <v>690830</v>
      </c>
      <c r="I147" s="88" t="s">
        <v>486</v>
      </c>
      <c r="J147" s="49" t="s">
        <v>488</v>
      </c>
      <c r="K147" s="49">
        <v>47</v>
      </c>
      <c r="L147" s="54">
        <v>-688615</v>
      </c>
      <c r="M147" s="54">
        <v>-1070683</v>
      </c>
      <c r="N147" s="66" t="str">
        <f t="shared" si="2"/>
        <v>Gysipo</v>
      </c>
      <c r="O147" s="177" t="s">
        <v>26</v>
      </c>
      <c r="P147" s="177" t="s">
        <v>26</v>
      </c>
      <c r="Q147" s="177" t="s">
        <v>27</v>
      </c>
      <c r="R147" s="177" t="s">
        <v>762</v>
      </c>
      <c r="S147" s="88" t="s">
        <v>733</v>
      </c>
      <c r="T147">
        <v>0</v>
      </c>
      <c r="U147">
        <v>0</v>
      </c>
      <c r="V147">
        <v>0</v>
      </c>
      <c r="W147">
        <v>0</v>
      </c>
      <c r="X147" t="s">
        <v>482</v>
      </c>
      <c r="Y147">
        <v>0</v>
      </c>
      <c r="Z147">
        <v>152</v>
      </c>
    </row>
    <row r="148" spans="1:26">
      <c r="A148" s="88">
        <v>54036335010</v>
      </c>
      <c r="B148" s="88" t="s">
        <v>732</v>
      </c>
      <c r="C148" s="132" t="s">
        <v>622</v>
      </c>
      <c r="D148" s="132" t="s">
        <v>251</v>
      </c>
      <c r="E148" s="88">
        <v>2211343</v>
      </c>
      <c r="F148" s="132" t="s">
        <v>23</v>
      </c>
      <c r="G148" s="132" t="s">
        <v>656</v>
      </c>
      <c r="H148" s="132">
        <v>690830</v>
      </c>
      <c r="I148" s="88" t="s">
        <v>486</v>
      </c>
      <c r="J148" s="49" t="s">
        <v>535</v>
      </c>
      <c r="K148" s="49">
        <v>58</v>
      </c>
      <c r="L148" s="54">
        <v>-688637</v>
      </c>
      <c r="M148" s="54">
        <v>-1070668</v>
      </c>
      <c r="N148" s="66" t="str">
        <f t="shared" si="2"/>
        <v>Gysipo</v>
      </c>
      <c r="O148" s="177" t="s">
        <v>26</v>
      </c>
      <c r="P148" s="177" t="s">
        <v>27</v>
      </c>
      <c r="Q148" s="177" t="s">
        <v>27</v>
      </c>
      <c r="R148" s="177" t="s">
        <v>763</v>
      </c>
      <c r="S148" s="88" t="s">
        <v>733</v>
      </c>
      <c r="T148">
        <v>0</v>
      </c>
      <c r="U148">
        <v>0</v>
      </c>
      <c r="V148">
        <v>0</v>
      </c>
      <c r="W148">
        <v>0</v>
      </c>
      <c r="X148" t="s">
        <v>482</v>
      </c>
      <c r="Y148">
        <v>0</v>
      </c>
      <c r="Z148">
        <v>150</v>
      </c>
    </row>
    <row r="149" spans="1:26">
      <c r="A149" s="88">
        <v>48658150010</v>
      </c>
      <c r="B149" s="88" t="s">
        <v>732</v>
      </c>
      <c r="C149" s="132" t="s">
        <v>622</v>
      </c>
      <c r="D149" s="132" t="s">
        <v>627</v>
      </c>
      <c r="E149" s="88">
        <v>2211343</v>
      </c>
      <c r="F149" s="132" t="s">
        <v>23</v>
      </c>
      <c r="G149" s="132" t="s">
        <v>656</v>
      </c>
      <c r="H149" s="132">
        <v>690856</v>
      </c>
      <c r="I149" s="88" t="s">
        <v>530</v>
      </c>
      <c r="J149" s="181" t="s">
        <v>529</v>
      </c>
      <c r="K149" s="49">
        <v>44</v>
      </c>
      <c r="L149" s="54">
        <v>-690073</v>
      </c>
      <c r="M149" s="54">
        <v>-1071392</v>
      </c>
      <c r="N149" s="66" t="str">
        <f t="shared" si="2"/>
        <v>Gysipo</v>
      </c>
      <c r="O149" s="88" t="s">
        <v>26</v>
      </c>
      <c r="P149" s="88" t="s">
        <v>27</v>
      </c>
      <c r="Q149" s="88" t="s">
        <v>27</v>
      </c>
      <c r="R149" s="88" t="s">
        <v>741</v>
      </c>
      <c r="S149" s="88" t="s">
        <v>733</v>
      </c>
      <c r="T149">
        <v>0</v>
      </c>
      <c r="U149">
        <v>0</v>
      </c>
      <c r="V149">
        <v>0</v>
      </c>
      <c r="W149">
        <v>0</v>
      </c>
      <c r="X149" t="s">
        <v>482</v>
      </c>
      <c r="Y149">
        <v>0</v>
      </c>
      <c r="Z149">
        <v>200</v>
      </c>
    </row>
    <row r="150" spans="1:26">
      <c r="A150" s="88">
        <v>48658214010</v>
      </c>
      <c r="B150" s="88" t="s">
        <v>732</v>
      </c>
      <c r="C150" s="132" t="s">
        <v>622</v>
      </c>
      <c r="D150" s="132" t="s">
        <v>627</v>
      </c>
      <c r="E150" s="88">
        <v>2211343</v>
      </c>
      <c r="F150" s="132" t="s">
        <v>23</v>
      </c>
      <c r="G150" s="132" t="s">
        <v>656</v>
      </c>
      <c r="H150" s="132">
        <v>690856</v>
      </c>
      <c r="I150" s="88" t="s">
        <v>530</v>
      </c>
      <c r="J150" s="49" t="s">
        <v>532</v>
      </c>
      <c r="K150" s="49">
        <v>300</v>
      </c>
      <c r="L150" s="54">
        <v>-689664</v>
      </c>
      <c r="M150" s="54">
        <v>-1071398</v>
      </c>
      <c r="N150" s="66" t="str">
        <f t="shared" si="2"/>
        <v>Gysipo</v>
      </c>
      <c r="O150" s="177" t="s">
        <v>26</v>
      </c>
      <c r="P150" s="177" t="s">
        <v>27</v>
      </c>
      <c r="Q150" s="177" t="s">
        <v>27</v>
      </c>
      <c r="R150" s="177" t="s">
        <v>764</v>
      </c>
      <c r="S150" s="88" t="s">
        <v>733</v>
      </c>
      <c r="T150">
        <v>0</v>
      </c>
      <c r="U150">
        <v>0</v>
      </c>
      <c r="V150">
        <v>0</v>
      </c>
      <c r="W150">
        <v>0</v>
      </c>
      <c r="X150" t="s">
        <v>482</v>
      </c>
      <c r="Y150">
        <v>0</v>
      </c>
      <c r="Z150">
        <v>202</v>
      </c>
    </row>
    <row r="151" spans="1:26">
      <c r="A151" s="88">
        <v>48658202010</v>
      </c>
      <c r="B151" s="88" t="s">
        <v>732</v>
      </c>
      <c r="C151" s="132" t="s">
        <v>622</v>
      </c>
      <c r="D151" s="132" t="s">
        <v>627</v>
      </c>
      <c r="E151" s="88">
        <v>2211343</v>
      </c>
      <c r="F151" s="132" t="s">
        <v>23</v>
      </c>
      <c r="G151" s="132" t="s">
        <v>656</v>
      </c>
      <c r="H151" s="132">
        <v>690856</v>
      </c>
      <c r="I151" s="88" t="s">
        <v>530</v>
      </c>
      <c r="J151" s="49" t="s">
        <v>531</v>
      </c>
      <c r="K151" s="49">
        <v>29</v>
      </c>
      <c r="L151" s="54">
        <v>-689618</v>
      </c>
      <c r="M151" s="54">
        <v>-1071445</v>
      </c>
      <c r="N151" s="66" t="str">
        <f t="shared" si="2"/>
        <v>Gysipo</v>
      </c>
      <c r="O151" s="177" t="s">
        <v>26</v>
      </c>
      <c r="P151" s="177" t="s">
        <v>27</v>
      </c>
      <c r="Q151" s="177" t="s">
        <v>27</v>
      </c>
      <c r="R151" s="177" t="s">
        <v>764</v>
      </c>
      <c r="S151" s="88" t="s">
        <v>733</v>
      </c>
      <c r="T151">
        <v>0</v>
      </c>
      <c r="U151">
        <v>0</v>
      </c>
      <c r="V151">
        <v>0</v>
      </c>
      <c r="W151">
        <v>0</v>
      </c>
      <c r="X151" t="s">
        <v>482</v>
      </c>
      <c r="Y151">
        <v>0</v>
      </c>
      <c r="Z151">
        <v>201</v>
      </c>
    </row>
    <row r="152" spans="1:26">
      <c r="A152" s="88">
        <v>51543938010</v>
      </c>
      <c r="B152" s="88" t="s">
        <v>732</v>
      </c>
      <c r="C152" s="132" t="s">
        <v>622</v>
      </c>
      <c r="D152" s="132" t="s">
        <v>632</v>
      </c>
      <c r="E152" s="88">
        <v>0</v>
      </c>
      <c r="F152" s="132" t="s">
        <v>23</v>
      </c>
      <c r="G152" s="132" t="s">
        <v>656</v>
      </c>
      <c r="H152" s="132">
        <v>690830</v>
      </c>
      <c r="I152" s="88" t="s">
        <v>486</v>
      </c>
      <c r="J152" s="49" t="s">
        <v>487</v>
      </c>
      <c r="K152" s="49">
        <v>16</v>
      </c>
      <c r="L152" s="54">
        <v>-688191</v>
      </c>
      <c r="M152" s="54">
        <v>-1071488</v>
      </c>
      <c r="N152" s="66" t="str">
        <f t="shared" si="2"/>
        <v>Gysipo</v>
      </c>
      <c r="O152" s="177" t="s">
        <v>26</v>
      </c>
      <c r="P152" s="177" t="s">
        <v>27</v>
      </c>
      <c r="Q152" s="177" t="s">
        <v>27</v>
      </c>
      <c r="R152" s="177" t="s">
        <v>765</v>
      </c>
      <c r="S152" s="88" t="s">
        <v>733</v>
      </c>
      <c r="T152">
        <v>0</v>
      </c>
      <c r="U152">
        <v>0</v>
      </c>
      <c r="V152">
        <v>0</v>
      </c>
      <c r="W152">
        <v>0</v>
      </c>
      <c r="X152" t="s">
        <v>482</v>
      </c>
      <c r="Y152">
        <v>0</v>
      </c>
      <c r="Z152">
        <v>107</v>
      </c>
    </row>
    <row r="153" spans="1:26">
      <c r="A153" s="88">
        <v>54035998010</v>
      </c>
      <c r="B153" s="88" t="s">
        <v>732</v>
      </c>
      <c r="C153" s="132" t="s">
        <v>622</v>
      </c>
      <c r="D153" s="132" t="s">
        <v>251</v>
      </c>
      <c r="E153" s="88">
        <v>0</v>
      </c>
      <c r="F153" s="132" t="s">
        <v>23</v>
      </c>
      <c r="G153" s="132" t="s">
        <v>656</v>
      </c>
      <c r="H153" s="132">
        <v>690830</v>
      </c>
      <c r="I153" s="88" t="s">
        <v>486</v>
      </c>
      <c r="J153" s="49" t="s">
        <v>514</v>
      </c>
      <c r="K153" s="49">
        <v>62</v>
      </c>
      <c r="L153" s="54">
        <v>-689059</v>
      </c>
      <c r="M153" s="54">
        <v>-1071359</v>
      </c>
      <c r="N153" s="66" t="str">
        <f t="shared" si="2"/>
        <v>Gysipo</v>
      </c>
      <c r="O153" s="177" t="s">
        <v>26</v>
      </c>
      <c r="P153" s="177" t="s">
        <v>27</v>
      </c>
      <c r="Q153" s="177" t="s">
        <v>27</v>
      </c>
      <c r="R153" s="177" t="s">
        <v>766</v>
      </c>
      <c r="S153" s="88" t="s">
        <v>733</v>
      </c>
      <c r="T153">
        <v>0</v>
      </c>
      <c r="U153">
        <v>0</v>
      </c>
      <c r="V153">
        <v>0</v>
      </c>
      <c r="W153">
        <v>0</v>
      </c>
      <c r="X153" t="s">
        <v>482</v>
      </c>
      <c r="Y153">
        <v>0</v>
      </c>
      <c r="Z153">
        <v>148</v>
      </c>
    </row>
    <row r="154" spans="1:26">
      <c r="A154" s="88">
        <v>54036002010</v>
      </c>
      <c r="B154" s="88" t="s">
        <v>732</v>
      </c>
      <c r="C154" s="132" t="s">
        <v>622</v>
      </c>
      <c r="D154" s="132" t="s">
        <v>251</v>
      </c>
      <c r="E154" s="88">
        <v>0</v>
      </c>
      <c r="F154" s="132" t="s">
        <v>23</v>
      </c>
      <c r="G154" s="132" t="s">
        <v>656</v>
      </c>
      <c r="H154" s="132">
        <v>690830</v>
      </c>
      <c r="I154" s="88" t="s">
        <v>486</v>
      </c>
      <c r="J154" s="49" t="s">
        <v>515</v>
      </c>
      <c r="K154" s="49">
        <v>50</v>
      </c>
      <c r="L154" s="54">
        <v>-688999</v>
      </c>
      <c r="M154" s="54">
        <v>-1071376</v>
      </c>
      <c r="N154" s="66" t="str">
        <f t="shared" si="2"/>
        <v>Gysipo</v>
      </c>
      <c r="O154" s="177" t="s">
        <v>26</v>
      </c>
      <c r="P154" s="177" t="s">
        <v>27</v>
      </c>
      <c r="Q154" s="177" t="s">
        <v>27</v>
      </c>
      <c r="R154" s="177" t="s">
        <v>766</v>
      </c>
      <c r="S154" s="88" t="s">
        <v>733</v>
      </c>
      <c r="T154">
        <v>0</v>
      </c>
      <c r="U154">
        <v>0</v>
      </c>
      <c r="V154">
        <v>0</v>
      </c>
      <c r="W154">
        <v>0</v>
      </c>
      <c r="X154" t="s">
        <v>482</v>
      </c>
      <c r="Y154">
        <v>0</v>
      </c>
      <c r="Z154">
        <v>149</v>
      </c>
    </row>
    <row r="155" spans="1:26">
      <c r="A155" s="88">
        <v>1365953603</v>
      </c>
      <c r="B155" s="88" t="s">
        <v>732</v>
      </c>
      <c r="C155" s="132" t="s">
        <v>622</v>
      </c>
      <c r="D155" s="132" t="s">
        <v>268</v>
      </c>
      <c r="E155" s="88">
        <v>211300</v>
      </c>
      <c r="F155" s="132" t="s">
        <v>23</v>
      </c>
      <c r="G155" s="132" t="s">
        <v>664</v>
      </c>
      <c r="H155" s="132">
        <v>741141</v>
      </c>
      <c r="I155" s="88" t="s">
        <v>269</v>
      </c>
      <c r="J155" s="49" t="s">
        <v>271</v>
      </c>
      <c r="K155" s="49">
        <v>4676</v>
      </c>
      <c r="L155" s="54">
        <v>-666562.12</v>
      </c>
      <c r="M155" s="54">
        <v>-1076795.3700000001</v>
      </c>
      <c r="N155" s="66" t="str">
        <f t="shared" si="2"/>
        <v>Gysipo</v>
      </c>
      <c r="O155" s="88" t="s">
        <v>26</v>
      </c>
      <c r="P155" s="88" t="s">
        <v>27</v>
      </c>
      <c r="Q155" s="88" t="s">
        <v>27</v>
      </c>
      <c r="R155" s="88" t="s">
        <v>741</v>
      </c>
      <c r="S155" s="88" t="s">
        <v>733</v>
      </c>
      <c r="T155" t="s">
        <v>26</v>
      </c>
      <c r="U155" t="s">
        <v>26</v>
      </c>
      <c r="V155" t="s">
        <v>26</v>
      </c>
      <c r="W155" t="s">
        <v>272</v>
      </c>
      <c r="X155" t="s">
        <v>34</v>
      </c>
      <c r="Y155" t="s">
        <v>29</v>
      </c>
      <c r="Z155">
        <v>208</v>
      </c>
    </row>
    <row r="156" spans="1:26">
      <c r="A156" s="88">
        <v>1365950603</v>
      </c>
      <c r="B156" s="88" t="s">
        <v>732</v>
      </c>
      <c r="C156" s="132" t="s">
        <v>622</v>
      </c>
      <c r="D156" s="132" t="s">
        <v>268</v>
      </c>
      <c r="E156" s="88">
        <v>211300</v>
      </c>
      <c r="F156" s="132" t="s">
        <v>23</v>
      </c>
      <c r="G156" s="132" t="s">
        <v>664</v>
      </c>
      <c r="H156" s="132">
        <v>741141</v>
      </c>
      <c r="I156" s="88" t="s">
        <v>269</v>
      </c>
      <c r="J156" s="49" t="s">
        <v>270</v>
      </c>
      <c r="K156" s="49">
        <v>413</v>
      </c>
      <c r="L156" s="54">
        <v>-667724.56000000006</v>
      </c>
      <c r="M156" s="54">
        <v>-1075297.6499999999</v>
      </c>
      <c r="N156" s="66" t="str">
        <f t="shared" si="2"/>
        <v>Gysipo</v>
      </c>
      <c r="O156" s="177" t="s">
        <v>26</v>
      </c>
      <c r="P156" s="88" t="s">
        <v>27</v>
      </c>
      <c r="Q156" s="88" t="s">
        <v>27</v>
      </c>
      <c r="R156" s="88" t="s">
        <v>741</v>
      </c>
      <c r="S156" s="88" t="s">
        <v>733</v>
      </c>
      <c r="T156" t="s">
        <v>26</v>
      </c>
      <c r="U156" t="s">
        <v>27</v>
      </c>
      <c r="V156" t="s">
        <v>27</v>
      </c>
      <c r="W156" t="s">
        <v>160</v>
      </c>
      <c r="X156" t="s">
        <v>34</v>
      </c>
      <c r="Y156" t="s">
        <v>29</v>
      </c>
      <c r="Z156">
        <v>207</v>
      </c>
    </row>
    <row r="157" spans="1:26">
      <c r="A157" s="88">
        <v>1365956603</v>
      </c>
      <c r="B157" s="88" t="s">
        <v>732</v>
      </c>
      <c r="C157" s="132" t="s">
        <v>622</v>
      </c>
      <c r="D157" s="132" t="s">
        <v>268</v>
      </c>
      <c r="E157" s="88">
        <v>211300</v>
      </c>
      <c r="F157" s="132" t="s">
        <v>23</v>
      </c>
      <c r="G157" s="132" t="s">
        <v>664</v>
      </c>
      <c r="H157" s="132">
        <v>741141</v>
      </c>
      <c r="I157" s="88" t="s">
        <v>269</v>
      </c>
      <c r="J157" s="49" t="s">
        <v>274</v>
      </c>
      <c r="K157" s="49">
        <v>2380</v>
      </c>
      <c r="L157" s="54">
        <v>-668272.07999999996</v>
      </c>
      <c r="M157" s="54">
        <v>-1075203.5900000001</v>
      </c>
      <c r="N157" s="66" t="str">
        <f t="shared" si="2"/>
        <v>Gysipo</v>
      </c>
      <c r="O157" s="88" t="s">
        <v>767</v>
      </c>
      <c r="P157" s="88" t="s">
        <v>26</v>
      </c>
      <c r="Q157" s="88" t="s">
        <v>26</v>
      </c>
      <c r="R157" s="88" t="s">
        <v>768</v>
      </c>
      <c r="S157" s="88" t="s">
        <v>733</v>
      </c>
      <c r="T157" t="s">
        <v>26</v>
      </c>
      <c r="U157" t="s">
        <v>26</v>
      </c>
      <c r="V157" t="s">
        <v>26</v>
      </c>
      <c r="W157" t="s">
        <v>272</v>
      </c>
      <c r="X157" t="s">
        <v>34</v>
      </c>
      <c r="Y157" t="s">
        <v>29</v>
      </c>
      <c r="Z157">
        <v>210</v>
      </c>
    </row>
    <row r="158" spans="1:26">
      <c r="A158" s="88">
        <v>1365955603</v>
      </c>
      <c r="B158" s="88" t="s">
        <v>732</v>
      </c>
      <c r="C158" s="132" t="s">
        <v>622</v>
      </c>
      <c r="D158" s="132" t="s">
        <v>268</v>
      </c>
      <c r="E158" s="88">
        <v>211300</v>
      </c>
      <c r="F158" s="132" t="s">
        <v>23</v>
      </c>
      <c r="G158" s="132" t="s">
        <v>664</v>
      </c>
      <c r="H158" s="132">
        <v>741141</v>
      </c>
      <c r="I158" s="88" t="s">
        <v>269</v>
      </c>
      <c r="J158" s="49" t="s">
        <v>273</v>
      </c>
      <c r="K158" s="49">
        <v>301</v>
      </c>
      <c r="L158" s="54">
        <v>-668106.99</v>
      </c>
      <c r="M158" s="54">
        <v>-1075162.58</v>
      </c>
      <c r="N158" s="66" t="str">
        <f t="shared" si="2"/>
        <v>Gysipo</v>
      </c>
      <c r="O158" s="88" t="s">
        <v>26</v>
      </c>
      <c r="P158" s="88" t="s">
        <v>27</v>
      </c>
      <c r="Q158" s="88" t="s">
        <v>27</v>
      </c>
      <c r="R158" s="88" t="s">
        <v>741</v>
      </c>
      <c r="S158" s="88" t="s">
        <v>733</v>
      </c>
      <c r="T158" t="s">
        <v>26</v>
      </c>
      <c r="U158" t="s">
        <v>27</v>
      </c>
      <c r="V158" t="s">
        <v>27</v>
      </c>
      <c r="W158" t="s">
        <v>160</v>
      </c>
      <c r="X158" t="s">
        <v>34</v>
      </c>
      <c r="Y158" t="s">
        <v>29</v>
      </c>
      <c r="Z158">
        <v>209</v>
      </c>
    </row>
    <row r="159" spans="1:26">
      <c r="A159" s="88">
        <v>3468722601</v>
      </c>
      <c r="B159" s="88" t="s">
        <v>732</v>
      </c>
      <c r="C159" s="132" t="s">
        <v>622</v>
      </c>
      <c r="D159" s="132" t="s">
        <v>232</v>
      </c>
      <c r="E159" s="88">
        <v>211300</v>
      </c>
      <c r="F159" s="132" t="s">
        <v>23</v>
      </c>
      <c r="G159" s="132" t="s">
        <v>677</v>
      </c>
      <c r="H159" s="132">
        <v>635537</v>
      </c>
      <c r="I159" s="88" t="s">
        <v>769</v>
      </c>
      <c r="J159" s="49" t="s">
        <v>235</v>
      </c>
      <c r="K159" s="49">
        <v>64</v>
      </c>
      <c r="L159" s="54">
        <v>-674545.7</v>
      </c>
      <c r="M159" s="54">
        <v>-1081390.83</v>
      </c>
      <c r="N159" s="66" t="str">
        <f t="shared" si="2"/>
        <v>Gysipo</v>
      </c>
      <c r="O159" s="88" t="s">
        <v>26</v>
      </c>
      <c r="P159" s="88" t="s">
        <v>27</v>
      </c>
      <c r="Q159" s="88" t="s">
        <v>27</v>
      </c>
      <c r="R159" s="88" t="s">
        <v>741</v>
      </c>
      <c r="S159" s="88" t="s">
        <v>733</v>
      </c>
      <c r="T159" t="s">
        <v>26</v>
      </c>
      <c r="U159" t="s">
        <v>27</v>
      </c>
      <c r="V159" t="s">
        <v>27</v>
      </c>
      <c r="W159" t="s">
        <v>160</v>
      </c>
      <c r="X159" t="s">
        <v>34</v>
      </c>
      <c r="Y159" t="s">
        <v>29</v>
      </c>
      <c r="Z159">
        <v>183</v>
      </c>
    </row>
    <row r="160" spans="1:26">
      <c r="A160" s="88">
        <v>3469579601</v>
      </c>
      <c r="B160" s="88" t="s">
        <v>732</v>
      </c>
      <c r="C160" s="132" t="s">
        <v>622</v>
      </c>
      <c r="D160" s="132" t="s">
        <v>232</v>
      </c>
      <c r="E160" s="88">
        <v>211300</v>
      </c>
      <c r="F160" s="132" t="s">
        <v>23</v>
      </c>
      <c r="G160" s="132" t="s">
        <v>677</v>
      </c>
      <c r="H160" s="132">
        <v>635537</v>
      </c>
      <c r="I160" s="88" t="s">
        <v>769</v>
      </c>
      <c r="J160" s="49" t="s">
        <v>243</v>
      </c>
      <c r="K160" s="49">
        <v>39</v>
      </c>
      <c r="L160" s="54">
        <v>-673557.58</v>
      </c>
      <c r="M160" s="54">
        <v>-1080439.83</v>
      </c>
      <c r="N160" s="66" t="str">
        <f t="shared" si="2"/>
        <v>Gysipo</v>
      </c>
      <c r="O160" s="88" t="s">
        <v>26</v>
      </c>
      <c r="P160" s="88" t="s">
        <v>27</v>
      </c>
      <c r="Q160" s="88" t="s">
        <v>27</v>
      </c>
      <c r="R160" s="88" t="s">
        <v>741</v>
      </c>
      <c r="S160" s="88" t="s">
        <v>733</v>
      </c>
      <c r="T160" t="s">
        <v>26</v>
      </c>
      <c r="U160" t="s">
        <v>27</v>
      </c>
      <c r="V160" t="s">
        <v>27</v>
      </c>
      <c r="W160" t="s">
        <v>160</v>
      </c>
      <c r="X160" t="s">
        <v>34</v>
      </c>
      <c r="Y160" t="s">
        <v>29</v>
      </c>
      <c r="Z160">
        <v>186</v>
      </c>
    </row>
    <row r="161" spans="1:26">
      <c r="A161" s="88">
        <v>3468721601</v>
      </c>
      <c r="B161" s="88" t="s">
        <v>732</v>
      </c>
      <c r="C161" s="132" t="s">
        <v>622</v>
      </c>
      <c r="D161" s="132" t="s">
        <v>232</v>
      </c>
      <c r="E161" s="88">
        <v>211300</v>
      </c>
      <c r="F161" s="132" t="s">
        <v>23</v>
      </c>
      <c r="G161" s="132" t="s">
        <v>677</v>
      </c>
      <c r="H161" s="132">
        <v>635537</v>
      </c>
      <c r="I161" s="88" t="s">
        <v>769</v>
      </c>
      <c r="J161" s="49" t="s">
        <v>234</v>
      </c>
      <c r="K161" s="49">
        <v>117</v>
      </c>
      <c r="L161" s="54">
        <v>-674595.6</v>
      </c>
      <c r="M161" s="54">
        <v>-1081572.72</v>
      </c>
      <c r="N161" s="66" t="str">
        <f t="shared" si="2"/>
        <v>Gysipo</v>
      </c>
      <c r="O161" s="88" t="s">
        <v>26</v>
      </c>
      <c r="P161" s="88" t="s">
        <v>27</v>
      </c>
      <c r="Q161" s="88" t="s">
        <v>27</v>
      </c>
      <c r="R161" s="88" t="s">
        <v>741</v>
      </c>
      <c r="S161" s="88" t="s">
        <v>733</v>
      </c>
      <c r="T161" t="s">
        <v>26</v>
      </c>
      <c r="U161" t="s">
        <v>26</v>
      </c>
      <c r="V161" t="s">
        <v>27</v>
      </c>
      <c r="W161">
        <v>0</v>
      </c>
      <c r="X161" t="s">
        <v>34</v>
      </c>
      <c r="Y161" t="s">
        <v>171</v>
      </c>
      <c r="Z161">
        <v>182</v>
      </c>
    </row>
    <row r="162" spans="1:26">
      <c r="A162" s="88">
        <v>3468732601</v>
      </c>
      <c r="B162" s="88" t="s">
        <v>732</v>
      </c>
      <c r="C162" s="132" t="s">
        <v>622</v>
      </c>
      <c r="D162" s="132" t="s">
        <v>232</v>
      </c>
      <c r="E162" s="88">
        <v>211300</v>
      </c>
      <c r="F162" s="132" t="s">
        <v>23</v>
      </c>
      <c r="G162" s="132" t="s">
        <v>677</v>
      </c>
      <c r="H162" s="132">
        <v>635537</v>
      </c>
      <c r="I162" s="88" t="s">
        <v>769</v>
      </c>
      <c r="J162" s="49" t="s">
        <v>240</v>
      </c>
      <c r="K162" s="49">
        <v>8</v>
      </c>
      <c r="L162" s="54">
        <v>-674955.95</v>
      </c>
      <c r="M162" s="54">
        <v>-1081952.25</v>
      </c>
      <c r="N162" s="66" t="str">
        <f t="shared" si="2"/>
        <v>Gysipo</v>
      </c>
      <c r="O162" s="88" t="s">
        <v>26</v>
      </c>
      <c r="P162" s="88" t="s">
        <v>26</v>
      </c>
      <c r="Q162" s="88" t="s">
        <v>27</v>
      </c>
      <c r="R162" s="88"/>
      <c r="S162" s="88" t="s">
        <v>733</v>
      </c>
      <c r="T162" t="s">
        <v>26</v>
      </c>
      <c r="U162" t="s">
        <v>26</v>
      </c>
      <c r="V162" t="s">
        <v>27</v>
      </c>
      <c r="W162">
        <v>0</v>
      </c>
      <c r="X162" t="s">
        <v>34</v>
      </c>
      <c r="Y162" t="s">
        <v>171</v>
      </c>
      <c r="Z162">
        <v>184</v>
      </c>
    </row>
    <row r="163" spans="1:26">
      <c r="A163" s="88">
        <v>3468733601</v>
      </c>
      <c r="B163" s="88" t="s">
        <v>732</v>
      </c>
      <c r="C163" s="132" t="s">
        <v>622</v>
      </c>
      <c r="D163" s="132" t="s">
        <v>232</v>
      </c>
      <c r="E163" s="88">
        <v>211300</v>
      </c>
      <c r="F163" s="132" t="s">
        <v>23</v>
      </c>
      <c r="G163" s="132" t="s">
        <v>677</v>
      </c>
      <c r="H163" s="132">
        <v>635537</v>
      </c>
      <c r="I163" s="88" t="s">
        <v>769</v>
      </c>
      <c r="J163" s="49" t="s">
        <v>241</v>
      </c>
      <c r="K163" s="49">
        <v>123</v>
      </c>
      <c r="L163" s="54">
        <v>-674912.96</v>
      </c>
      <c r="M163" s="54">
        <v>-1081942.55</v>
      </c>
      <c r="N163" s="66" t="str">
        <f t="shared" si="2"/>
        <v>Gysipo</v>
      </c>
      <c r="O163" s="88" t="s">
        <v>26</v>
      </c>
      <c r="P163" s="88" t="s">
        <v>26</v>
      </c>
      <c r="Q163" s="88" t="s">
        <v>27</v>
      </c>
      <c r="R163" s="88"/>
      <c r="S163" s="88" t="s">
        <v>733</v>
      </c>
      <c r="T163" t="s">
        <v>26</v>
      </c>
      <c r="U163" t="s">
        <v>26</v>
      </c>
      <c r="V163" t="s">
        <v>27</v>
      </c>
      <c r="W163">
        <v>0</v>
      </c>
      <c r="X163" t="s">
        <v>34</v>
      </c>
      <c r="Y163" t="s">
        <v>171</v>
      </c>
      <c r="Z163">
        <v>185</v>
      </c>
    </row>
    <row r="164" spans="1:26">
      <c r="A164" s="88">
        <v>3470106601</v>
      </c>
      <c r="B164" s="88" t="s">
        <v>732</v>
      </c>
      <c r="C164" s="132" t="s">
        <v>622</v>
      </c>
      <c r="D164" s="132" t="s">
        <v>232</v>
      </c>
      <c r="E164" s="88">
        <v>211300</v>
      </c>
      <c r="F164" s="132" t="s">
        <v>23</v>
      </c>
      <c r="G164" s="132" t="s">
        <v>677</v>
      </c>
      <c r="H164" s="132">
        <v>635537</v>
      </c>
      <c r="I164" s="88" t="s">
        <v>769</v>
      </c>
      <c r="J164" s="49" t="s">
        <v>275</v>
      </c>
      <c r="K164" s="49">
        <v>324</v>
      </c>
      <c r="L164" s="54">
        <v>0</v>
      </c>
      <c r="M164" s="54">
        <v>0</v>
      </c>
      <c r="N164" s="66" t="str">
        <f t="shared" si="2"/>
        <v>Gysipo</v>
      </c>
      <c r="O164" s="88" t="s">
        <v>770</v>
      </c>
      <c r="P164" s="88" t="s">
        <v>26</v>
      </c>
      <c r="Q164" s="88" t="s">
        <v>26</v>
      </c>
      <c r="R164" s="88" t="s">
        <v>276</v>
      </c>
      <c r="S164" s="88" t="s">
        <v>733</v>
      </c>
      <c r="T164" t="s">
        <v>26</v>
      </c>
      <c r="U164" t="s">
        <v>26</v>
      </c>
      <c r="V164" t="s">
        <v>26</v>
      </c>
      <c r="W164" t="s">
        <v>276</v>
      </c>
      <c r="X164" t="s">
        <v>34</v>
      </c>
      <c r="Y164" t="s">
        <v>29</v>
      </c>
      <c r="Z164">
        <v>187</v>
      </c>
    </row>
    <row r="165" spans="1:26">
      <c r="A165" s="88">
        <v>2619320606</v>
      </c>
      <c r="B165" s="88" t="s">
        <v>732</v>
      </c>
      <c r="C165" s="132" t="s">
        <v>622</v>
      </c>
      <c r="D165" s="132" t="s">
        <v>353</v>
      </c>
      <c r="E165" s="88">
        <v>411100</v>
      </c>
      <c r="F165" s="132" t="s">
        <v>23</v>
      </c>
      <c r="G165" s="132" t="s">
        <v>622</v>
      </c>
      <c r="H165" s="132">
        <v>743852</v>
      </c>
      <c r="I165" s="88" t="s">
        <v>772</v>
      </c>
      <c r="J165" s="49" t="s">
        <v>363</v>
      </c>
      <c r="K165" s="49">
        <v>135</v>
      </c>
      <c r="L165" s="54">
        <v>-653327.79</v>
      </c>
      <c r="M165" s="54">
        <v>-1059641.52</v>
      </c>
      <c r="N165" s="66" t="str">
        <f t="shared" si="2"/>
        <v>Gysipo</v>
      </c>
      <c r="O165" s="177" t="s">
        <v>26</v>
      </c>
      <c r="P165" s="177" t="s">
        <v>773</v>
      </c>
      <c r="Q165" s="177" t="s">
        <v>27</v>
      </c>
      <c r="R165" s="177" t="s">
        <v>774</v>
      </c>
      <c r="S165" s="88" t="s">
        <v>771</v>
      </c>
      <c r="T165" t="s">
        <v>27</v>
      </c>
      <c r="U165" t="s">
        <v>26</v>
      </c>
      <c r="V165" t="s">
        <v>27</v>
      </c>
      <c r="W165" t="s">
        <v>364</v>
      </c>
      <c r="X165" t="s">
        <v>34</v>
      </c>
      <c r="Y165" t="s">
        <v>29</v>
      </c>
      <c r="Z165">
        <v>339</v>
      </c>
    </row>
    <row r="166" spans="1:26">
      <c r="A166" s="88">
        <v>2619324606</v>
      </c>
      <c r="B166" s="88" t="s">
        <v>732</v>
      </c>
      <c r="C166" s="132" t="s">
        <v>622</v>
      </c>
      <c r="D166" s="132" t="s">
        <v>353</v>
      </c>
      <c r="E166" s="88">
        <v>411100</v>
      </c>
      <c r="F166" s="132" t="s">
        <v>23</v>
      </c>
      <c r="G166" s="132" t="s">
        <v>622</v>
      </c>
      <c r="H166" s="132">
        <v>743852</v>
      </c>
      <c r="I166" s="88" t="s">
        <v>772</v>
      </c>
      <c r="J166" s="49" t="s">
        <v>365</v>
      </c>
      <c r="K166" s="49">
        <v>200</v>
      </c>
      <c r="L166" s="54">
        <v>-653316.46</v>
      </c>
      <c r="M166" s="54">
        <v>-1059649.57</v>
      </c>
      <c r="N166" s="66" t="str">
        <f t="shared" si="2"/>
        <v>Gysipo</v>
      </c>
      <c r="O166" s="177" t="s">
        <v>26</v>
      </c>
      <c r="P166" s="177" t="s">
        <v>773</v>
      </c>
      <c r="Q166" s="177" t="s">
        <v>27</v>
      </c>
      <c r="R166" s="177" t="s">
        <v>774</v>
      </c>
      <c r="S166" s="88" t="s">
        <v>771</v>
      </c>
      <c r="T166" t="s">
        <v>27</v>
      </c>
      <c r="U166" t="s">
        <v>26</v>
      </c>
      <c r="V166" t="s">
        <v>27</v>
      </c>
      <c r="W166" t="s">
        <v>364</v>
      </c>
      <c r="X166" t="s">
        <v>34</v>
      </c>
      <c r="Y166" t="s">
        <v>29</v>
      </c>
      <c r="Z166">
        <v>340</v>
      </c>
    </row>
    <row r="167" spans="1:26">
      <c r="A167" s="88">
        <v>3049854606</v>
      </c>
      <c r="B167" s="88" t="s">
        <v>732</v>
      </c>
      <c r="C167" s="132" t="s">
        <v>622</v>
      </c>
      <c r="D167" s="132" t="s">
        <v>353</v>
      </c>
      <c r="E167" s="88">
        <v>411100</v>
      </c>
      <c r="F167" s="132" t="s">
        <v>23</v>
      </c>
      <c r="G167" s="132" t="s">
        <v>622</v>
      </c>
      <c r="H167" s="132">
        <v>743852</v>
      </c>
      <c r="I167" s="88" t="s">
        <v>772</v>
      </c>
      <c r="J167" s="49" t="s">
        <v>366</v>
      </c>
      <c r="K167" s="49">
        <v>514</v>
      </c>
      <c r="L167" s="54">
        <v>-653401.30000000005</v>
      </c>
      <c r="M167" s="54">
        <v>-1059603</v>
      </c>
      <c r="N167" s="66" t="str">
        <f t="shared" si="2"/>
        <v>Gysipo</v>
      </c>
      <c r="O167" s="177" t="s">
        <v>26</v>
      </c>
      <c r="P167" s="177" t="s">
        <v>773</v>
      </c>
      <c r="Q167" s="177" t="s">
        <v>27</v>
      </c>
      <c r="R167" s="177" t="s">
        <v>774</v>
      </c>
      <c r="S167" s="88" t="s">
        <v>771</v>
      </c>
      <c r="T167" t="s">
        <v>26</v>
      </c>
      <c r="U167" t="s">
        <v>26</v>
      </c>
      <c r="V167" t="s">
        <v>27</v>
      </c>
      <c r="W167" t="s">
        <v>367</v>
      </c>
      <c r="X167" t="s">
        <v>34</v>
      </c>
      <c r="Y167" t="s">
        <v>108</v>
      </c>
      <c r="Z167">
        <v>341</v>
      </c>
    </row>
    <row r="168" spans="1:26">
      <c r="A168" s="88">
        <v>2858119606</v>
      </c>
      <c r="B168" s="88" t="s">
        <v>732</v>
      </c>
      <c r="C168" s="132" t="s">
        <v>622</v>
      </c>
      <c r="D168" s="132" t="s">
        <v>145</v>
      </c>
      <c r="E168" s="88">
        <v>211100</v>
      </c>
      <c r="F168" s="132" t="s">
        <v>23</v>
      </c>
      <c r="G168" s="132" t="s">
        <v>622</v>
      </c>
      <c r="H168" s="132">
        <v>606171</v>
      </c>
      <c r="I168" s="88" t="s">
        <v>775</v>
      </c>
      <c r="J168" s="49" t="s">
        <v>153</v>
      </c>
      <c r="K168" s="49">
        <v>383</v>
      </c>
      <c r="L168" s="54">
        <v>-653932.54</v>
      </c>
      <c r="M168" s="54">
        <v>-1057308.29</v>
      </c>
      <c r="N168" s="66" t="str">
        <f t="shared" si="2"/>
        <v>Gysipo</v>
      </c>
      <c r="O168" s="88" t="s">
        <v>26</v>
      </c>
      <c r="P168" s="88" t="s">
        <v>27</v>
      </c>
      <c r="Q168" s="88" t="s">
        <v>27</v>
      </c>
      <c r="R168" s="88" t="s">
        <v>776</v>
      </c>
      <c r="S168" s="88" t="s">
        <v>771</v>
      </c>
      <c r="T168" t="s">
        <v>26</v>
      </c>
      <c r="U168" t="s">
        <v>27</v>
      </c>
      <c r="V168" t="s">
        <v>27</v>
      </c>
      <c r="W168" t="s">
        <v>152</v>
      </c>
      <c r="X168" t="s">
        <v>34</v>
      </c>
      <c r="Y168" t="s">
        <v>29</v>
      </c>
      <c r="Z168">
        <v>98</v>
      </c>
    </row>
    <row r="169" spans="1:26">
      <c r="A169" s="88">
        <v>2858143606</v>
      </c>
      <c r="B169" s="88" t="s">
        <v>732</v>
      </c>
      <c r="C169" s="132" t="s">
        <v>622</v>
      </c>
      <c r="D169" s="132" t="s">
        <v>145</v>
      </c>
      <c r="E169" s="88">
        <v>211100</v>
      </c>
      <c r="F169" s="132" t="s">
        <v>23</v>
      </c>
      <c r="G169" s="132" t="s">
        <v>622</v>
      </c>
      <c r="H169" s="132">
        <v>606171</v>
      </c>
      <c r="I169" s="88" t="s">
        <v>775</v>
      </c>
      <c r="J169" s="49" t="s">
        <v>155</v>
      </c>
      <c r="K169" s="49">
        <v>37</v>
      </c>
      <c r="L169" s="54">
        <v>-653950</v>
      </c>
      <c r="M169" s="54">
        <v>-1057256.6299999999</v>
      </c>
      <c r="N169" s="66" t="str">
        <f t="shared" si="2"/>
        <v>Gysipo</v>
      </c>
      <c r="O169" s="88" t="s">
        <v>26</v>
      </c>
      <c r="P169" s="88" t="s">
        <v>27</v>
      </c>
      <c r="Q169" s="88" t="s">
        <v>27</v>
      </c>
      <c r="R169" s="88" t="s">
        <v>776</v>
      </c>
      <c r="S169" s="88" t="s">
        <v>771</v>
      </c>
      <c r="T169" t="s">
        <v>26</v>
      </c>
      <c r="U169" t="s">
        <v>27</v>
      </c>
      <c r="V169" t="s">
        <v>27</v>
      </c>
      <c r="W169" t="s">
        <v>152</v>
      </c>
      <c r="X169" t="s">
        <v>34</v>
      </c>
      <c r="Y169" t="s">
        <v>29</v>
      </c>
      <c r="Z169">
        <v>100</v>
      </c>
    </row>
    <row r="170" spans="1:26">
      <c r="A170" s="88">
        <v>2858118606</v>
      </c>
      <c r="B170" s="88" t="s">
        <v>732</v>
      </c>
      <c r="C170" s="132" t="s">
        <v>622</v>
      </c>
      <c r="D170" s="132" t="s">
        <v>145</v>
      </c>
      <c r="E170" s="88">
        <v>211100</v>
      </c>
      <c r="F170" s="132" t="s">
        <v>23</v>
      </c>
      <c r="G170" s="132" t="s">
        <v>622</v>
      </c>
      <c r="H170" s="132">
        <v>606171</v>
      </c>
      <c r="I170" s="88" t="s">
        <v>775</v>
      </c>
      <c r="J170" s="49" t="s">
        <v>151</v>
      </c>
      <c r="K170" s="49">
        <v>142</v>
      </c>
      <c r="L170" s="54">
        <v>-653970.02</v>
      </c>
      <c r="M170" s="54">
        <v>-1057247.6399999999</v>
      </c>
      <c r="N170" s="66" t="str">
        <f t="shared" si="2"/>
        <v>Gysipo</v>
      </c>
      <c r="O170" s="88" t="s">
        <v>26</v>
      </c>
      <c r="P170" s="88" t="s">
        <v>27</v>
      </c>
      <c r="Q170" s="88" t="s">
        <v>27</v>
      </c>
      <c r="R170" s="88" t="s">
        <v>776</v>
      </c>
      <c r="S170" s="88" t="s">
        <v>771</v>
      </c>
      <c r="T170" t="s">
        <v>26</v>
      </c>
      <c r="U170" t="s">
        <v>27</v>
      </c>
      <c r="V170" t="s">
        <v>27</v>
      </c>
      <c r="W170" t="s">
        <v>152</v>
      </c>
      <c r="X170" t="s">
        <v>34</v>
      </c>
      <c r="Y170" t="s">
        <v>29</v>
      </c>
      <c r="Z170">
        <v>97</v>
      </c>
    </row>
    <row r="171" spans="1:26">
      <c r="A171" s="88">
        <v>2858142606</v>
      </c>
      <c r="B171" s="88" t="s">
        <v>732</v>
      </c>
      <c r="C171" s="132" t="s">
        <v>622</v>
      </c>
      <c r="D171" s="132" t="s">
        <v>145</v>
      </c>
      <c r="E171" s="88">
        <v>211100</v>
      </c>
      <c r="F171" s="132" t="s">
        <v>23</v>
      </c>
      <c r="G171" s="132" t="s">
        <v>622</v>
      </c>
      <c r="H171" s="132">
        <v>606171</v>
      </c>
      <c r="I171" s="88" t="s">
        <v>775</v>
      </c>
      <c r="J171" s="49" t="s">
        <v>154</v>
      </c>
      <c r="K171" s="49">
        <v>211</v>
      </c>
      <c r="L171" s="54">
        <v>-653977.21</v>
      </c>
      <c r="M171" s="54">
        <v>-1057217.3400000001</v>
      </c>
      <c r="N171" s="66" t="str">
        <f t="shared" si="2"/>
        <v>Gysipo</v>
      </c>
      <c r="O171" s="88" t="s">
        <v>26</v>
      </c>
      <c r="P171" s="88" t="s">
        <v>27</v>
      </c>
      <c r="Q171" s="88" t="s">
        <v>27</v>
      </c>
      <c r="R171" s="88" t="s">
        <v>776</v>
      </c>
      <c r="S171" s="88" t="s">
        <v>771</v>
      </c>
      <c r="T171" t="s">
        <v>26</v>
      </c>
      <c r="U171" t="s">
        <v>27</v>
      </c>
      <c r="V171" t="s">
        <v>27</v>
      </c>
      <c r="W171" t="s">
        <v>152</v>
      </c>
      <c r="X171" t="s">
        <v>34</v>
      </c>
      <c r="Y171" t="s">
        <v>29</v>
      </c>
      <c r="Z171">
        <v>99</v>
      </c>
    </row>
    <row r="172" spans="1:26">
      <c r="A172" s="88">
        <v>2858117606</v>
      </c>
      <c r="B172" s="88" t="s">
        <v>732</v>
      </c>
      <c r="C172" s="132" t="s">
        <v>622</v>
      </c>
      <c r="D172" s="132" t="s">
        <v>145</v>
      </c>
      <c r="E172" s="88">
        <v>211100</v>
      </c>
      <c r="F172" s="132" t="s">
        <v>23</v>
      </c>
      <c r="G172" s="132" t="s">
        <v>622</v>
      </c>
      <c r="H172" s="132">
        <v>606171</v>
      </c>
      <c r="I172" s="88" t="s">
        <v>775</v>
      </c>
      <c r="J172" s="49" t="s">
        <v>149</v>
      </c>
      <c r="K172" s="49">
        <v>142</v>
      </c>
      <c r="L172" s="54">
        <v>-654002.93000000005</v>
      </c>
      <c r="M172" s="54">
        <v>-1057170.08</v>
      </c>
      <c r="N172" s="66" t="str">
        <f t="shared" si="2"/>
        <v>Gysipo</v>
      </c>
      <c r="O172" s="88" t="s">
        <v>26</v>
      </c>
      <c r="P172" s="88" t="s">
        <v>27</v>
      </c>
      <c r="Q172" s="88" t="s">
        <v>27</v>
      </c>
      <c r="R172" s="88" t="s">
        <v>776</v>
      </c>
      <c r="S172" s="88" t="s">
        <v>771</v>
      </c>
      <c r="T172" t="s">
        <v>26</v>
      </c>
      <c r="U172" t="s">
        <v>27</v>
      </c>
      <c r="V172" t="s">
        <v>27</v>
      </c>
      <c r="W172" t="s">
        <v>150</v>
      </c>
      <c r="X172" t="s">
        <v>34</v>
      </c>
      <c r="Y172" t="s">
        <v>29</v>
      </c>
      <c r="Z172">
        <v>96</v>
      </c>
    </row>
    <row r="173" spans="1:26">
      <c r="A173" s="88">
        <v>2858257606</v>
      </c>
      <c r="B173" s="88" t="s">
        <v>732</v>
      </c>
      <c r="C173" s="132" t="s">
        <v>622</v>
      </c>
      <c r="D173" s="132" t="s">
        <v>145</v>
      </c>
      <c r="E173" s="88">
        <v>211100</v>
      </c>
      <c r="F173" s="132" t="s">
        <v>23</v>
      </c>
      <c r="G173" s="132" t="s">
        <v>622</v>
      </c>
      <c r="H173" s="132">
        <v>606171</v>
      </c>
      <c r="I173" s="88" t="s">
        <v>775</v>
      </c>
      <c r="J173" s="49" t="s">
        <v>156</v>
      </c>
      <c r="K173" s="49">
        <v>43</v>
      </c>
      <c r="L173" s="54">
        <v>-654660.73</v>
      </c>
      <c r="M173" s="54">
        <v>-1056676.1499999999</v>
      </c>
      <c r="N173" s="66" t="str">
        <f t="shared" si="2"/>
        <v>Gysipo</v>
      </c>
      <c r="O173" s="88" t="s">
        <v>27</v>
      </c>
      <c r="P173" s="88" t="s">
        <v>26</v>
      </c>
      <c r="Q173" s="88" t="s">
        <v>26</v>
      </c>
      <c r="R173" s="88" t="s">
        <v>777</v>
      </c>
      <c r="S173" s="88" t="s">
        <v>771</v>
      </c>
      <c r="T173" t="s">
        <v>27</v>
      </c>
      <c r="U173" t="s">
        <v>26</v>
      </c>
      <c r="V173" t="s">
        <v>26</v>
      </c>
      <c r="W173" t="s">
        <v>148</v>
      </c>
      <c r="X173" t="s">
        <v>34</v>
      </c>
      <c r="Y173" t="s">
        <v>29</v>
      </c>
      <c r="Z173">
        <v>101</v>
      </c>
    </row>
    <row r="174" spans="1:26">
      <c r="A174" s="88">
        <v>2452053606</v>
      </c>
      <c r="B174" s="88" t="s">
        <v>732</v>
      </c>
      <c r="C174" s="132" t="s">
        <v>622</v>
      </c>
      <c r="D174" s="132" t="s">
        <v>145</v>
      </c>
      <c r="E174" s="88">
        <v>211100</v>
      </c>
      <c r="F174" s="132" t="s">
        <v>23</v>
      </c>
      <c r="G174" s="132" t="s">
        <v>622</v>
      </c>
      <c r="H174" s="132">
        <v>606171</v>
      </c>
      <c r="I174" s="88" t="s">
        <v>775</v>
      </c>
      <c r="J174" s="49" t="s">
        <v>147</v>
      </c>
      <c r="K174" s="49">
        <v>119</v>
      </c>
      <c r="L174" s="54">
        <v>-654810.12</v>
      </c>
      <c r="M174" s="54">
        <v>-1056062.81</v>
      </c>
      <c r="N174" s="66" t="str">
        <f t="shared" si="2"/>
        <v>Gysipo</v>
      </c>
      <c r="O174" s="88" t="s">
        <v>27</v>
      </c>
      <c r="P174" s="88" t="s">
        <v>26</v>
      </c>
      <c r="Q174" s="88" t="s">
        <v>26</v>
      </c>
      <c r="R174" s="88" t="s">
        <v>777</v>
      </c>
      <c r="S174" s="88" t="s">
        <v>771</v>
      </c>
      <c r="T174" t="s">
        <v>27</v>
      </c>
      <c r="U174" t="s">
        <v>26</v>
      </c>
      <c r="V174" t="s">
        <v>26</v>
      </c>
      <c r="W174" t="s">
        <v>148</v>
      </c>
      <c r="X174" t="s">
        <v>34</v>
      </c>
      <c r="Y174" t="s">
        <v>103</v>
      </c>
      <c r="Z174">
        <v>95</v>
      </c>
    </row>
    <row r="175" spans="1:26">
      <c r="A175" s="88">
        <v>3056384606</v>
      </c>
      <c r="B175" s="88" t="s">
        <v>732</v>
      </c>
      <c r="C175" s="132" t="s">
        <v>622</v>
      </c>
      <c r="D175" s="132" t="s">
        <v>176</v>
      </c>
      <c r="E175" s="88">
        <v>211100</v>
      </c>
      <c r="F175" s="132" t="s">
        <v>23</v>
      </c>
      <c r="G175" s="132" t="s">
        <v>622</v>
      </c>
      <c r="H175" s="132">
        <v>779041</v>
      </c>
      <c r="I175" s="88" t="s">
        <v>778</v>
      </c>
      <c r="J175" s="49" t="s">
        <v>182</v>
      </c>
      <c r="K175" s="49">
        <v>29</v>
      </c>
      <c r="L175" s="54">
        <v>-641334.04</v>
      </c>
      <c r="M175" s="54">
        <v>-1060470.81</v>
      </c>
      <c r="N175" s="66" t="str">
        <f t="shared" si="2"/>
        <v>Gysipo</v>
      </c>
      <c r="O175" s="88" t="s">
        <v>779</v>
      </c>
      <c r="P175" s="88" t="s">
        <v>780</v>
      </c>
      <c r="Q175" s="88" t="s">
        <v>26</v>
      </c>
      <c r="R175" s="88" t="s">
        <v>781</v>
      </c>
      <c r="S175" s="88" t="s">
        <v>771</v>
      </c>
      <c r="T175" t="s">
        <v>26</v>
      </c>
      <c r="U175" t="s">
        <v>27</v>
      </c>
      <c r="V175" t="s">
        <v>26</v>
      </c>
      <c r="W175" t="s">
        <v>179</v>
      </c>
      <c r="X175" t="s">
        <v>34</v>
      </c>
      <c r="Y175" t="s">
        <v>29</v>
      </c>
      <c r="Z175">
        <v>245</v>
      </c>
    </row>
    <row r="176" spans="1:26">
      <c r="A176" s="88">
        <v>3056382606</v>
      </c>
      <c r="B176" s="88" t="s">
        <v>732</v>
      </c>
      <c r="C176" s="132" t="s">
        <v>622</v>
      </c>
      <c r="D176" s="132" t="s">
        <v>176</v>
      </c>
      <c r="E176" s="88">
        <v>211100</v>
      </c>
      <c r="F176" s="132" t="s">
        <v>23</v>
      </c>
      <c r="G176" s="132" t="s">
        <v>622</v>
      </c>
      <c r="H176" s="132">
        <v>779041</v>
      </c>
      <c r="I176" s="88" t="s">
        <v>778</v>
      </c>
      <c r="J176" s="49" t="s">
        <v>181</v>
      </c>
      <c r="K176" s="49">
        <v>340</v>
      </c>
      <c r="L176" s="54">
        <v>-641320.31000000006</v>
      </c>
      <c r="M176" s="54">
        <v>-1060510.8700000001</v>
      </c>
      <c r="N176" s="66" t="str">
        <f t="shared" si="2"/>
        <v>Gysipo</v>
      </c>
      <c r="O176" s="88" t="s">
        <v>779</v>
      </c>
      <c r="P176" s="88" t="s">
        <v>780</v>
      </c>
      <c r="Q176" s="88" t="s">
        <v>26</v>
      </c>
      <c r="R176" s="88" t="s">
        <v>781</v>
      </c>
      <c r="S176" s="88" t="s">
        <v>771</v>
      </c>
      <c r="T176" t="s">
        <v>26</v>
      </c>
      <c r="U176" t="s">
        <v>27</v>
      </c>
      <c r="V176" t="s">
        <v>26</v>
      </c>
      <c r="W176" t="s">
        <v>179</v>
      </c>
      <c r="X176" t="s">
        <v>34</v>
      </c>
      <c r="Y176" t="s">
        <v>29</v>
      </c>
      <c r="Z176">
        <v>244</v>
      </c>
    </row>
    <row r="177" spans="1:26">
      <c r="A177" s="88">
        <v>3056375606</v>
      </c>
      <c r="B177" s="88" t="s">
        <v>732</v>
      </c>
      <c r="C177" s="132" t="s">
        <v>622</v>
      </c>
      <c r="D177" s="132" t="s">
        <v>176</v>
      </c>
      <c r="E177" s="88">
        <v>211100</v>
      </c>
      <c r="F177" s="132" t="s">
        <v>23</v>
      </c>
      <c r="G177" s="132" t="s">
        <v>622</v>
      </c>
      <c r="H177" s="132">
        <v>779041</v>
      </c>
      <c r="I177" s="88" t="s">
        <v>778</v>
      </c>
      <c r="J177" s="49" t="s">
        <v>180</v>
      </c>
      <c r="K177" s="49">
        <v>36</v>
      </c>
      <c r="L177" s="54">
        <v>-641252.73</v>
      </c>
      <c r="M177" s="54">
        <v>-1060605.77</v>
      </c>
      <c r="N177" s="66" t="str">
        <f t="shared" si="2"/>
        <v>Gysipo</v>
      </c>
      <c r="O177" s="88" t="s">
        <v>779</v>
      </c>
      <c r="P177" s="88" t="s">
        <v>780</v>
      </c>
      <c r="Q177" s="88" t="s">
        <v>26</v>
      </c>
      <c r="R177" s="88" t="s">
        <v>781</v>
      </c>
      <c r="S177" s="88" t="s">
        <v>771</v>
      </c>
      <c r="T177" t="s">
        <v>26</v>
      </c>
      <c r="U177" t="s">
        <v>27</v>
      </c>
      <c r="V177" t="s">
        <v>26</v>
      </c>
      <c r="W177" t="s">
        <v>179</v>
      </c>
      <c r="X177" t="s">
        <v>34</v>
      </c>
      <c r="Y177" t="s">
        <v>29</v>
      </c>
      <c r="Z177">
        <v>243</v>
      </c>
    </row>
    <row r="178" spans="1:26">
      <c r="A178" s="88">
        <v>3056372606</v>
      </c>
      <c r="B178" s="88" t="s">
        <v>732</v>
      </c>
      <c r="C178" s="132" t="s">
        <v>622</v>
      </c>
      <c r="D178" s="132" t="s">
        <v>176</v>
      </c>
      <c r="E178" s="88">
        <v>211100</v>
      </c>
      <c r="F178" s="132" t="s">
        <v>23</v>
      </c>
      <c r="G178" s="132" t="s">
        <v>622</v>
      </c>
      <c r="H178" s="132">
        <v>779041</v>
      </c>
      <c r="I178" s="88" t="s">
        <v>778</v>
      </c>
      <c r="J178" s="49" t="s">
        <v>178</v>
      </c>
      <c r="K178" s="49">
        <v>161</v>
      </c>
      <c r="L178" s="54">
        <v>-641230.26</v>
      </c>
      <c r="M178" s="54">
        <v>-1060637.68</v>
      </c>
      <c r="N178" s="66" t="str">
        <f t="shared" si="2"/>
        <v>Gysipo</v>
      </c>
      <c r="O178" s="88" t="s">
        <v>779</v>
      </c>
      <c r="P178" s="88" t="s">
        <v>780</v>
      </c>
      <c r="Q178" s="88" t="s">
        <v>26</v>
      </c>
      <c r="R178" s="88" t="s">
        <v>781</v>
      </c>
      <c r="S178" s="88" t="s">
        <v>771</v>
      </c>
      <c r="T178" t="s">
        <v>26</v>
      </c>
      <c r="U178" t="s">
        <v>27</v>
      </c>
      <c r="V178" t="s">
        <v>26</v>
      </c>
      <c r="W178" t="s">
        <v>179</v>
      </c>
      <c r="X178" t="s">
        <v>34</v>
      </c>
      <c r="Y178" t="s">
        <v>29</v>
      </c>
      <c r="Z178">
        <v>242</v>
      </c>
    </row>
    <row r="179" spans="1:26">
      <c r="A179" s="88">
        <v>3021173606</v>
      </c>
      <c r="B179" s="88" t="s">
        <v>732</v>
      </c>
      <c r="C179" s="132" t="s">
        <v>622</v>
      </c>
      <c r="D179" s="132" t="s">
        <v>157</v>
      </c>
      <c r="E179" s="88">
        <v>211100</v>
      </c>
      <c r="F179" s="132" t="s">
        <v>23</v>
      </c>
      <c r="G179" s="132" t="s">
        <v>622</v>
      </c>
      <c r="H179" s="132">
        <v>624799</v>
      </c>
      <c r="I179" s="88" t="s">
        <v>782</v>
      </c>
      <c r="J179" s="49" t="s">
        <v>159</v>
      </c>
      <c r="K179" s="49">
        <v>376</v>
      </c>
      <c r="L179" s="54">
        <v>-637971.43000000005</v>
      </c>
      <c r="M179" s="54">
        <v>-1062214.79</v>
      </c>
      <c r="N179" s="66" t="str">
        <f t="shared" si="2"/>
        <v>Gysipo</v>
      </c>
      <c r="O179" s="88" t="s">
        <v>26</v>
      </c>
      <c r="P179" s="88" t="s">
        <v>27</v>
      </c>
      <c r="Q179" s="88" t="s">
        <v>27</v>
      </c>
      <c r="R179" s="88" t="s">
        <v>783</v>
      </c>
      <c r="S179" s="88" t="s">
        <v>771</v>
      </c>
      <c r="T179" t="s">
        <v>26</v>
      </c>
      <c r="U179" t="s">
        <v>27</v>
      </c>
      <c r="V179" t="s">
        <v>27</v>
      </c>
      <c r="W179" t="s">
        <v>160</v>
      </c>
      <c r="X179" t="s">
        <v>34</v>
      </c>
      <c r="Y179" t="s">
        <v>29</v>
      </c>
      <c r="Z179">
        <v>77</v>
      </c>
    </row>
    <row r="180" spans="1:26">
      <c r="A180" s="88">
        <v>955408603</v>
      </c>
      <c r="B180" s="88" t="s">
        <v>732</v>
      </c>
      <c r="C180" s="132" t="s">
        <v>622</v>
      </c>
      <c r="D180" s="132" t="s">
        <v>161</v>
      </c>
      <c r="E180" s="88">
        <v>211100</v>
      </c>
      <c r="F180" s="132" t="s">
        <v>23</v>
      </c>
      <c r="G180" s="132" t="s">
        <v>654</v>
      </c>
      <c r="H180" s="132">
        <v>639346</v>
      </c>
      <c r="I180" s="88" t="s">
        <v>784</v>
      </c>
      <c r="J180" s="49" t="s">
        <v>164</v>
      </c>
      <c r="K180" s="49">
        <v>90</v>
      </c>
      <c r="L180" s="54">
        <v>-640503.09</v>
      </c>
      <c r="M180" s="54">
        <v>-1093689.43</v>
      </c>
      <c r="N180" s="66" t="str">
        <f t="shared" si="2"/>
        <v>Gysipo</v>
      </c>
      <c r="O180" s="88" t="s">
        <v>785</v>
      </c>
      <c r="P180" s="88" t="s">
        <v>26</v>
      </c>
      <c r="Q180" s="88" t="s">
        <v>27</v>
      </c>
      <c r="R180" s="88" t="s">
        <v>786</v>
      </c>
      <c r="S180" s="88" t="s">
        <v>771</v>
      </c>
      <c r="T180" t="s">
        <v>26</v>
      </c>
      <c r="U180" t="s">
        <v>27</v>
      </c>
      <c r="V180" t="s">
        <v>27</v>
      </c>
      <c r="W180" t="s">
        <v>160</v>
      </c>
      <c r="X180" t="s">
        <v>34</v>
      </c>
      <c r="Y180" t="s">
        <v>29</v>
      </c>
      <c r="Z180">
        <v>69</v>
      </c>
    </row>
    <row r="181" spans="1:26">
      <c r="A181" s="88">
        <v>1184280603</v>
      </c>
      <c r="B181" s="88" t="s">
        <v>732</v>
      </c>
      <c r="C181" s="132" t="s">
        <v>622</v>
      </c>
      <c r="D181" s="132" t="s">
        <v>161</v>
      </c>
      <c r="E181" s="88">
        <v>0</v>
      </c>
      <c r="F181" s="132" t="s">
        <v>23</v>
      </c>
      <c r="G181" s="132" t="s">
        <v>654</v>
      </c>
      <c r="H181" s="132">
        <v>758493</v>
      </c>
      <c r="I181" s="88" t="s">
        <v>549</v>
      </c>
      <c r="J181" s="49" t="s">
        <v>553</v>
      </c>
      <c r="K181" s="49">
        <v>1844</v>
      </c>
      <c r="L181" s="54">
        <v>-641723</v>
      </c>
      <c r="M181" s="54">
        <v>-1095262</v>
      </c>
      <c r="N181" s="66" t="str">
        <f t="shared" si="2"/>
        <v>Gysipo</v>
      </c>
      <c r="O181" s="88" t="s">
        <v>787</v>
      </c>
      <c r="P181" s="88" t="s">
        <v>26</v>
      </c>
      <c r="Q181" s="88" t="s">
        <v>27</v>
      </c>
      <c r="R181" s="177" t="s">
        <v>788</v>
      </c>
      <c r="S181" s="88" t="s">
        <v>771</v>
      </c>
      <c r="T181">
        <v>0</v>
      </c>
      <c r="U181">
        <v>0</v>
      </c>
      <c r="V181">
        <v>0</v>
      </c>
      <c r="W181">
        <v>0</v>
      </c>
      <c r="X181" t="s">
        <v>482</v>
      </c>
      <c r="Y181">
        <v>0</v>
      </c>
      <c r="Z181">
        <v>218</v>
      </c>
    </row>
    <row r="182" spans="1:26">
      <c r="A182" s="88">
        <v>1184276603</v>
      </c>
      <c r="B182" s="88" t="s">
        <v>732</v>
      </c>
      <c r="C182" s="132" t="s">
        <v>622</v>
      </c>
      <c r="D182" s="132" t="s">
        <v>161</v>
      </c>
      <c r="E182" s="88">
        <v>211100</v>
      </c>
      <c r="F182" s="132" t="s">
        <v>23</v>
      </c>
      <c r="G182" s="132" t="s">
        <v>654</v>
      </c>
      <c r="H182" s="132">
        <v>758493</v>
      </c>
      <c r="I182" s="88" t="s">
        <v>549</v>
      </c>
      <c r="J182" s="49" t="s">
        <v>297</v>
      </c>
      <c r="K182" s="49">
        <v>8351</v>
      </c>
      <c r="L182" s="54">
        <v>0</v>
      </c>
      <c r="M182" s="54">
        <v>0</v>
      </c>
      <c r="N182" s="66" t="str">
        <f t="shared" si="2"/>
        <v>Gysipo</v>
      </c>
      <c r="O182" s="88" t="s">
        <v>26</v>
      </c>
      <c r="P182" s="88" t="s">
        <v>26</v>
      </c>
      <c r="Q182" s="88" t="s">
        <v>27</v>
      </c>
      <c r="R182" s="88" t="s">
        <v>788</v>
      </c>
      <c r="S182" s="88" t="s">
        <v>771</v>
      </c>
      <c r="T182" t="s">
        <v>26</v>
      </c>
      <c r="U182" t="s">
        <v>26</v>
      </c>
      <c r="V182" t="s">
        <v>27</v>
      </c>
      <c r="W182" t="s">
        <v>279</v>
      </c>
      <c r="X182" t="s">
        <v>34</v>
      </c>
      <c r="Y182" t="s">
        <v>29</v>
      </c>
      <c r="Z182">
        <v>233</v>
      </c>
    </row>
    <row r="183" spans="1:26">
      <c r="A183" s="88">
        <v>1184251603</v>
      </c>
      <c r="B183" s="88" t="s">
        <v>732</v>
      </c>
      <c r="C183" s="132" t="s">
        <v>622</v>
      </c>
      <c r="D183" s="132" t="s">
        <v>161</v>
      </c>
      <c r="E183" s="88">
        <v>211100</v>
      </c>
      <c r="F183" s="132" t="s">
        <v>23</v>
      </c>
      <c r="G183" s="132" t="s">
        <v>654</v>
      </c>
      <c r="H183" s="132">
        <v>758493</v>
      </c>
      <c r="I183" s="88" t="s">
        <v>549</v>
      </c>
      <c r="J183" s="49" t="s">
        <v>295</v>
      </c>
      <c r="K183" s="49">
        <v>3884</v>
      </c>
      <c r="L183" s="54">
        <v>0</v>
      </c>
      <c r="M183" s="54">
        <v>0</v>
      </c>
      <c r="N183" s="66" t="str">
        <f t="shared" si="2"/>
        <v>Gysipo</v>
      </c>
      <c r="O183" s="88" t="s">
        <v>26</v>
      </c>
      <c r="P183" s="88" t="s">
        <v>26</v>
      </c>
      <c r="Q183" s="88" t="s">
        <v>27</v>
      </c>
      <c r="R183" s="88" t="s">
        <v>788</v>
      </c>
      <c r="S183" s="88" t="s">
        <v>771</v>
      </c>
      <c r="T183" t="s">
        <v>26</v>
      </c>
      <c r="U183" t="s">
        <v>26</v>
      </c>
      <c r="V183" t="s">
        <v>27</v>
      </c>
      <c r="W183" t="s">
        <v>279</v>
      </c>
      <c r="X183" t="s">
        <v>34</v>
      </c>
      <c r="Y183" t="s">
        <v>29</v>
      </c>
      <c r="Z183">
        <v>231</v>
      </c>
    </row>
    <row r="184" spans="1:26">
      <c r="A184" s="88">
        <v>60895401010</v>
      </c>
      <c r="B184" s="88" t="s">
        <v>732</v>
      </c>
      <c r="C184" s="132" t="s">
        <v>622</v>
      </c>
      <c r="D184" s="132" t="s">
        <v>161</v>
      </c>
      <c r="E184" s="88">
        <v>0</v>
      </c>
      <c r="F184" s="132" t="s">
        <v>23</v>
      </c>
      <c r="G184" s="132" t="s">
        <v>654</v>
      </c>
      <c r="H184" s="132">
        <v>758493</v>
      </c>
      <c r="I184" s="88" t="s">
        <v>549</v>
      </c>
      <c r="J184" s="49" t="s">
        <v>552</v>
      </c>
      <c r="K184" s="49">
        <v>439</v>
      </c>
      <c r="L184" s="54">
        <v>-641446</v>
      </c>
      <c r="M184" s="54">
        <v>-1095162</v>
      </c>
      <c r="N184" s="66" t="str">
        <f t="shared" si="2"/>
        <v>Gysipo</v>
      </c>
      <c r="O184" s="88" t="s">
        <v>27</v>
      </c>
      <c r="P184" s="88" t="s">
        <v>26</v>
      </c>
      <c r="Q184" s="88" t="s">
        <v>27</v>
      </c>
      <c r="R184" s="88" t="s">
        <v>789</v>
      </c>
      <c r="S184" s="88" t="s">
        <v>771</v>
      </c>
      <c r="T184">
        <v>0</v>
      </c>
      <c r="U184">
        <v>0</v>
      </c>
      <c r="V184">
        <v>0</v>
      </c>
      <c r="W184">
        <v>0</v>
      </c>
      <c r="X184" t="s">
        <v>482</v>
      </c>
      <c r="Y184">
        <v>0</v>
      </c>
      <c r="Z184">
        <v>217</v>
      </c>
    </row>
    <row r="185" spans="1:26">
      <c r="A185" s="88">
        <v>1184275603</v>
      </c>
      <c r="B185" s="88" t="s">
        <v>732</v>
      </c>
      <c r="C185" s="132" t="s">
        <v>622</v>
      </c>
      <c r="D185" s="132" t="s">
        <v>161</v>
      </c>
      <c r="E185" s="88">
        <v>211100</v>
      </c>
      <c r="F185" s="132" t="s">
        <v>23</v>
      </c>
      <c r="G185" s="132" t="s">
        <v>654</v>
      </c>
      <c r="H185" s="132">
        <v>758493</v>
      </c>
      <c r="I185" s="88" t="s">
        <v>549</v>
      </c>
      <c r="J185" s="49" t="s">
        <v>296</v>
      </c>
      <c r="K185" s="49">
        <v>301</v>
      </c>
      <c r="L185" s="54">
        <v>0</v>
      </c>
      <c r="M185" s="54">
        <v>0</v>
      </c>
      <c r="N185" s="66" t="str">
        <f t="shared" si="2"/>
        <v>Gysipo</v>
      </c>
      <c r="O185" s="88" t="s">
        <v>26</v>
      </c>
      <c r="P185" s="88" t="s">
        <v>26</v>
      </c>
      <c r="Q185" s="88" t="s">
        <v>27</v>
      </c>
      <c r="R185" s="88" t="s">
        <v>788</v>
      </c>
      <c r="S185" s="88" t="s">
        <v>771</v>
      </c>
      <c r="T185" t="s">
        <v>26</v>
      </c>
      <c r="U185" t="s">
        <v>26</v>
      </c>
      <c r="V185" t="s">
        <v>27</v>
      </c>
      <c r="W185" t="s">
        <v>279</v>
      </c>
      <c r="X185" t="s">
        <v>34</v>
      </c>
      <c r="Y185" t="s">
        <v>29</v>
      </c>
      <c r="Z185">
        <v>232</v>
      </c>
    </row>
    <row r="186" spans="1:26">
      <c r="A186" s="88">
        <v>987388603</v>
      </c>
      <c r="B186" s="88" t="s">
        <v>732</v>
      </c>
      <c r="C186" s="132" t="s">
        <v>622</v>
      </c>
      <c r="D186" s="132" t="s">
        <v>161</v>
      </c>
      <c r="E186" s="88">
        <v>211100</v>
      </c>
      <c r="F186" s="132" t="s">
        <v>23</v>
      </c>
      <c r="G186" s="132" t="s">
        <v>654</v>
      </c>
      <c r="H186" s="132">
        <v>637084</v>
      </c>
      <c r="I186" s="88" t="s">
        <v>579</v>
      </c>
      <c r="J186" s="49" t="s">
        <v>278</v>
      </c>
      <c r="K186" s="49">
        <v>7494</v>
      </c>
      <c r="L186" s="54">
        <v>0</v>
      </c>
      <c r="M186" s="54">
        <v>0</v>
      </c>
      <c r="N186" s="66" t="str">
        <f t="shared" si="2"/>
        <v>Gysipo</v>
      </c>
      <c r="O186" s="88" t="s">
        <v>26</v>
      </c>
      <c r="P186" s="88" t="s">
        <v>26</v>
      </c>
      <c r="Q186" s="88" t="s">
        <v>27</v>
      </c>
      <c r="R186" s="88" t="s">
        <v>788</v>
      </c>
      <c r="S186" s="88" t="s">
        <v>771</v>
      </c>
      <c r="T186" t="s">
        <v>26</v>
      </c>
      <c r="U186" t="s">
        <v>26</v>
      </c>
      <c r="V186" t="s">
        <v>27</v>
      </c>
      <c r="W186" t="s">
        <v>279</v>
      </c>
      <c r="X186" t="s">
        <v>615</v>
      </c>
      <c r="Y186" t="s">
        <v>29</v>
      </c>
      <c r="Z186">
        <v>86</v>
      </c>
    </row>
    <row r="187" spans="1:26">
      <c r="A187" s="88">
        <v>1924816603</v>
      </c>
      <c r="B187" s="88" t="s">
        <v>732</v>
      </c>
      <c r="C187" s="132" t="s">
        <v>622</v>
      </c>
      <c r="D187" s="132" t="s">
        <v>161</v>
      </c>
      <c r="E187" s="88">
        <v>211100</v>
      </c>
      <c r="F187" s="132" t="s">
        <v>23</v>
      </c>
      <c r="G187" s="132" t="s">
        <v>654</v>
      </c>
      <c r="H187" s="132">
        <v>637084</v>
      </c>
      <c r="I187" s="88" t="s">
        <v>579</v>
      </c>
      <c r="J187" s="49" t="s">
        <v>283</v>
      </c>
      <c r="K187" s="49">
        <v>15</v>
      </c>
      <c r="L187" s="54">
        <v>0</v>
      </c>
      <c r="M187" s="54">
        <v>0</v>
      </c>
      <c r="N187" s="66" t="str">
        <f t="shared" si="2"/>
        <v>Gysipo</v>
      </c>
      <c r="O187" s="88" t="s">
        <v>26</v>
      </c>
      <c r="P187" s="88" t="s">
        <v>26</v>
      </c>
      <c r="Q187" s="88" t="s">
        <v>27</v>
      </c>
      <c r="R187" s="88" t="s">
        <v>788</v>
      </c>
      <c r="S187" s="88" t="s">
        <v>771</v>
      </c>
      <c r="T187" t="s">
        <v>26</v>
      </c>
      <c r="U187" t="s">
        <v>26</v>
      </c>
      <c r="V187" t="s">
        <v>27</v>
      </c>
      <c r="W187" t="s">
        <v>279</v>
      </c>
      <c r="X187" t="s">
        <v>34</v>
      </c>
      <c r="Y187" t="s">
        <v>29</v>
      </c>
      <c r="Z187">
        <v>89</v>
      </c>
    </row>
    <row r="188" spans="1:26">
      <c r="A188" s="88">
        <v>25978694010</v>
      </c>
      <c r="B188" s="88" t="s">
        <v>732</v>
      </c>
      <c r="C188" s="132" t="s">
        <v>622</v>
      </c>
      <c r="D188" s="132" t="s">
        <v>161</v>
      </c>
      <c r="E188" s="88">
        <v>211100</v>
      </c>
      <c r="F188" s="132" t="s">
        <v>23</v>
      </c>
      <c r="G188" s="132" t="s">
        <v>654</v>
      </c>
      <c r="H188" s="132">
        <v>637084</v>
      </c>
      <c r="I188" s="88" t="s">
        <v>579</v>
      </c>
      <c r="J188" s="49" t="s">
        <v>284</v>
      </c>
      <c r="K188" s="49">
        <v>15</v>
      </c>
      <c r="L188" s="54">
        <v>0</v>
      </c>
      <c r="M188" s="54">
        <v>0</v>
      </c>
      <c r="N188" s="66" t="str">
        <f t="shared" si="2"/>
        <v>Gysipo</v>
      </c>
      <c r="O188" s="88" t="s">
        <v>26</v>
      </c>
      <c r="P188" s="88" t="s">
        <v>26</v>
      </c>
      <c r="Q188" s="88" t="s">
        <v>27</v>
      </c>
      <c r="R188" s="88" t="s">
        <v>788</v>
      </c>
      <c r="S188" s="88" t="s">
        <v>771</v>
      </c>
      <c r="T188" t="s">
        <v>26</v>
      </c>
      <c r="U188" t="s">
        <v>26</v>
      </c>
      <c r="V188" t="s">
        <v>27</v>
      </c>
      <c r="W188" t="s">
        <v>279</v>
      </c>
      <c r="X188" t="s">
        <v>34</v>
      </c>
      <c r="Y188" t="s">
        <v>29</v>
      </c>
      <c r="Z188">
        <v>90</v>
      </c>
    </row>
    <row r="189" spans="1:26">
      <c r="A189" s="88">
        <v>60895587010</v>
      </c>
      <c r="B189" s="88" t="s">
        <v>732</v>
      </c>
      <c r="C189" s="132" t="s">
        <v>622</v>
      </c>
      <c r="D189" s="132" t="s">
        <v>161</v>
      </c>
      <c r="E189" s="88">
        <v>0</v>
      </c>
      <c r="F189" s="132" t="s">
        <v>23</v>
      </c>
      <c r="G189" s="132" t="s">
        <v>654</v>
      </c>
      <c r="H189" s="132">
        <v>758493</v>
      </c>
      <c r="I189" s="88" t="s">
        <v>549</v>
      </c>
      <c r="J189" s="49" t="s">
        <v>560</v>
      </c>
      <c r="K189" s="49">
        <v>254</v>
      </c>
      <c r="L189" s="54">
        <v>-641674</v>
      </c>
      <c r="M189" s="54">
        <v>-1095956</v>
      </c>
      <c r="N189" s="66" t="str">
        <f t="shared" si="2"/>
        <v>Gysipo</v>
      </c>
      <c r="O189" s="88" t="s">
        <v>26</v>
      </c>
      <c r="P189" s="88" t="s">
        <v>26</v>
      </c>
      <c r="Q189" s="88" t="s">
        <v>27</v>
      </c>
      <c r="R189" s="88" t="s">
        <v>788</v>
      </c>
      <c r="S189" s="88" t="s">
        <v>771</v>
      </c>
      <c r="T189">
        <v>0</v>
      </c>
      <c r="U189">
        <v>0</v>
      </c>
      <c r="V189">
        <v>0</v>
      </c>
      <c r="W189">
        <v>0</v>
      </c>
      <c r="X189" t="s">
        <v>482</v>
      </c>
      <c r="Y189">
        <v>0</v>
      </c>
      <c r="Z189">
        <v>224</v>
      </c>
    </row>
    <row r="190" spans="1:26">
      <c r="A190" s="88">
        <v>60895389010</v>
      </c>
      <c r="B190" s="88" t="s">
        <v>732</v>
      </c>
      <c r="C190" s="132" t="s">
        <v>622</v>
      </c>
      <c r="D190" s="132" t="s">
        <v>161</v>
      </c>
      <c r="E190" s="88">
        <v>0</v>
      </c>
      <c r="F190" s="132" t="s">
        <v>23</v>
      </c>
      <c r="G190" s="132" t="s">
        <v>654</v>
      </c>
      <c r="H190" s="132">
        <v>758493</v>
      </c>
      <c r="I190" s="88" t="s">
        <v>549</v>
      </c>
      <c r="J190" s="49" t="s">
        <v>550</v>
      </c>
      <c r="K190" s="49">
        <v>3380</v>
      </c>
      <c r="L190" s="54">
        <v>-641643</v>
      </c>
      <c r="M190" s="54">
        <v>-1095534</v>
      </c>
      <c r="N190" s="66" t="str">
        <f t="shared" si="2"/>
        <v>Gysipo</v>
      </c>
      <c r="O190" s="88" t="s">
        <v>26</v>
      </c>
      <c r="P190" s="88" t="s">
        <v>26</v>
      </c>
      <c r="Q190" s="88" t="s">
        <v>27</v>
      </c>
      <c r="R190" s="88" t="s">
        <v>788</v>
      </c>
      <c r="S190" s="88" t="s">
        <v>771</v>
      </c>
      <c r="T190">
        <v>0</v>
      </c>
      <c r="U190">
        <v>0</v>
      </c>
      <c r="V190">
        <v>0</v>
      </c>
      <c r="W190">
        <v>0</v>
      </c>
      <c r="X190" t="s">
        <v>482</v>
      </c>
      <c r="Y190">
        <v>0</v>
      </c>
      <c r="Z190">
        <v>215</v>
      </c>
    </row>
    <row r="191" spans="1:26">
      <c r="A191" s="88">
        <v>60895398010</v>
      </c>
      <c r="B191" s="88" t="s">
        <v>732</v>
      </c>
      <c r="C191" s="132" t="s">
        <v>622</v>
      </c>
      <c r="D191" s="132" t="s">
        <v>161</v>
      </c>
      <c r="E191" s="88">
        <v>0</v>
      </c>
      <c r="F191" s="132" t="s">
        <v>23</v>
      </c>
      <c r="G191" s="132" t="s">
        <v>654</v>
      </c>
      <c r="H191" s="132">
        <v>758493</v>
      </c>
      <c r="I191" s="88" t="s">
        <v>549</v>
      </c>
      <c r="J191" s="49" t="s">
        <v>551</v>
      </c>
      <c r="K191" s="49">
        <v>2075</v>
      </c>
      <c r="L191" s="54">
        <v>-641618</v>
      </c>
      <c r="M191" s="54">
        <v>-1095551</v>
      </c>
      <c r="N191" s="66" t="str">
        <f t="shared" si="2"/>
        <v>Gysipo</v>
      </c>
      <c r="O191" s="88" t="s">
        <v>26</v>
      </c>
      <c r="P191" s="88" t="s">
        <v>26</v>
      </c>
      <c r="Q191" s="88" t="s">
        <v>27</v>
      </c>
      <c r="R191" s="88" t="s">
        <v>788</v>
      </c>
      <c r="S191" s="88" t="s">
        <v>771</v>
      </c>
      <c r="T191">
        <v>0</v>
      </c>
      <c r="U191">
        <v>0</v>
      </c>
      <c r="V191">
        <v>0</v>
      </c>
      <c r="W191">
        <v>0</v>
      </c>
      <c r="X191" t="s">
        <v>482</v>
      </c>
      <c r="Y191">
        <v>0</v>
      </c>
      <c r="Z191">
        <v>216</v>
      </c>
    </row>
    <row r="192" spans="1:26">
      <c r="A192" s="88">
        <v>1184274603</v>
      </c>
      <c r="B192" s="88" t="s">
        <v>732</v>
      </c>
      <c r="C192" s="132" t="s">
        <v>622</v>
      </c>
      <c r="D192" s="132" t="s">
        <v>161</v>
      </c>
      <c r="E192" s="88">
        <v>0</v>
      </c>
      <c r="F192" s="132" t="s">
        <v>23</v>
      </c>
      <c r="G192" s="132" t="s">
        <v>654</v>
      </c>
      <c r="H192" s="132">
        <v>758493</v>
      </c>
      <c r="I192" s="88" t="s">
        <v>549</v>
      </c>
      <c r="J192" s="49" t="s">
        <v>548</v>
      </c>
      <c r="K192" s="49">
        <v>867</v>
      </c>
      <c r="L192" s="54">
        <v>-641628</v>
      </c>
      <c r="M192" s="54">
        <v>-1095429</v>
      </c>
      <c r="N192" s="66" t="str">
        <f t="shared" si="2"/>
        <v>Gysipo</v>
      </c>
      <c r="O192" s="88" t="s">
        <v>26</v>
      </c>
      <c r="P192" s="88" t="s">
        <v>26</v>
      </c>
      <c r="Q192" s="88" t="s">
        <v>27</v>
      </c>
      <c r="R192" s="88" t="s">
        <v>788</v>
      </c>
      <c r="S192" s="88" t="s">
        <v>771</v>
      </c>
      <c r="T192">
        <v>0</v>
      </c>
      <c r="U192">
        <v>0</v>
      </c>
      <c r="V192">
        <v>0</v>
      </c>
      <c r="W192">
        <v>0</v>
      </c>
      <c r="X192" t="s">
        <v>482</v>
      </c>
      <c r="Y192">
        <v>0</v>
      </c>
      <c r="Z192">
        <v>214</v>
      </c>
    </row>
    <row r="193" spans="1:26">
      <c r="A193" s="88">
        <v>1184394603</v>
      </c>
      <c r="B193" s="88" t="s">
        <v>732</v>
      </c>
      <c r="C193" s="132" t="s">
        <v>622</v>
      </c>
      <c r="D193" s="132" t="s">
        <v>161</v>
      </c>
      <c r="E193" s="88">
        <v>0</v>
      </c>
      <c r="F193" s="132" t="s">
        <v>23</v>
      </c>
      <c r="G193" s="132" t="s">
        <v>654</v>
      </c>
      <c r="H193" s="132">
        <v>758493</v>
      </c>
      <c r="I193" s="88" t="s">
        <v>549</v>
      </c>
      <c r="J193" s="49" t="s">
        <v>559</v>
      </c>
      <c r="K193" s="49">
        <v>968</v>
      </c>
      <c r="L193" s="54">
        <v>-641539</v>
      </c>
      <c r="M193" s="54">
        <v>-1095991</v>
      </c>
      <c r="N193" s="66" t="str">
        <f t="shared" si="2"/>
        <v>Gysipo</v>
      </c>
      <c r="O193" s="88" t="s">
        <v>790</v>
      </c>
      <c r="P193" s="88" t="s">
        <v>26</v>
      </c>
      <c r="Q193" s="88" t="s">
        <v>26</v>
      </c>
      <c r="R193" s="88" t="s">
        <v>788</v>
      </c>
      <c r="S193" s="88" t="s">
        <v>771</v>
      </c>
      <c r="T193">
        <v>0</v>
      </c>
      <c r="U193">
        <v>0</v>
      </c>
      <c r="V193">
        <v>0</v>
      </c>
      <c r="W193">
        <v>0</v>
      </c>
      <c r="X193" t="s">
        <v>482</v>
      </c>
      <c r="Y193">
        <v>0</v>
      </c>
      <c r="Z193">
        <v>223</v>
      </c>
    </row>
    <row r="194" spans="1:26">
      <c r="A194" s="88">
        <v>51457814010</v>
      </c>
      <c r="B194" s="88" t="s">
        <v>732</v>
      </c>
      <c r="C194" s="132" t="s">
        <v>622</v>
      </c>
      <c r="D194" s="132" t="s">
        <v>161</v>
      </c>
      <c r="E194" s="88">
        <v>0</v>
      </c>
      <c r="F194" s="132" t="s">
        <v>23</v>
      </c>
      <c r="G194" s="132" t="s">
        <v>654</v>
      </c>
      <c r="H194" s="132">
        <v>637084</v>
      </c>
      <c r="I194" s="88" t="s">
        <v>579</v>
      </c>
      <c r="J194" s="49" t="s">
        <v>580</v>
      </c>
      <c r="K194" s="49">
        <v>847</v>
      </c>
      <c r="L194" s="54">
        <v>-640973</v>
      </c>
      <c r="M194" s="54">
        <v>-1096091</v>
      </c>
      <c r="N194" s="66" t="str">
        <f t="shared" ref="N194:N257" si="3">HYPERLINK(CONCATENATE("http://gis.pla.cz/gisypo/main.aspx?scale=3000&amp;Y=",L194,"&amp;X=",M194),"Gysipo")</f>
        <v>Gysipo</v>
      </c>
      <c r="O194" s="88" t="s">
        <v>26</v>
      </c>
      <c r="P194" s="88" t="s">
        <v>26</v>
      </c>
      <c r="Q194" s="88" t="s">
        <v>27</v>
      </c>
      <c r="R194" s="88" t="s">
        <v>788</v>
      </c>
      <c r="S194" s="88" t="s">
        <v>771</v>
      </c>
      <c r="T194">
        <v>0</v>
      </c>
      <c r="U194">
        <v>0</v>
      </c>
      <c r="V194">
        <v>0</v>
      </c>
      <c r="W194">
        <v>0</v>
      </c>
      <c r="X194" t="s">
        <v>482</v>
      </c>
      <c r="Y194">
        <v>0</v>
      </c>
      <c r="Z194">
        <v>78</v>
      </c>
    </row>
    <row r="195" spans="1:26">
      <c r="A195" s="88">
        <v>1184364603</v>
      </c>
      <c r="B195" s="88" t="s">
        <v>732</v>
      </c>
      <c r="C195" s="132" t="s">
        <v>622</v>
      </c>
      <c r="D195" s="132" t="s">
        <v>161</v>
      </c>
      <c r="E195" s="88">
        <v>0</v>
      </c>
      <c r="F195" s="132" t="s">
        <v>23</v>
      </c>
      <c r="G195" s="132" t="s">
        <v>654</v>
      </c>
      <c r="H195" s="132">
        <v>758493</v>
      </c>
      <c r="I195" s="88" t="s">
        <v>549</v>
      </c>
      <c r="J195" s="49" t="s">
        <v>554</v>
      </c>
      <c r="K195" s="49">
        <v>405</v>
      </c>
      <c r="L195" s="54">
        <v>-641466</v>
      </c>
      <c r="M195" s="54">
        <v>-1096008</v>
      </c>
      <c r="N195" s="66" t="str">
        <f t="shared" si="3"/>
        <v>Gysipo</v>
      </c>
      <c r="O195" s="88" t="s">
        <v>26</v>
      </c>
      <c r="P195" s="88" t="s">
        <v>26</v>
      </c>
      <c r="Q195" s="88" t="s">
        <v>27</v>
      </c>
      <c r="R195" s="88" t="s">
        <v>788</v>
      </c>
      <c r="S195" s="88" t="s">
        <v>771</v>
      </c>
      <c r="T195">
        <v>0</v>
      </c>
      <c r="U195">
        <v>0</v>
      </c>
      <c r="V195">
        <v>0</v>
      </c>
      <c r="W195">
        <v>0</v>
      </c>
      <c r="X195" t="s">
        <v>482</v>
      </c>
      <c r="Y195">
        <v>0</v>
      </c>
      <c r="Z195">
        <v>219</v>
      </c>
    </row>
    <row r="196" spans="1:26">
      <c r="A196" s="88">
        <v>60895543010</v>
      </c>
      <c r="B196" s="88" t="s">
        <v>732</v>
      </c>
      <c r="C196" s="132" t="s">
        <v>622</v>
      </c>
      <c r="D196" s="132" t="s">
        <v>161</v>
      </c>
      <c r="E196" s="88">
        <v>0</v>
      </c>
      <c r="F196" s="132" t="s">
        <v>23</v>
      </c>
      <c r="G196" s="132" t="s">
        <v>654</v>
      </c>
      <c r="H196" s="132">
        <v>758493</v>
      </c>
      <c r="I196" s="88" t="s">
        <v>549</v>
      </c>
      <c r="J196" s="49" t="s">
        <v>555</v>
      </c>
      <c r="K196" s="49">
        <v>83</v>
      </c>
      <c r="L196" s="54">
        <v>-641503</v>
      </c>
      <c r="M196" s="54">
        <v>-1095996</v>
      </c>
      <c r="N196" s="66" t="str">
        <f t="shared" si="3"/>
        <v>Gysipo</v>
      </c>
      <c r="O196" s="88" t="s">
        <v>26</v>
      </c>
      <c r="P196" s="88" t="s">
        <v>26</v>
      </c>
      <c r="Q196" s="88" t="s">
        <v>27</v>
      </c>
      <c r="R196" s="88" t="s">
        <v>788</v>
      </c>
      <c r="S196" s="88" t="s">
        <v>771</v>
      </c>
      <c r="T196">
        <v>0</v>
      </c>
      <c r="U196">
        <v>0</v>
      </c>
      <c r="V196">
        <v>0</v>
      </c>
      <c r="W196">
        <v>0</v>
      </c>
      <c r="X196" t="s">
        <v>482</v>
      </c>
      <c r="Y196">
        <v>0</v>
      </c>
      <c r="Z196">
        <v>220</v>
      </c>
    </row>
    <row r="197" spans="1:26">
      <c r="A197" s="88">
        <v>51457823010</v>
      </c>
      <c r="B197" s="88" t="s">
        <v>732</v>
      </c>
      <c r="C197" s="132" t="s">
        <v>622</v>
      </c>
      <c r="D197" s="132" t="s">
        <v>161</v>
      </c>
      <c r="E197" s="88">
        <v>0</v>
      </c>
      <c r="F197" s="132" t="s">
        <v>23</v>
      </c>
      <c r="G197" s="132" t="s">
        <v>654</v>
      </c>
      <c r="H197" s="132">
        <v>637084</v>
      </c>
      <c r="I197" s="88" t="s">
        <v>579</v>
      </c>
      <c r="J197" s="49" t="s">
        <v>582</v>
      </c>
      <c r="K197" s="49">
        <v>388</v>
      </c>
      <c r="L197" s="54">
        <v>-641090</v>
      </c>
      <c r="M197" s="54">
        <v>-1095870</v>
      </c>
      <c r="N197" s="66" t="str">
        <f t="shared" si="3"/>
        <v>Gysipo</v>
      </c>
      <c r="O197" s="88" t="s">
        <v>26</v>
      </c>
      <c r="P197" s="88" t="s">
        <v>26</v>
      </c>
      <c r="Q197" s="88" t="s">
        <v>27</v>
      </c>
      <c r="R197" s="88" t="s">
        <v>788</v>
      </c>
      <c r="S197" s="88" t="s">
        <v>771</v>
      </c>
      <c r="T197">
        <v>0</v>
      </c>
      <c r="U197">
        <v>0</v>
      </c>
      <c r="V197">
        <v>0</v>
      </c>
      <c r="W197">
        <v>0</v>
      </c>
      <c r="X197" t="s">
        <v>482</v>
      </c>
      <c r="Y197">
        <v>0</v>
      </c>
      <c r="Z197">
        <v>80</v>
      </c>
    </row>
    <row r="198" spans="1:26">
      <c r="A198" s="88">
        <v>51457845010</v>
      </c>
      <c r="B198" s="88" t="s">
        <v>732</v>
      </c>
      <c r="C198" s="132" t="s">
        <v>622</v>
      </c>
      <c r="D198" s="132" t="s">
        <v>161</v>
      </c>
      <c r="E198" s="88">
        <v>0</v>
      </c>
      <c r="F198" s="132" t="s">
        <v>23</v>
      </c>
      <c r="G198" s="132" t="s">
        <v>654</v>
      </c>
      <c r="H198" s="132">
        <v>637084</v>
      </c>
      <c r="I198" s="88" t="s">
        <v>579</v>
      </c>
      <c r="J198" s="49" t="s">
        <v>585</v>
      </c>
      <c r="K198" s="49">
        <v>408</v>
      </c>
      <c r="L198" s="54">
        <v>-640544</v>
      </c>
      <c r="M198" s="54">
        <v>-1096229</v>
      </c>
      <c r="N198" s="66" t="str">
        <f t="shared" si="3"/>
        <v>Gysipo</v>
      </c>
      <c r="O198" s="88" t="s">
        <v>26</v>
      </c>
      <c r="P198" s="88" t="s">
        <v>26</v>
      </c>
      <c r="Q198" s="88" t="s">
        <v>27</v>
      </c>
      <c r="R198" s="88" t="s">
        <v>788</v>
      </c>
      <c r="S198" s="88" t="s">
        <v>771</v>
      </c>
      <c r="T198">
        <v>0</v>
      </c>
      <c r="U198">
        <v>0</v>
      </c>
      <c r="V198">
        <v>0</v>
      </c>
      <c r="W198">
        <v>0</v>
      </c>
      <c r="X198" t="s">
        <v>482</v>
      </c>
      <c r="Y198">
        <v>0</v>
      </c>
      <c r="Z198">
        <v>83</v>
      </c>
    </row>
    <row r="199" spans="1:26">
      <c r="A199" s="88">
        <v>987484603</v>
      </c>
      <c r="B199" s="88" t="s">
        <v>732</v>
      </c>
      <c r="C199" s="132" t="s">
        <v>622</v>
      </c>
      <c r="D199" s="132" t="s">
        <v>161</v>
      </c>
      <c r="E199" s="88">
        <v>211100</v>
      </c>
      <c r="F199" s="132" t="s">
        <v>23</v>
      </c>
      <c r="G199" s="132" t="s">
        <v>654</v>
      </c>
      <c r="H199" s="132">
        <v>637084</v>
      </c>
      <c r="I199" s="88" t="s">
        <v>579</v>
      </c>
      <c r="J199" s="49" t="s">
        <v>281</v>
      </c>
      <c r="K199" s="49">
        <v>659</v>
      </c>
      <c r="L199" s="54">
        <v>0</v>
      </c>
      <c r="M199" s="54">
        <v>0</v>
      </c>
      <c r="N199" s="66" t="str">
        <f t="shared" si="3"/>
        <v>Gysipo</v>
      </c>
      <c r="O199" s="88" t="s">
        <v>26</v>
      </c>
      <c r="P199" s="88" t="s">
        <v>26</v>
      </c>
      <c r="Q199" s="88" t="s">
        <v>27</v>
      </c>
      <c r="R199" s="88" t="s">
        <v>788</v>
      </c>
      <c r="S199" s="88" t="s">
        <v>771</v>
      </c>
      <c r="T199" t="s">
        <v>26</v>
      </c>
      <c r="U199" t="s">
        <v>26</v>
      </c>
      <c r="V199" t="s">
        <v>27</v>
      </c>
      <c r="W199" t="s">
        <v>279</v>
      </c>
      <c r="X199" t="s">
        <v>34</v>
      </c>
      <c r="Y199" t="s">
        <v>29</v>
      </c>
      <c r="Z199">
        <v>87</v>
      </c>
    </row>
    <row r="200" spans="1:26">
      <c r="A200" s="88">
        <v>51457839010</v>
      </c>
      <c r="B200" s="88" t="s">
        <v>732</v>
      </c>
      <c r="C200" s="132" t="s">
        <v>622</v>
      </c>
      <c r="D200" s="132" t="s">
        <v>161</v>
      </c>
      <c r="E200" s="88">
        <v>0</v>
      </c>
      <c r="F200" s="132" t="s">
        <v>23</v>
      </c>
      <c r="G200" s="132" t="s">
        <v>654</v>
      </c>
      <c r="H200" s="132">
        <v>637084</v>
      </c>
      <c r="I200" s="88" t="s">
        <v>579</v>
      </c>
      <c r="J200" s="49" t="s">
        <v>583</v>
      </c>
      <c r="K200" s="49">
        <v>216</v>
      </c>
      <c r="L200" s="54">
        <v>-640464</v>
      </c>
      <c r="M200" s="54">
        <v>-1096326</v>
      </c>
      <c r="N200" s="66" t="str">
        <f t="shared" si="3"/>
        <v>Gysipo</v>
      </c>
      <c r="O200" s="88" t="s">
        <v>26</v>
      </c>
      <c r="P200" s="88" t="s">
        <v>26</v>
      </c>
      <c r="Q200" s="88" t="s">
        <v>27</v>
      </c>
      <c r="R200" s="88" t="s">
        <v>788</v>
      </c>
      <c r="S200" s="88" t="s">
        <v>771</v>
      </c>
      <c r="T200">
        <v>0</v>
      </c>
      <c r="U200">
        <v>0</v>
      </c>
      <c r="V200">
        <v>0</v>
      </c>
      <c r="W200">
        <v>0</v>
      </c>
      <c r="X200" t="s">
        <v>482</v>
      </c>
      <c r="Y200">
        <v>0</v>
      </c>
      <c r="Z200">
        <v>81</v>
      </c>
    </row>
    <row r="201" spans="1:26">
      <c r="A201" s="88">
        <v>51457852010</v>
      </c>
      <c r="B201" s="88" t="s">
        <v>732</v>
      </c>
      <c r="C201" s="132" t="s">
        <v>622</v>
      </c>
      <c r="D201" s="132" t="s">
        <v>161</v>
      </c>
      <c r="E201" s="88">
        <v>0</v>
      </c>
      <c r="F201" s="132" t="s">
        <v>23</v>
      </c>
      <c r="G201" s="132" t="s">
        <v>654</v>
      </c>
      <c r="H201" s="132">
        <v>637084</v>
      </c>
      <c r="I201" s="88" t="s">
        <v>579</v>
      </c>
      <c r="J201" s="49" t="s">
        <v>587</v>
      </c>
      <c r="K201" s="49">
        <v>9</v>
      </c>
      <c r="L201" s="54">
        <v>-640441</v>
      </c>
      <c r="M201" s="54">
        <v>-1096332</v>
      </c>
      <c r="N201" s="66" t="str">
        <f t="shared" si="3"/>
        <v>Gysipo</v>
      </c>
      <c r="O201" s="88" t="s">
        <v>26</v>
      </c>
      <c r="P201" s="88" t="s">
        <v>26</v>
      </c>
      <c r="Q201" s="88" t="s">
        <v>27</v>
      </c>
      <c r="R201" s="88" t="s">
        <v>788</v>
      </c>
      <c r="S201" s="88" t="s">
        <v>771</v>
      </c>
      <c r="T201">
        <v>0</v>
      </c>
      <c r="U201">
        <v>0</v>
      </c>
      <c r="V201">
        <v>0</v>
      </c>
      <c r="W201">
        <v>0</v>
      </c>
      <c r="X201" t="s">
        <v>482</v>
      </c>
      <c r="Y201">
        <v>0</v>
      </c>
      <c r="Z201">
        <v>85</v>
      </c>
    </row>
    <row r="202" spans="1:26">
      <c r="A202" s="88">
        <v>51457840010</v>
      </c>
      <c r="B202" s="88" t="s">
        <v>732</v>
      </c>
      <c r="C202" s="132" t="s">
        <v>622</v>
      </c>
      <c r="D202" s="132" t="s">
        <v>161</v>
      </c>
      <c r="E202" s="88">
        <v>0</v>
      </c>
      <c r="F202" s="132" t="s">
        <v>23</v>
      </c>
      <c r="G202" s="132" t="s">
        <v>654</v>
      </c>
      <c r="H202" s="132">
        <v>637084</v>
      </c>
      <c r="I202" s="88" t="s">
        <v>579</v>
      </c>
      <c r="J202" s="49" t="s">
        <v>584</v>
      </c>
      <c r="K202" s="49">
        <v>112</v>
      </c>
      <c r="L202" s="54">
        <v>-640436</v>
      </c>
      <c r="M202" s="54">
        <v>-1096339</v>
      </c>
      <c r="N202" s="66" t="str">
        <f t="shared" si="3"/>
        <v>Gysipo</v>
      </c>
      <c r="O202" s="88" t="s">
        <v>26</v>
      </c>
      <c r="P202" s="88" t="s">
        <v>26</v>
      </c>
      <c r="Q202" s="88" t="s">
        <v>27</v>
      </c>
      <c r="R202" s="88" t="s">
        <v>788</v>
      </c>
      <c r="S202" s="88" t="s">
        <v>771</v>
      </c>
      <c r="T202">
        <v>0</v>
      </c>
      <c r="U202">
        <v>0</v>
      </c>
      <c r="V202">
        <v>0</v>
      </c>
      <c r="W202">
        <v>0</v>
      </c>
      <c r="X202" t="s">
        <v>482</v>
      </c>
      <c r="Y202">
        <v>0</v>
      </c>
      <c r="Z202">
        <v>82</v>
      </c>
    </row>
    <row r="203" spans="1:26">
      <c r="A203" s="88">
        <v>51457847010</v>
      </c>
      <c r="B203" s="88" t="s">
        <v>732</v>
      </c>
      <c r="C203" s="132" t="s">
        <v>622</v>
      </c>
      <c r="D203" s="132" t="s">
        <v>161</v>
      </c>
      <c r="E203" s="88">
        <v>0</v>
      </c>
      <c r="F203" s="132" t="s">
        <v>23</v>
      </c>
      <c r="G203" s="132" t="s">
        <v>654</v>
      </c>
      <c r="H203" s="132">
        <v>637084</v>
      </c>
      <c r="I203" s="88" t="s">
        <v>579</v>
      </c>
      <c r="J203" s="49" t="s">
        <v>586</v>
      </c>
      <c r="K203" s="49">
        <v>36</v>
      </c>
      <c r="L203" s="54">
        <v>-640437</v>
      </c>
      <c r="M203" s="54">
        <v>-1096350</v>
      </c>
      <c r="N203" s="66" t="str">
        <f t="shared" si="3"/>
        <v>Gysipo</v>
      </c>
      <c r="O203" s="88" t="s">
        <v>26</v>
      </c>
      <c r="P203" s="88" t="s">
        <v>26</v>
      </c>
      <c r="Q203" s="88" t="s">
        <v>27</v>
      </c>
      <c r="R203" s="88" t="s">
        <v>788</v>
      </c>
      <c r="S203" s="88" t="s">
        <v>771</v>
      </c>
      <c r="T203">
        <v>0</v>
      </c>
      <c r="U203">
        <v>0</v>
      </c>
      <c r="V203">
        <v>0</v>
      </c>
      <c r="W203">
        <v>0</v>
      </c>
      <c r="X203" t="s">
        <v>482</v>
      </c>
      <c r="Y203">
        <v>0</v>
      </c>
      <c r="Z203">
        <v>84</v>
      </c>
    </row>
    <row r="204" spans="1:26">
      <c r="A204" s="88">
        <v>987559603</v>
      </c>
      <c r="B204" s="88" t="s">
        <v>732</v>
      </c>
      <c r="C204" s="132" t="s">
        <v>622</v>
      </c>
      <c r="D204" s="132" t="s">
        <v>161</v>
      </c>
      <c r="E204" s="88">
        <v>211100</v>
      </c>
      <c r="F204" s="132" t="s">
        <v>23</v>
      </c>
      <c r="G204" s="132" t="s">
        <v>654</v>
      </c>
      <c r="H204" s="132">
        <v>637084</v>
      </c>
      <c r="I204" s="88" t="s">
        <v>579</v>
      </c>
      <c r="J204" s="49" t="s">
        <v>282</v>
      </c>
      <c r="K204" s="49">
        <v>2627</v>
      </c>
      <c r="L204" s="54">
        <v>0</v>
      </c>
      <c r="M204" s="54">
        <v>0</v>
      </c>
      <c r="N204" s="66" t="str">
        <f t="shared" si="3"/>
        <v>Gysipo</v>
      </c>
      <c r="O204" s="88" t="s">
        <v>26</v>
      </c>
      <c r="P204" s="88" t="s">
        <v>26</v>
      </c>
      <c r="Q204" s="88" t="s">
        <v>27</v>
      </c>
      <c r="R204" s="88" t="s">
        <v>788</v>
      </c>
      <c r="S204" s="88" t="s">
        <v>771</v>
      </c>
      <c r="T204" t="s">
        <v>26</v>
      </c>
      <c r="U204" t="s">
        <v>26</v>
      </c>
      <c r="V204" t="s">
        <v>27</v>
      </c>
      <c r="W204" t="s">
        <v>279</v>
      </c>
      <c r="X204" t="s">
        <v>34</v>
      </c>
      <c r="Y204" t="s">
        <v>29</v>
      </c>
      <c r="Z204">
        <v>88</v>
      </c>
    </row>
    <row r="205" spans="1:26">
      <c r="A205" s="88">
        <v>60895571010</v>
      </c>
      <c r="B205" s="88" t="s">
        <v>732</v>
      </c>
      <c r="C205" s="132" t="s">
        <v>622</v>
      </c>
      <c r="D205" s="132" t="s">
        <v>161</v>
      </c>
      <c r="E205" s="88">
        <v>0</v>
      </c>
      <c r="F205" s="132" t="s">
        <v>23</v>
      </c>
      <c r="G205" s="132" t="s">
        <v>654</v>
      </c>
      <c r="H205" s="132">
        <v>758493</v>
      </c>
      <c r="I205" s="88" t="s">
        <v>549</v>
      </c>
      <c r="J205" s="49" t="s">
        <v>558</v>
      </c>
      <c r="K205" s="49">
        <v>81</v>
      </c>
      <c r="L205" s="54">
        <v>-641294</v>
      </c>
      <c r="M205" s="54">
        <v>-1096460</v>
      </c>
      <c r="N205" s="66" t="str">
        <f t="shared" si="3"/>
        <v>Gysipo</v>
      </c>
      <c r="O205" s="88" t="s">
        <v>27</v>
      </c>
      <c r="P205" s="88" t="s">
        <v>26</v>
      </c>
      <c r="Q205" s="88" t="s">
        <v>27</v>
      </c>
      <c r="R205" s="88" t="s">
        <v>791</v>
      </c>
      <c r="S205" s="88" t="s">
        <v>771</v>
      </c>
      <c r="T205">
        <v>0</v>
      </c>
      <c r="U205">
        <v>0</v>
      </c>
      <c r="V205">
        <v>0</v>
      </c>
      <c r="W205">
        <v>0</v>
      </c>
      <c r="X205" t="s">
        <v>482</v>
      </c>
      <c r="Y205">
        <v>0</v>
      </c>
      <c r="Z205">
        <v>222</v>
      </c>
    </row>
    <row r="206" spans="1:26">
      <c r="A206" s="88">
        <v>51457817010</v>
      </c>
      <c r="B206" s="88" t="s">
        <v>732</v>
      </c>
      <c r="C206" s="132" t="s">
        <v>622</v>
      </c>
      <c r="D206" s="132" t="s">
        <v>161</v>
      </c>
      <c r="E206" s="88">
        <v>0</v>
      </c>
      <c r="F206" s="132" t="s">
        <v>23</v>
      </c>
      <c r="G206" s="132" t="s">
        <v>654</v>
      </c>
      <c r="H206" s="132">
        <v>637084</v>
      </c>
      <c r="I206" s="88" t="s">
        <v>579</v>
      </c>
      <c r="J206" s="49" t="s">
        <v>581</v>
      </c>
      <c r="K206" s="49">
        <v>39</v>
      </c>
      <c r="L206" s="54">
        <v>-640907</v>
      </c>
      <c r="M206" s="54">
        <v>-1096249</v>
      </c>
      <c r="N206" s="66" t="str">
        <f t="shared" si="3"/>
        <v>Gysipo</v>
      </c>
      <c r="O206" s="88" t="s">
        <v>27</v>
      </c>
      <c r="P206" s="88" t="s">
        <v>26</v>
      </c>
      <c r="Q206" s="88" t="s">
        <v>27</v>
      </c>
      <c r="R206" s="88" t="s">
        <v>792</v>
      </c>
      <c r="S206" s="88" t="s">
        <v>771</v>
      </c>
      <c r="T206">
        <v>0</v>
      </c>
      <c r="U206">
        <v>0</v>
      </c>
      <c r="V206">
        <v>0</v>
      </c>
      <c r="W206">
        <v>0</v>
      </c>
      <c r="X206" t="s">
        <v>482</v>
      </c>
      <c r="Y206">
        <v>0</v>
      </c>
      <c r="Z206">
        <v>79</v>
      </c>
    </row>
    <row r="207" spans="1:26">
      <c r="A207" s="88">
        <v>60895569010</v>
      </c>
      <c r="B207" s="88" t="s">
        <v>732</v>
      </c>
      <c r="C207" s="132" t="s">
        <v>622</v>
      </c>
      <c r="D207" s="132" t="s">
        <v>161</v>
      </c>
      <c r="E207" s="88">
        <v>0</v>
      </c>
      <c r="F207" s="132" t="s">
        <v>23</v>
      </c>
      <c r="G207" s="132" t="s">
        <v>654</v>
      </c>
      <c r="H207" s="132">
        <v>758493</v>
      </c>
      <c r="I207" s="88" t="s">
        <v>549</v>
      </c>
      <c r="J207" s="49" t="s">
        <v>557</v>
      </c>
      <c r="K207" s="49">
        <v>96</v>
      </c>
      <c r="L207" s="54">
        <v>-641410</v>
      </c>
      <c r="M207" s="54">
        <v>-1096192</v>
      </c>
      <c r="N207" s="66" t="str">
        <f t="shared" si="3"/>
        <v>Gysipo</v>
      </c>
      <c r="O207" s="88" t="s">
        <v>26</v>
      </c>
      <c r="P207" s="88" t="s">
        <v>26</v>
      </c>
      <c r="Q207" s="88" t="s">
        <v>27</v>
      </c>
      <c r="R207" s="88" t="s">
        <v>788</v>
      </c>
      <c r="S207" s="88" t="s">
        <v>771</v>
      </c>
      <c r="T207">
        <v>0</v>
      </c>
      <c r="U207">
        <v>0</v>
      </c>
      <c r="V207">
        <v>0</v>
      </c>
      <c r="W207">
        <v>0</v>
      </c>
      <c r="X207" t="s">
        <v>482</v>
      </c>
      <c r="Y207">
        <v>0</v>
      </c>
      <c r="Z207">
        <v>221</v>
      </c>
    </row>
    <row r="208" spans="1:26">
      <c r="A208" s="88">
        <v>1184669603</v>
      </c>
      <c r="B208" s="88" t="s">
        <v>732</v>
      </c>
      <c r="C208" s="132" t="s">
        <v>622</v>
      </c>
      <c r="D208" s="132" t="s">
        <v>300</v>
      </c>
      <c r="E208" s="88">
        <v>0</v>
      </c>
      <c r="F208" s="132" t="s">
        <v>23</v>
      </c>
      <c r="G208" s="132" t="s">
        <v>654</v>
      </c>
      <c r="H208" s="132">
        <v>758493</v>
      </c>
      <c r="I208" s="88" t="s">
        <v>549</v>
      </c>
      <c r="J208" s="49" t="s">
        <v>302</v>
      </c>
      <c r="K208" s="49">
        <v>76</v>
      </c>
      <c r="L208" s="54">
        <v>0</v>
      </c>
      <c r="M208" s="54">
        <v>0</v>
      </c>
      <c r="N208" s="66" t="str">
        <f t="shared" si="3"/>
        <v>Gysipo</v>
      </c>
      <c r="O208" s="88" t="s">
        <v>27</v>
      </c>
      <c r="P208" s="88" t="s">
        <v>26</v>
      </c>
      <c r="Q208" s="88" t="s">
        <v>27</v>
      </c>
      <c r="R208" s="88" t="s">
        <v>793</v>
      </c>
      <c r="S208" s="88" t="s">
        <v>771</v>
      </c>
      <c r="T208" t="s">
        <v>27</v>
      </c>
      <c r="U208" t="s">
        <v>26</v>
      </c>
      <c r="V208" t="s">
        <v>26</v>
      </c>
      <c r="W208" t="s">
        <v>299</v>
      </c>
      <c r="X208" t="s">
        <v>34</v>
      </c>
      <c r="Y208" t="s">
        <v>108</v>
      </c>
      <c r="Z208">
        <v>237</v>
      </c>
    </row>
    <row r="209" spans="1:26">
      <c r="A209" s="88">
        <v>60895730010</v>
      </c>
      <c r="B209" s="88" t="s">
        <v>732</v>
      </c>
      <c r="C209" s="132" t="s">
        <v>622</v>
      </c>
      <c r="D209" s="132" t="s">
        <v>634</v>
      </c>
      <c r="E209" s="88">
        <v>0</v>
      </c>
      <c r="F209" s="132" t="s">
        <v>23</v>
      </c>
      <c r="G209" s="132" t="s">
        <v>654</v>
      </c>
      <c r="H209" s="132">
        <v>758493</v>
      </c>
      <c r="I209" s="88" t="s">
        <v>549</v>
      </c>
      <c r="J209" s="49" t="s">
        <v>565</v>
      </c>
      <c r="K209" s="49">
        <v>4749</v>
      </c>
      <c r="L209" s="54">
        <v>-641821</v>
      </c>
      <c r="M209" s="54">
        <v>-1097050</v>
      </c>
      <c r="N209" s="66" t="str">
        <f t="shared" si="3"/>
        <v>Gysipo</v>
      </c>
      <c r="O209" s="88" t="s">
        <v>26</v>
      </c>
      <c r="P209" s="88" t="s">
        <v>26</v>
      </c>
      <c r="Q209" s="88" t="s">
        <v>27</v>
      </c>
      <c r="R209" s="88" t="s">
        <v>788</v>
      </c>
      <c r="S209" s="88" t="s">
        <v>771</v>
      </c>
      <c r="T209">
        <v>0</v>
      </c>
      <c r="U209">
        <v>0</v>
      </c>
      <c r="V209">
        <v>0</v>
      </c>
      <c r="W209">
        <v>0</v>
      </c>
      <c r="X209" t="s">
        <v>482</v>
      </c>
      <c r="Y209">
        <v>0</v>
      </c>
      <c r="Z209">
        <v>230</v>
      </c>
    </row>
    <row r="210" spans="1:26">
      <c r="A210" s="88">
        <v>60895554010</v>
      </c>
      <c r="B210" s="88" t="s">
        <v>732</v>
      </c>
      <c r="C210" s="132" t="s">
        <v>622</v>
      </c>
      <c r="D210" s="132" t="s">
        <v>300</v>
      </c>
      <c r="E210" s="88">
        <v>0</v>
      </c>
      <c r="F210" s="132" t="s">
        <v>23</v>
      </c>
      <c r="G210" s="132" t="s">
        <v>654</v>
      </c>
      <c r="H210" s="132">
        <v>758493</v>
      </c>
      <c r="I210" s="88" t="s">
        <v>549</v>
      </c>
      <c r="J210" s="49" t="s">
        <v>556</v>
      </c>
      <c r="K210" s="49">
        <v>1658</v>
      </c>
      <c r="L210" s="54">
        <v>-641828</v>
      </c>
      <c r="M210" s="54">
        <v>-1096960</v>
      </c>
      <c r="N210" s="66" t="str">
        <f t="shared" si="3"/>
        <v>Gysipo</v>
      </c>
      <c r="O210" s="88" t="s">
        <v>27</v>
      </c>
      <c r="P210" s="88" t="s">
        <v>26</v>
      </c>
      <c r="Q210" s="88" t="s">
        <v>27</v>
      </c>
      <c r="R210" s="88" t="s">
        <v>792</v>
      </c>
      <c r="S210" s="88" t="s">
        <v>771</v>
      </c>
      <c r="T210">
        <v>0</v>
      </c>
      <c r="U210">
        <v>0</v>
      </c>
      <c r="V210">
        <v>0</v>
      </c>
      <c r="W210">
        <v>0</v>
      </c>
      <c r="X210" t="s">
        <v>482</v>
      </c>
      <c r="Y210">
        <v>0</v>
      </c>
      <c r="Z210">
        <v>226</v>
      </c>
    </row>
    <row r="211" spans="1:26">
      <c r="A211" s="88">
        <v>1184668603</v>
      </c>
      <c r="B211" s="88" t="s">
        <v>732</v>
      </c>
      <c r="C211" s="132" t="s">
        <v>622</v>
      </c>
      <c r="D211" s="132" t="s">
        <v>300</v>
      </c>
      <c r="E211" s="88">
        <v>0</v>
      </c>
      <c r="F211" s="132" t="s">
        <v>23</v>
      </c>
      <c r="G211" s="132" t="s">
        <v>654</v>
      </c>
      <c r="H211" s="132">
        <v>758493</v>
      </c>
      <c r="I211" s="88" t="s">
        <v>549</v>
      </c>
      <c r="J211" s="49" t="s">
        <v>301</v>
      </c>
      <c r="K211" s="49">
        <v>2628</v>
      </c>
      <c r="L211" s="54">
        <v>0</v>
      </c>
      <c r="M211" s="54">
        <v>0</v>
      </c>
      <c r="N211" s="66" t="str">
        <f t="shared" si="3"/>
        <v>Gysipo</v>
      </c>
      <c r="O211" s="88" t="s">
        <v>26</v>
      </c>
      <c r="P211" s="88" t="s">
        <v>26</v>
      </c>
      <c r="Q211" s="88" t="s">
        <v>27</v>
      </c>
      <c r="R211" s="88" t="s">
        <v>788</v>
      </c>
      <c r="S211" s="88" t="s">
        <v>771</v>
      </c>
      <c r="T211" t="s">
        <v>26</v>
      </c>
      <c r="U211" t="s">
        <v>26</v>
      </c>
      <c r="V211" t="s">
        <v>27</v>
      </c>
      <c r="W211" t="s">
        <v>279</v>
      </c>
      <c r="X211" t="s">
        <v>34</v>
      </c>
      <c r="Y211" t="s">
        <v>29</v>
      </c>
      <c r="Z211">
        <v>236</v>
      </c>
    </row>
    <row r="212" spans="1:26">
      <c r="A212" s="88">
        <v>60895709010</v>
      </c>
      <c r="B212" s="88" t="s">
        <v>732</v>
      </c>
      <c r="C212" s="132" t="s">
        <v>622</v>
      </c>
      <c r="D212" s="132" t="s">
        <v>634</v>
      </c>
      <c r="E212" s="88">
        <v>0</v>
      </c>
      <c r="F212" s="132" t="s">
        <v>23</v>
      </c>
      <c r="G212" s="132" t="s">
        <v>654</v>
      </c>
      <c r="H212" s="132">
        <v>758493</v>
      </c>
      <c r="I212" s="88" t="s">
        <v>549</v>
      </c>
      <c r="J212" s="49" t="s">
        <v>563</v>
      </c>
      <c r="K212" s="49">
        <v>85</v>
      </c>
      <c r="L212" s="54">
        <v>-640373</v>
      </c>
      <c r="M212" s="54">
        <v>-1096746</v>
      </c>
      <c r="N212" s="66" t="str">
        <f t="shared" si="3"/>
        <v>Gysipo</v>
      </c>
      <c r="O212" s="88" t="s">
        <v>26</v>
      </c>
      <c r="P212" s="88" t="s">
        <v>26</v>
      </c>
      <c r="Q212" s="88" t="s">
        <v>27</v>
      </c>
      <c r="R212" s="88" t="s">
        <v>788</v>
      </c>
      <c r="S212" s="88" t="s">
        <v>771</v>
      </c>
      <c r="T212">
        <v>0</v>
      </c>
      <c r="U212">
        <v>0</v>
      </c>
      <c r="V212">
        <v>0</v>
      </c>
      <c r="W212">
        <v>0</v>
      </c>
      <c r="X212" t="s">
        <v>482</v>
      </c>
      <c r="Y212">
        <v>0</v>
      </c>
      <c r="Z212">
        <v>228</v>
      </c>
    </row>
    <row r="213" spans="1:26">
      <c r="A213" s="88">
        <v>1184589603</v>
      </c>
      <c r="B213" s="88" t="s">
        <v>732</v>
      </c>
      <c r="C213" s="132" t="s">
        <v>622</v>
      </c>
      <c r="D213" s="132" t="s">
        <v>161</v>
      </c>
      <c r="E213" s="88">
        <v>211100</v>
      </c>
      <c r="F213" s="132" t="s">
        <v>23</v>
      </c>
      <c r="G213" s="132" t="s">
        <v>654</v>
      </c>
      <c r="H213" s="132">
        <v>758493</v>
      </c>
      <c r="I213" s="88" t="s">
        <v>549</v>
      </c>
      <c r="J213" s="49" t="s">
        <v>298</v>
      </c>
      <c r="K213" s="49">
        <v>45</v>
      </c>
      <c r="L213" s="54">
        <v>0</v>
      </c>
      <c r="M213" s="54">
        <v>0</v>
      </c>
      <c r="N213" s="66" t="str">
        <f t="shared" si="3"/>
        <v>Gysipo</v>
      </c>
      <c r="O213" s="88" t="s">
        <v>26</v>
      </c>
      <c r="P213" s="88" t="s">
        <v>26</v>
      </c>
      <c r="Q213" s="88" t="s">
        <v>27</v>
      </c>
      <c r="R213" s="88" t="s">
        <v>794</v>
      </c>
      <c r="S213" s="88" t="s">
        <v>771</v>
      </c>
      <c r="T213" t="s">
        <v>26</v>
      </c>
      <c r="U213" t="s">
        <v>26</v>
      </c>
      <c r="V213" t="s">
        <v>27</v>
      </c>
      <c r="W213" t="s">
        <v>299</v>
      </c>
      <c r="X213" t="s">
        <v>34</v>
      </c>
      <c r="Y213" t="s">
        <v>29</v>
      </c>
      <c r="Z213">
        <v>234</v>
      </c>
    </row>
    <row r="214" spans="1:26">
      <c r="A214" s="88">
        <v>1184670603</v>
      </c>
      <c r="B214" s="88" t="s">
        <v>732</v>
      </c>
      <c r="C214" s="132" t="s">
        <v>622</v>
      </c>
      <c r="D214" s="132" t="s">
        <v>161</v>
      </c>
      <c r="E214" s="88">
        <v>211100</v>
      </c>
      <c r="F214" s="132" t="s">
        <v>23</v>
      </c>
      <c r="G214" s="132" t="s">
        <v>654</v>
      </c>
      <c r="H214" s="132">
        <v>758493</v>
      </c>
      <c r="I214" s="88" t="s">
        <v>549</v>
      </c>
      <c r="J214" s="49" t="s">
        <v>303</v>
      </c>
      <c r="K214" s="49">
        <v>29</v>
      </c>
      <c r="L214" s="54">
        <v>0</v>
      </c>
      <c r="M214" s="54">
        <v>0</v>
      </c>
      <c r="N214" s="66" t="str">
        <f t="shared" si="3"/>
        <v>Gysipo</v>
      </c>
      <c r="O214" s="88" t="s">
        <v>26</v>
      </c>
      <c r="P214" s="88" t="s">
        <v>26</v>
      </c>
      <c r="Q214" s="88" t="s">
        <v>27</v>
      </c>
      <c r="R214" s="88" t="s">
        <v>788</v>
      </c>
      <c r="S214" s="88" t="s">
        <v>771</v>
      </c>
      <c r="T214" t="s">
        <v>26</v>
      </c>
      <c r="U214" t="s">
        <v>26</v>
      </c>
      <c r="V214" t="s">
        <v>27</v>
      </c>
      <c r="W214" t="s">
        <v>279</v>
      </c>
      <c r="X214" t="s">
        <v>34</v>
      </c>
      <c r="Y214" t="s">
        <v>29</v>
      </c>
      <c r="Z214">
        <v>235</v>
      </c>
    </row>
    <row r="215" spans="1:26">
      <c r="A215" s="88">
        <v>1184809603</v>
      </c>
      <c r="B215" s="88" t="s">
        <v>732</v>
      </c>
      <c r="C215" s="132" t="s">
        <v>622</v>
      </c>
      <c r="D215" s="132" t="s">
        <v>304</v>
      </c>
      <c r="E215" s="88">
        <v>0</v>
      </c>
      <c r="F215" s="132" t="s">
        <v>23</v>
      </c>
      <c r="G215" s="132" t="s">
        <v>654</v>
      </c>
      <c r="H215" s="132">
        <v>758493</v>
      </c>
      <c r="I215" s="88" t="s">
        <v>549</v>
      </c>
      <c r="J215" s="49" t="s">
        <v>305</v>
      </c>
      <c r="K215" s="49">
        <v>111</v>
      </c>
      <c r="L215" s="54">
        <v>0</v>
      </c>
      <c r="M215" s="54">
        <v>0</v>
      </c>
      <c r="N215" s="66" t="str">
        <f t="shared" si="3"/>
        <v>Gysipo</v>
      </c>
      <c r="O215" s="88" t="s">
        <v>27</v>
      </c>
      <c r="P215" s="88" t="s">
        <v>26</v>
      </c>
      <c r="Q215" s="88" t="s">
        <v>27</v>
      </c>
      <c r="R215" s="88" t="s">
        <v>792</v>
      </c>
      <c r="S215" s="88" t="s">
        <v>771</v>
      </c>
      <c r="T215" t="s">
        <v>26</v>
      </c>
      <c r="U215" t="s">
        <v>27</v>
      </c>
      <c r="V215" t="s">
        <v>27</v>
      </c>
      <c r="W215" t="s">
        <v>160</v>
      </c>
      <c r="X215" t="s">
        <v>34</v>
      </c>
      <c r="Y215" t="s">
        <v>29</v>
      </c>
      <c r="Z215">
        <v>238</v>
      </c>
    </row>
    <row r="216" spans="1:26">
      <c r="A216" s="88">
        <v>1184607603</v>
      </c>
      <c r="B216" s="88" t="s">
        <v>732</v>
      </c>
      <c r="C216" s="132" t="s">
        <v>622</v>
      </c>
      <c r="D216" s="132" t="s">
        <v>634</v>
      </c>
      <c r="E216" s="88">
        <v>0</v>
      </c>
      <c r="F216" s="132" t="s">
        <v>23</v>
      </c>
      <c r="G216" s="132" t="s">
        <v>654</v>
      </c>
      <c r="H216" s="132">
        <v>758493</v>
      </c>
      <c r="I216" s="88" t="s">
        <v>549</v>
      </c>
      <c r="J216" s="49" t="s">
        <v>562</v>
      </c>
      <c r="K216" s="49">
        <v>43</v>
      </c>
      <c r="L216" s="54">
        <v>-640373</v>
      </c>
      <c r="M216" s="54">
        <v>-1096744</v>
      </c>
      <c r="N216" s="66" t="str">
        <f t="shared" si="3"/>
        <v>Gysipo</v>
      </c>
      <c r="O216" s="88" t="s">
        <v>27</v>
      </c>
      <c r="P216" s="88" t="s">
        <v>26</v>
      </c>
      <c r="Q216" s="88" t="s">
        <v>27</v>
      </c>
      <c r="R216" s="88" t="s">
        <v>789</v>
      </c>
      <c r="S216" s="88" t="s">
        <v>771</v>
      </c>
      <c r="T216">
        <v>0</v>
      </c>
      <c r="U216">
        <v>0</v>
      </c>
      <c r="V216">
        <v>0</v>
      </c>
      <c r="W216">
        <v>0</v>
      </c>
      <c r="X216" t="s">
        <v>482</v>
      </c>
      <c r="Y216">
        <v>0</v>
      </c>
      <c r="Z216">
        <v>227</v>
      </c>
    </row>
    <row r="217" spans="1:26">
      <c r="A217" s="88">
        <v>60895727010</v>
      </c>
      <c r="B217" s="88" t="s">
        <v>732</v>
      </c>
      <c r="C217" s="132" t="s">
        <v>622</v>
      </c>
      <c r="D217" s="132" t="s">
        <v>634</v>
      </c>
      <c r="E217" s="88">
        <v>0</v>
      </c>
      <c r="F217" s="132" t="s">
        <v>23</v>
      </c>
      <c r="G217" s="132" t="s">
        <v>654</v>
      </c>
      <c r="H217" s="132">
        <v>758493</v>
      </c>
      <c r="I217" s="88" t="s">
        <v>549</v>
      </c>
      <c r="J217" s="49" t="s">
        <v>564</v>
      </c>
      <c r="K217" s="49">
        <v>7</v>
      </c>
      <c r="L217" s="54">
        <v>-640365</v>
      </c>
      <c r="M217" s="54">
        <v>-1096744</v>
      </c>
      <c r="N217" s="66" t="str">
        <f t="shared" si="3"/>
        <v>Gysipo</v>
      </c>
      <c r="O217" s="88" t="s">
        <v>27</v>
      </c>
      <c r="P217" s="88" t="s">
        <v>26</v>
      </c>
      <c r="Q217" s="88" t="s">
        <v>27</v>
      </c>
      <c r="R217" s="88" t="s">
        <v>789</v>
      </c>
      <c r="S217" s="88" t="s">
        <v>771</v>
      </c>
      <c r="T217">
        <v>0</v>
      </c>
      <c r="U217">
        <v>0</v>
      </c>
      <c r="V217">
        <v>0</v>
      </c>
      <c r="W217">
        <v>0</v>
      </c>
      <c r="X217" t="s">
        <v>482</v>
      </c>
      <c r="Y217">
        <v>0</v>
      </c>
      <c r="Z217">
        <v>229</v>
      </c>
    </row>
    <row r="218" spans="1:26">
      <c r="A218" s="88">
        <v>60895698010</v>
      </c>
      <c r="B218" s="88" t="s">
        <v>732</v>
      </c>
      <c r="C218" s="132" t="s">
        <v>622</v>
      </c>
      <c r="D218" s="132" t="s">
        <v>161</v>
      </c>
      <c r="E218" s="88">
        <v>0</v>
      </c>
      <c r="F218" s="132" t="s">
        <v>23</v>
      </c>
      <c r="G218" s="132" t="s">
        <v>654</v>
      </c>
      <c r="H218" s="132">
        <v>758493</v>
      </c>
      <c r="I218" s="88" t="s">
        <v>549</v>
      </c>
      <c r="J218" s="49" t="s">
        <v>561</v>
      </c>
      <c r="K218" s="49">
        <v>46</v>
      </c>
      <c r="L218" s="54">
        <v>-640353</v>
      </c>
      <c r="M218" s="54">
        <v>-1096731</v>
      </c>
      <c r="N218" s="66" t="str">
        <f t="shared" si="3"/>
        <v>Gysipo</v>
      </c>
      <c r="O218" s="88" t="s">
        <v>27</v>
      </c>
      <c r="P218" s="88" t="s">
        <v>26</v>
      </c>
      <c r="Q218" s="88" t="s">
        <v>27</v>
      </c>
      <c r="R218" s="88" t="s">
        <v>789</v>
      </c>
      <c r="S218" s="88" t="s">
        <v>771</v>
      </c>
      <c r="T218">
        <v>0</v>
      </c>
      <c r="U218">
        <v>0</v>
      </c>
      <c r="V218">
        <v>0</v>
      </c>
      <c r="W218">
        <v>0</v>
      </c>
      <c r="X218" t="s">
        <v>482</v>
      </c>
      <c r="Y218">
        <v>0</v>
      </c>
      <c r="Z218">
        <v>225</v>
      </c>
    </row>
    <row r="219" spans="1:26">
      <c r="A219" s="88">
        <v>1193489603</v>
      </c>
      <c r="B219" s="88" t="s">
        <v>732</v>
      </c>
      <c r="C219" s="132" t="s">
        <v>622</v>
      </c>
      <c r="D219" s="132" t="s">
        <v>161</v>
      </c>
      <c r="E219" s="88">
        <v>211100</v>
      </c>
      <c r="F219" s="132" t="s">
        <v>23</v>
      </c>
      <c r="G219" s="132" t="s">
        <v>664</v>
      </c>
      <c r="H219" s="132">
        <v>749800</v>
      </c>
      <c r="I219" s="88" t="s">
        <v>172</v>
      </c>
      <c r="J219" s="49" t="s">
        <v>173</v>
      </c>
      <c r="K219" s="49">
        <v>2577</v>
      </c>
      <c r="L219" s="54">
        <v>-646203.25</v>
      </c>
      <c r="M219" s="54">
        <v>-1075354.17</v>
      </c>
      <c r="N219" s="66" t="str">
        <f t="shared" si="3"/>
        <v>Gysipo</v>
      </c>
      <c r="O219" s="177" t="s">
        <v>26</v>
      </c>
      <c r="P219" s="177" t="s">
        <v>26</v>
      </c>
      <c r="Q219" s="177" t="s">
        <v>27</v>
      </c>
      <c r="R219" s="182"/>
      <c r="S219" s="88" t="s">
        <v>771</v>
      </c>
      <c r="T219" t="s">
        <v>27</v>
      </c>
      <c r="U219" t="s">
        <v>26</v>
      </c>
      <c r="V219" t="s">
        <v>27</v>
      </c>
      <c r="W219" t="s">
        <v>174</v>
      </c>
      <c r="X219" t="s">
        <v>34</v>
      </c>
      <c r="Y219" t="s">
        <v>175</v>
      </c>
      <c r="Z219">
        <v>241</v>
      </c>
    </row>
    <row r="220" spans="1:26">
      <c r="A220" s="88">
        <v>1187056603</v>
      </c>
      <c r="B220" s="88" t="s">
        <v>732</v>
      </c>
      <c r="C220" s="132" t="s">
        <v>622</v>
      </c>
      <c r="D220" s="132" t="s">
        <v>161</v>
      </c>
      <c r="E220" s="88">
        <v>211100</v>
      </c>
      <c r="F220" s="132" t="s">
        <v>23</v>
      </c>
      <c r="G220" s="132" t="s">
        <v>664</v>
      </c>
      <c r="H220" s="132">
        <v>760706</v>
      </c>
      <c r="I220" s="88" t="s">
        <v>795</v>
      </c>
      <c r="J220" s="49" t="s">
        <v>307</v>
      </c>
      <c r="K220" s="49">
        <v>267</v>
      </c>
      <c r="L220" s="54">
        <v>0</v>
      </c>
      <c r="M220" s="54">
        <v>0</v>
      </c>
      <c r="N220" s="66" t="str">
        <f t="shared" si="3"/>
        <v>Gysipo</v>
      </c>
      <c r="O220" s="88" t="s">
        <v>26</v>
      </c>
      <c r="P220" s="88" t="s">
        <v>27</v>
      </c>
      <c r="Q220" s="88" t="s">
        <v>27</v>
      </c>
      <c r="R220" s="88" t="s">
        <v>796</v>
      </c>
      <c r="S220" s="88" t="s">
        <v>771</v>
      </c>
      <c r="T220" t="s">
        <v>26</v>
      </c>
      <c r="U220" t="s">
        <v>27</v>
      </c>
      <c r="V220" t="s">
        <v>27</v>
      </c>
      <c r="W220" t="s">
        <v>160</v>
      </c>
      <c r="X220" t="s">
        <v>34</v>
      </c>
      <c r="Y220" t="s">
        <v>29</v>
      </c>
      <c r="Z220">
        <v>239</v>
      </c>
    </row>
    <row r="221" spans="1:26">
      <c r="A221" s="88">
        <v>1187143603</v>
      </c>
      <c r="B221" s="88" t="s">
        <v>732</v>
      </c>
      <c r="C221" s="132" t="s">
        <v>622</v>
      </c>
      <c r="D221" s="132" t="s">
        <v>161</v>
      </c>
      <c r="E221" s="88">
        <v>211100</v>
      </c>
      <c r="F221" s="132" t="s">
        <v>23</v>
      </c>
      <c r="G221" s="132" t="s">
        <v>664</v>
      </c>
      <c r="H221" s="132">
        <v>760706</v>
      </c>
      <c r="I221" s="88" t="s">
        <v>795</v>
      </c>
      <c r="J221" s="49" t="s">
        <v>308</v>
      </c>
      <c r="K221" s="49">
        <v>209</v>
      </c>
      <c r="L221" s="54">
        <v>0</v>
      </c>
      <c r="M221" s="54">
        <v>0</v>
      </c>
      <c r="N221" s="66" t="str">
        <f t="shared" si="3"/>
        <v>Gysipo</v>
      </c>
      <c r="O221" s="88" t="s">
        <v>26</v>
      </c>
      <c r="P221" s="88" t="s">
        <v>27</v>
      </c>
      <c r="Q221" s="88" t="s">
        <v>27</v>
      </c>
      <c r="R221" s="88" t="s">
        <v>741</v>
      </c>
      <c r="S221" s="88" t="s">
        <v>771</v>
      </c>
      <c r="T221" t="s">
        <v>26</v>
      </c>
      <c r="U221" t="s">
        <v>309</v>
      </c>
      <c r="V221" t="s">
        <v>27</v>
      </c>
      <c r="W221" t="s">
        <v>160</v>
      </c>
      <c r="X221" t="s">
        <v>34</v>
      </c>
      <c r="Y221" t="s">
        <v>29</v>
      </c>
      <c r="Z221">
        <v>240</v>
      </c>
    </row>
    <row r="222" spans="1:26">
      <c r="A222" s="88">
        <v>2032298603</v>
      </c>
      <c r="B222" s="88" t="s">
        <v>732</v>
      </c>
      <c r="C222" s="132" t="s">
        <v>622</v>
      </c>
      <c r="D222" s="132" t="s">
        <v>161</v>
      </c>
      <c r="E222" s="88">
        <v>211100</v>
      </c>
      <c r="F222" s="132" t="s">
        <v>23</v>
      </c>
      <c r="G222" s="132" t="s">
        <v>664</v>
      </c>
      <c r="H222" s="132">
        <v>746444</v>
      </c>
      <c r="I222" s="88" t="s">
        <v>797</v>
      </c>
      <c r="J222" s="49" t="s">
        <v>166</v>
      </c>
      <c r="K222" s="49">
        <v>348</v>
      </c>
      <c r="L222" s="54">
        <v>-657818.31999999995</v>
      </c>
      <c r="M222" s="54">
        <v>-1084942.73</v>
      </c>
      <c r="N222" s="66" t="str">
        <f t="shared" si="3"/>
        <v>Gysipo</v>
      </c>
      <c r="O222" s="88" t="s">
        <v>26</v>
      </c>
      <c r="P222" s="88" t="s">
        <v>26</v>
      </c>
      <c r="Q222" s="88" t="s">
        <v>27</v>
      </c>
      <c r="R222" s="88" t="s">
        <v>798</v>
      </c>
      <c r="S222" s="88" t="s">
        <v>771</v>
      </c>
      <c r="T222" t="s">
        <v>27</v>
      </c>
      <c r="U222" t="s">
        <v>26</v>
      </c>
      <c r="V222" t="s">
        <v>26</v>
      </c>
      <c r="W222" t="s">
        <v>167</v>
      </c>
      <c r="X222" t="s">
        <v>34</v>
      </c>
      <c r="Y222" t="s">
        <v>108</v>
      </c>
      <c r="Z222">
        <v>206</v>
      </c>
    </row>
    <row r="223" spans="1:26">
      <c r="A223" s="88">
        <v>2395601204</v>
      </c>
      <c r="B223" s="88" t="s">
        <v>732</v>
      </c>
      <c r="C223" s="132" t="s">
        <v>622</v>
      </c>
      <c r="D223" s="132" t="s">
        <v>404</v>
      </c>
      <c r="E223" s="88">
        <v>411300</v>
      </c>
      <c r="F223" s="132" t="s">
        <v>23</v>
      </c>
      <c r="G223" s="132" t="s">
        <v>400</v>
      </c>
      <c r="H223" s="132">
        <v>725986</v>
      </c>
      <c r="I223" s="88" t="s">
        <v>800</v>
      </c>
      <c r="J223" s="49" t="s">
        <v>416</v>
      </c>
      <c r="K223" s="49">
        <v>158</v>
      </c>
      <c r="L223" s="54">
        <v>-706120.09</v>
      </c>
      <c r="M223" s="54">
        <v>-1045211.73</v>
      </c>
      <c r="N223" s="66" t="str">
        <f t="shared" si="3"/>
        <v>Gysipo</v>
      </c>
      <c r="O223" s="88" t="s">
        <v>26</v>
      </c>
      <c r="P223" s="88" t="s">
        <v>27</v>
      </c>
      <c r="Q223" s="88" t="s">
        <v>27</v>
      </c>
      <c r="R223" s="88" t="s">
        <v>741</v>
      </c>
      <c r="S223" s="88" t="s">
        <v>799</v>
      </c>
      <c r="T223" t="s">
        <v>27</v>
      </c>
      <c r="U223" t="s">
        <v>26</v>
      </c>
      <c r="V223" t="s">
        <v>27</v>
      </c>
      <c r="W223" t="s">
        <v>360</v>
      </c>
      <c r="X223" t="s">
        <v>34</v>
      </c>
      <c r="Y223" t="s">
        <v>29</v>
      </c>
      <c r="Z223">
        <v>205</v>
      </c>
    </row>
    <row r="224" spans="1:26">
      <c r="A224" s="88">
        <v>32235732010</v>
      </c>
      <c r="B224" s="88" t="s">
        <v>732</v>
      </c>
      <c r="C224" s="132" t="s">
        <v>622</v>
      </c>
      <c r="D224" s="132" t="s">
        <v>399</v>
      </c>
      <c r="E224" s="88">
        <v>411300</v>
      </c>
      <c r="F224" s="132" t="s">
        <v>23</v>
      </c>
      <c r="G224" s="132" t="s">
        <v>400</v>
      </c>
      <c r="H224" s="132">
        <v>622737</v>
      </c>
      <c r="I224" s="88" t="s">
        <v>400</v>
      </c>
      <c r="J224" s="49" t="s">
        <v>403</v>
      </c>
      <c r="K224" s="49">
        <v>173</v>
      </c>
      <c r="L224" s="54">
        <v>-712904.84</v>
      </c>
      <c r="M224" s="54">
        <v>-1049640.29</v>
      </c>
      <c r="N224" s="66" t="str">
        <f t="shared" si="3"/>
        <v>Gysipo</v>
      </c>
      <c r="O224" s="88" t="s">
        <v>27</v>
      </c>
      <c r="P224" s="88" t="s">
        <v>26</v>
      </c>
      <c r="Q224" s="88" t="s">
        <v>27</v>
      </c>
      <c r="R224" s="88" t="s">
        <v>801</v>
      </c>
      <c r="S224" s="88" t="s">
        <v>799</v>
      </c>
      <c r="T224" t="s">
        <v>27</v>
      </c>
      <c r="U224" t="s">
        <v>26</v>
      </c>
      <c r="V224" t="s">
        <v>27</v>
      </c>
      <c r="W224" t="s">
        <v>360</v>
      </c>
      <c r="X224" t="s">
        <v>34</v>
      </c>
      <c r="Y224" t="s">
        <v>29</v>
      </c>
      <c r="Z224">
        <v>76</v>
      </c>
    </row>
    <row r="225" spans="1:26">
      <c r="A225" s="88">
        <v>1407879204</v>
      </c>
      <c r="B225" s="88" t="s">
        <v>732</v>
      </c>
      <c r="C225" s="132" t="s">
        <v>622</v>
      </c>
      <c r="D225" s="132" t="s">
        <v>399</v>
      </c>
      <c r="E225" s="88">
        <v>411300</v>
      </c>
      <c r="F225" s="132" t="s">
        <v>23</v>
      </c>
      <c r="G225" s="132" t="s">
        <v>400</v>
      </c>
      <c r="H225" s="132">
        <v>622737</v>
      </c>
      <c r="I225" s="88" t="s">
        <v>400</v>
      </c>
      <c r="J225" s="49" t="s">
        <v>401</v>
      </c>
      <c r="K225" s="49">
        <v>361</v>
      </c>
      <c r="L225" s="54">
        <v>-712868.44</v>
      </c>
      <c r="M225" s="54">
        <v>-1049668.3600000001</v>
      </c>
      <c r="N225" s="66" t="str">
        <f t="shared" si="3"/>
        <v>Gysipo</v>
      </c>
      <c r="O225" s="88" t="s">
        <v>27</v>
      </c>
      <c r="P225" s="88" t="s">
        <v>27</v>
      </c>
      <c r="Q225" s="88" t="s">
        <v>27</v>
      </c>
      <c r="R225" s="88" t="s">
        <v>802</v>
      </c>
      <c r="S225" s="88" t="s">
        <v>799</v>
      </c>
      <c r="T225" t="s">
        <v>26</v>
      </c>
      <c r="U225" t="s">
        <v>27</v>
      </c>
      <c r="V225" t="s">
        <v>27</v>
      </c>
      <c r="W225" t="s">
        <v>402</v>
      </c>
      <c r="X225" t="s">
        <v>34</v>
      </c>
      <c r="Y225" t="s">
        <v>29</v>
      </c>
      <c r="Z225">
        <v>75</v>
      </c>
    </row>
    <row r="226" spans="1:26">
      <c r="A226" s="88">
        <v>2130268206</v>
      </c>
      <c r="B226" s="88" t="s">
        <v>732</v>
      </c>
      <c r="C226" s="132" t="s">
        <v>622</v>
      </c>
      <c r="D226" s="132" t="s">
        <v>353</v>
      </c>
      <c r="E226" s="88">
        <v>411400</v>
      </c>
      <c r="F226" s="132" t="s">
        <v>23</v>
      </c>
      <c r="G226" s="132" t="s">
        <v>668</v>
      </c>
      <c r="H226" s="132">
        <v>703664</v>
      </c>
      <c r="I226" s="88" t="s">
        <v>803</v>
      </c>
      <c r="J226" s="49" t="s">
        <v>426</v>
      </c>
      <c r="K226" s="49">
        <v>61</v>
      </c>
      <c r="L226" s="54">
        <v>-731178.67</v>
      </c>
      <c r="M226" s="54">
        <v>-1026054.68</v>
      </c>
      <c r="N226" s="66" t="str">
        <f t="shared" si="3"/>
        <v>Gysipo</v>
      </c>
      <c r="O226" s="88" t="s">
        <v>26</v>
      </c>
      <c r="P226" s="88" t="s">
        <v>27</v>
      </c>
      <c r="Q226" s="88" t="s">
        <v>27</v>
      </c>
      <c r="R226" s="88" t="s">
        <v>741</v>
      </c>
      <c r="S226" s="88" t="s">
        <v>799</v>
      </c>
      <c r="T226" t="s">
        <v>27</v>
      </c>
      <c r="U226" t="s">
        <v>26</v>
      </c>
      <c r="V226" t="s">
        <v>27</v>
      </c>
      <c r="W226" t="s">
        <v>427</v>
      </c>
      <c r="X226" t="s">
        <v>34</v>
      </c>
      <c r="Y226" t="s">
        <v>108</v>
      </c>
      <c r="Z226">
        <v>334</v>
      </c>
    </row>
    <row r="227" spans="1:26">
      <c r="A227" s="88">
        <v>27161884010</v>
      </c>
      <c r="B227" s="88" t="s">
        <v>732</v>
      </c>
      <c r="C227" s="132" t="s">
        <v>621</v>
      </c>
      <c r="D227" s="132" t="s">
        <v>109</v>
      </c>
      <c r="E227" s="88">
        <v>111300</v>
      </c>
      <c r="F227" s="132" t="s">
        <v>23</v>
      </c>
      <c r="G227" s="132" t="s">
        <v>667</v>
      </c>
      <c r="H227" s="132">
        <v>790915</v>
      </c>
      <c r="I227" s="88" t="s">
        <v>805</v>
      </c>
      <c r="J227" s="49" t="s">
        <v>111</v>
      </c>
      <c r="K227" s="49">
        <v>256</v>
      </c>
      <c r="L227" s="54">
        <v>-610268.97</v>
      </c>
      <c r="M227" s="54">
        <v>-1058001.58</v>
      </c>
      <c r="N227" s="66" t="str">
        <f t="shared" si="3"/>
        <v>Gysipo</v>
      </c>
      <c r="O227" s="88" t="s">
        <v>27</v>
      </c>
      <c r="P227" s="88" t="s">
        <v>225</v>
      </c>
      <c r="Q227" s="88" t="s">
        <v>27</v>
      </c>
      <c r="R227" s="88" t="s">
        <v>806</v>
      </c>
      <c r="S227" s="88" t="s">
        <v>804</v>
      </c>
      <c r="T227" t="s">
        <v>26</v>
      </c>
      <c r="U227" t="s">
        <v>26</v>
      </c>
      <c r="V227" t="s">
        <v>26</v>
      </c>
      <c r="W227" t="s">
        <v>112</v>
      </c>
      <c r="X227" t="s">
        <v>34</v>
      </c>
      <c r="Y227" t="s">
        <v>29</v>
      </c>
      <c r="Z227">
        <v>320</v>
      </c>
    </row>
    <row r="228" spans="1:26">
      <c r="A228" s="88">
        <v>27162047010</v>
      </c>
      <c r="B228" s="88" t="s">
        <v>732</v>
      </c>
      <c r="C228" s="132" t="s">
        <v>621</v>
      </c>
      <c r="D228" s="132" t="s">
        <v>113</v>
      </c>
      <c r="E228" s="88">
        <v>111300</v>
      </c>
      <c r="F228" s="132" t="s">
        <v>23</v>
      </c>
      <c r="G228" s="132" t="s">
        <v>667</v>
      </c>
      <c r="H228" s="132">
        <v>790915</v>
      </c>
      <c r="I228" s="88" t="s">
        <v>805</v>
      </c>
      <c r="J228" s="49">
        <v>1072</v>
      </c>
      <c r="K228" s="49">
        <v>353</v>
      </c>
      <c r="L228" s="54">
        <v>-609592.12</v>
      </c>
      <c r="M228" s="54">
        <v>-1058403.5900000001</v>
      </c>
      <c r="N228" s="66" t="str">
        <f t="shared" si="3"/>
        <v>Gysipo</v>
      </c>
      <c r="O228" s="88" t="s">
        <v>27</v>
      </c>
      <c r="P228" s="88" t="s">
        <v>27</v>
      </c>
      <c r="Q228" s="88" t="s">
        <v>27</v>
      </c>
      <c r="R228" s="88" t="s">
        <v>807</v>
      </c>
      <c r="S228" s="88" t="s">
        <v>804</v>
      </c>
      <c r="T228" t="s">
        <v>27</v>
      </c>
      <c r="U228" t="s">
        <v>27</v>
      </c>
      <c r="V228" t="s">
        <v>26</v>
      </c>
      <c r="W228" t="s">
        <v>115</v>
      </c>
      <c r="X228" t="s">
        <v>34</v>
      </c>
      <c r="Y228" t="s">
        <v>29</v>
      </c>
      <c r="Z228">
        <v>321</v>
      </c>
    </row>
    <row r="229" spans="1:26">
      <c r="A229" s="88">
        <v>27162357010</v>
      </c>
      <c r="B229" s="88" t="s">
        <v>732</v>
      </c>
      <c r="C229" s="132" t="s">
        <v>621</v>
      </c>
      <c r="D229" s="132" t="s">
        <v>113</v>
      </c>
      <c r="E229" s="88">
        <v>111300</v>
      </c>
      <c r="F229" s="132" t="s">
        <v>23</v>
      </c>
      <c r="G229" s="132" t="s">
        <v>667</v>
      </c>
      <c r="H229" s="132">
        <v>790915</v>
      </c>
      <c r="I229" s="88" t="s">
        <v>805</v>
      </c>
      <c r="J229" s="49" t="s">
        <v>121</v>
      </c>
      <c r="K229" s="49">
        <v>689</v>
      </c>
      <c r="L229" s="54">
        <v>-609079.63</v>
      </c>
      <c r="M229" s="54">
        <v>-1059341.02</v>
      </c>
      <c r="N229" s="66" t="str">
        <f t="shared" si="3"/>
        <v>Gysipo</v>
      </c>
      <c r="O229" s="88" t="s">
        <v>27</v>
      </c>
      <c r="P229" s="88" t="s">
        <v>26</v>
      </c>
      <c r="Q229" s="88" t="s">
        <v>27</v>
      </c>
      <c r="R229" s="88" t="s">
        <v>808</v>
      </c>
      <c r="S229" s="88" t="s">
        <v>804</v>
      </c>
      <c r="T229" t="s">
        <v>27</v>
      </c>
      <c r="U229" t="s">
        <v>26</v>
      </c>
      <c r="V229" t="s">
        <v>26</v>
      </c>
      <c r="W229" t="s">
        <v>122</v>
      </c>
      <c r="X229" t="s">
        <v>34</v>
      </c>
      <c r="Y229" t="s">
        <v>103</v>
      </c>
      <c r="Z229">
        <v>325</v>
      </c>
    </row>
    <row r="230" spans="1:26">
      <c r="A230" s="88">
        <v>27162354010</v>
      </c>
      <c r="B230" s="88" t="s">
        <v>732</v>
      </c>
      <c r="C230" s="132" t="s">
        <v>621</v>
      </c>
      <c r="D230" s="132" t="s">
        <v>113</v>
      </c>
      <c r="E230" s="88">
        <v>111300</v>
      </c>
      <c r="F230" s="132" t="s">
        <v>23</v>
      </c>
      <c r="G230" s="132" t="s">
        <v>667</v>
      </c>
      <c r="H230" s="132">
        <v>790915</v>
      </c>
      <c r="I230" s="88" t="s">
        <v>805</v>
      </c>
      <c r="J230" s="49" t="s">
        <v>119</v>
      </c>
      <c r="K230" s="49">
        <v>4525</v>
      </c>
      <c r="L230" s="54">
        <v>-609021.59</v>
      </c>
      <c r="M230" s="54">
        <v>-1059400.6399999999</v>
      </c>
      <c r="N230" s="66" t="str">
        <f t="shared" si="3"/>
        <v>Gysipo</v>
      </c>
      <c r="O230" s="88" t="s">
        <v>809</v>
      </c>
      <c r="P230" s="88" t="s">
        <v>26</v>
      </c>
      <c r="Q230" s="88" t="s">
        <v>26</v>
      </c>
      <c r="R230" s="88" t="s">
        <v>810</v>
      </c>
      <c r="S230" s="88" t="s">
        <v>804</v>
      </c>
      <c r="T230" t="s">
        <v>27</v>
      </c>
      <c r="U230" t="s">
        <v>26</v>
      </c>
      <c r="V230" t="s">
        <v>26</v>
      </c>
      <c r="W230" t="s">
        <v>120</v>
      </c>
      <c r="X230" t="s">
        <v>34</v>
      </c>
      <c r="Y230" t="s">
        <v>103</v>
      </c>
      <c r="Z230">
        <v>324</v>
      </c>
    </row>
    <row r="231" spans="1:26">
      <c r="A231" s="88">
        <v>1456406607</v>
      </c>
      <c r="B231" s="88" t="s">
        <v>732</v>
      </c>
      <c r="C231" s="132" t="s">
        <v>621</v>
      </c>
      <c r="D231" s="132" t="s">
        <v>94</v>
      </c>
      <c r="E231" s="88">
        <v>111300</v>
      </c>
      <c r="F231" s="132" t="s">
        <v>23</v>
      </c>
      <c r="G231" s="132" t="s">
        <v>667</v>
      </c>
      <c r="H231" s="132">
        <v>752410</v>
      </c>
      <c r="I231" s="88" t="s">
        <v>811</v>
      </c>
      <c r="J231" s="49" t="s">
        <v>96</v>
      </c>
      <c r="K231" s="49">
        <v>677</v>
      </c>
      <c r="L231" s="54">
        <v>-613786.54</v>
      </c>
      <c r="M231" s="54">
        <v>-1044348.91</v>
      </c>
      <c r="N231" s="66" t="str">
        <f t="shared" si="3"/>
        <v>Gysipo</v>
      </c>
      <c r="O231" s="88" t="s">
        <v>812</v>
      </c>
      <c r="P231" s="88" t="s">
        <v>813</v>
      </c>
      <c r="Q231" s="88" t="s">
        <v>225</v>
      </c>
      <c r="R231" s="88" t="s">
        <v>814</v>
      </c>
      <c r="S231" s="88" t="s">
        <v>804</v>
      </c>
      <c r="T231" t="s">
        <v>27</v>
      </c>
      <c r="U231" t="s">
        <v>26</v>
      </c>
      <c r="V231" t="s">
        <v>26</v>
      </c>
      <c r="W231" t="s">
        <v>63</v>
      </c>
      <c r="X231" t="s">
        <v>34</v>
      </c>
      <c r="Y231" t="s">
        <v>29</v>
      </c>
      <c r="Z231">
        <v>259</v>
      </c>
    </row>
    <row r="232" spans="1:26">
      <c r="A232" s="88">
        <v>1456480607</v>
      </c>
      <c r="B232" s="88" t="s">
        <v>732</v>
      </c>
      <c r="C232" s="132" t="s">
        <v>621</v>
      </c>
      <c r="D232" s="132" t="s">
        <v>97</v>
      </c>
      <c r="E232" s="88">
        <v>111300</v>
      </c>
      <c r="F232" s="132" t="s">
        <v>23</v>
      </c>
      <c r="G232" s="132" t="s">
        <v>667</v>
      </c>
      <c r="H232" s="132">
        <v>752410</v>
      </c>
      <c r="I232" s="88" t="s">
        <v>811</v>
      </c>
      <c r="J232" s="49" t="s">
        <v>98</v>
      </c>
      <c r="K232" s="49">
        <v>423</v>
      </c>
      <c r="L232" s="54">
        <v>-612210.79</v>
      </c>
      <c r="M232" s="54">
        <v>-1044558.08</v>
      </c>
      <c r="N232" s="66" t="str">
        <f t="shared" si="3"/>
        <v>Gysipo</v>
      </c>
      <c r="O232" s="88" t="s">
        <v>815</v>
      </c>
      <c r="P232" s="88" t="s">
        <v>813</v>
      </c>
      <c r="Q232" s="88" t="s">
        <v>26</v>
      </c>
      <c r="R232" s="88" t="s">
        <v>814</v>
      </c>
      <c r="S232" s="88" t="s">
        <v>804</v>
      </c>
      <c r="T232" t="s">
        <v>27</v>
      </c>
      <c r="U232" t="s">
        <v>26</v>
      </c>
      <c r="V232" t="s">
        <v>26</v>
      </c>
      <c r="W232" t="s">
        <v>63</v>
      </c>
      <c r="X232" t="s">
        <v>34</v>
      </c>
      <c r="Y232" t="s">
        <v>29</v>
      </c>
      <c r="Z232">
        <v>258</v>
      </c>
    </row>
    <row r="233" spans="1:26">
      <c r="A233" s="88">
        <v>2030032607</v>
      </c>
      <c r="B233" s="88" t="s">
        <v>732</v>
      </c>
      <c r="C233" s="132" t="s">
        <v>621</v>
      </c>
      <c r="D233" s="132" t="s">
        <v>84</v>
      </c>
      <c r="E233" s="88">
        <v>111300</v>
      </c>
      <c r="F233" s="132" t="s">
        <v>23</v>
      </c>
      <c r="G233" s="132" t="s">
        <v>660</v>
      </c>
      <c r="H233" s="132">
        <v>625817</v>
      </c>
      <c r="I233" s="88" t="s">
        <v>816</v>
      </c>
      <c r="J233" s="49" t="s">
        <v>86</v>
      </c>
      <c r="K233" s="49">
        <v>6</v>
      </c>
      <c r="L233" s="54">
        <v>-603718.09</v>
      </c>
      <c r="M233" s="54">
        <v>-1037210.5</v>
      </c>
      <c r="N233" s="66" t="str">
        <f t="shared" si="3"/>
        <v>Gysipo</v>
      </c>
      <c r="O233" s="88" t="s">
        <v>815</v>
      </c>
      <c r="P233" s="88" t="s">
        <v>225</v>
      </c>
      <c r="Q233" s="88" t="s">
        <v>26</v>
      </c>
      <c r="R233" s="88" t="s">
        <v>817</v>
      </c>
      <c r="S233" s="88" t="s">
        <v>804</v>
      </c>
      <c r="T233" t="s">
        <v>27</v>
      </c>
      <c r="U233" t="s">
        <v>26</v>
      </c>
      <c r="V233" t="s">
        <v>26</v>
      </c>
      <c r="W233" t="s">
        <v>63</v>
      </c>
      <c r="X233" t="s">
        <v>34</v>
      </c>
      <c r="Y233" t="s">
        <v>29</v>
      </c>
      <c r="Z233">
        <v>250</v>
      </c>
    </row>
    <row r="234" spans="1:26">
      <c r="A234" s="88">
        <v>1366661607</v>
      </c>
      <c r="B234" s="88" t="s">
        <v>732</v>
      </c>
      <c r="C234" s="132" t="s">
        <v>621</v>
      </c>
      <c r="D234" s="132" t="s">
        <v>87</v>
      </c>
      <c r="E234" s="88">
        <v>111300</v>
      </c>
      <c r="F234" s="132" t="s">
        <v>23</v>
      </c>
      <c r="G234" s="132" t="s">
        <v>660</v>
      </c>
      <c r="H234" s="132">
        <v>671185</v>
      </c>
      <c r="I234" s="88" t="s">
        <v>818</v>
      </c>
      <c r="J234" s="49" t="s">
        <v>92</v>
      </c>
      <c r="K234" s="49">
        <v>363</v>
      </c>
      <c r="L234" s="54">
        <v>-609162.14</v>
      </c>
      <c r="M234" s="54">
        <v>-1034941.23</v>
      </c>
      <c r="N234" s="66" t="str">
        <f t="shared" si="3"/>
        <v>Gysipo</v>
      </c>
      <c r="O234" s="88" t="s">
        <v>27</v>
      </c>
      <c r="P234" s="88" t="s">
        <v>26</v>
      </c>
      <c r="Q234" s="88" t="s">
        <v>225</v>
      </c>
      <c r="R234" s="88" t="s">
        <v>819</v>
      </c>
      <c r="S234" s="88" t="s">
        <v>804</v>
      </c>
      <c r="T234" t="s">
        <v>27</v>
      </c>
      <c r="U234" t="s">
        <v>26</v>
      </c>
      <c r="V234" t="s">
        <v>26</v>
      </c>
      <c r="W234" t="s">
        <v>63</v>
      </c>
      <c r="X234" t="s">
        <v>34</v>
      </c>
      <c r="Y234" t="s">
        <v>29</v>
      </c>
      <c r="Z234">
        <v>280</v>
      </c>
    </row>
    <row r="235" spans="1:26">
      <c r="A235" s="88">
        <v>1366660607</v>
      </c>
      <c r="B235" s="88" t="s">
        <v>732</v>
      </c>
      <c r="C235" s="132" t="s">
        <v>621</v>
      </c>
      <c r="D235" s="132" t="s">
        <v>87</v>
      </c>
      <c r="E235" s="88">
        <v>111300</v>
      </c>
      <c r="F235" s="132" t="s">
        <v>23</v>
      </c>
      <c r="G235" s="132" t="s">
        <v>660</v>
      </c>
      <c r="H235" s="132">
        <v>671185</v>
      </c>
      <c r="I235" s="88" t="s">
        <v>818</v>
      </c>
      <c r="J235" s="49" t="s">
        <v>91</v>
      </c>
      <c r="K235" s="49">
        <v>93</v>
      </c>
      <c r="L235" s="54">
        <v>-609165.15</v>
      </c>
      <c r="M235" s="54">
        <v>-1034862.37</v>
      </c>
      <c r="N235" s="66" t="str">
        <f t="shared" si="3"/>
        <v>Gysipo</v>
      </c>
      <c r="O235" s="88" t="s">
        <v>27</v>
      </c>
      <c r="P235" s="88" t="s">
        <v>26</v>
      </c>
      <c r="Q235" s="88" t="s">
        <v>26</v>
      </c>
      <c r="R235" s="88" t="s">
        <v>819</v>
      </c>
      <c r="S235" s="88" t="s">
        <v>804</v>
      </c>
      <c r="T235" t="s">
        <v>27</v>
      </c>
      <c r="U235" t="s">
        <v>26</v>
      </c>
      <c r="V235" t="s">
        <v>26</v>
      </c>
      <c r="W235" t="s">
        <v>63</v>
      </c>
      <c r="X235" t="s">
        <v>34</v>
      </c>
      <c r="Y235" t="s">
        <v>29</v>
      </c>
      <c r="Z235">
        <v>279</v>
      </c>
    </row>
    <row r="236" spans="1:26">
      <c r="A236" s="88">
        <v>1366662607</v>
      </c>
      <c r="B236" s="88" t="s">
        <v>732</v>
      </c>
      <c r="C236" s="132" t="s">
        <v>621</v>
      </c>
      <c r="D236" s="132" t="s">
        <v>87</v>
      </c>
      <c r="E236" s="88">
        <v>111300</v>
      </c>
      <c r="F236" s="132" t="s">
        <v>23</v>
      </c>
      <c r="G236" s="132" t="s">
        <v>660</v>
      </c>
      <c r="H236" s="132">
        <v>671185</v>
      </c>
      <c r="I236" s="88" t="s">
        <v>818</v>
      </c>
      <c r="J236" s="49" t="s">
        <v>93</v>
      </c>
      <c r="K236" s="49">
        <v>2</v>
      </c>
      <c r="L236" s="54">
        <v>-609189.69999999995</v>
      </c>
      <c r="M236" s="54">
        <v>-1035003.76</v>
      </c>
      <c r="N236" s="66" t="str">
        <f t="shared" si="3"/>
        <v>Gysipo</v>
      </c>
      <c r="O236" s="88" t="s">
        <v>27</v>
      </c>
      <c r="P236" s="88" t="s">
        <v>26</v>
      </c>
      <c r="Q236" s="88" t="s">
        <v>26</v>
      </c>
      <c r="R236" s="88" t="s">
        <v>819</v>
      </c>
      <c r="S236" s="88" t="s">
        <v>804</v>
      </c>
      <c r="T236" t="s">
        <v>27</v>
      </c>
      <c r="U236" t="s">
        <v>26</v>
      </c>
      <c r="V236" t="s">
        <v>26</v>
      </c>
      <c r="W236" t="s">
        <v>63</v>
      </c>
      <c r="X236" t="s">
        <v>34</v>
      </c>
      <c r="Y236" t="s">
        <v>29</v>
      </c>
      <c r="Z236">
        <v>281</v>
      </c>
    </row>
    <row r="237" spans="1:26">
      <c r="A237" s="88">
        <v>2301791607</v>
      </c>
      <c r="B237" s="88" t="s">
        <v>732</v>
      </c>
      <c r="C237" s="132" t="s">
        <v>621</v>
      </c>
      <c r="D237" s="132" t="s">
        <v>87</v>
      </c>
      <c r="E237" s="88">
        <v>111300</v>
      </c>
      <c r="F237" s="132" t="s">
        <v>23</v>
      </c>
      <c r="G237" s="132" t="s">
        <v>660</v>
      </c>
      <c r="H237" s="132">
        <v>627551</v>
      </c>
      <c r="I237" s="88" t="s">
        <v>820</v>
      </c>
      <c r="J237" s="49" t="s">
        <v>89</v>
      </c>
      <c r="K237" s="49">
        <v>89</v>
      </c>
      <c r="L237" s="54">
        <v>-616492.51</v>
      </c>
      <c r="M237" s="54">
        <v>-1037821.94</v>
      </c>
      <c r="N237" s="66" t="str">
        <f t="shared" si="3"/>
        <v>Gysipo</v>
      </c>
      <c r="O237" s="88" t="s">
        <v>821</v>
      </c>
      <c r="P237" s="88" t="s">
        <v>26</v>
      </c>
      <c r="Q237" s="88" t="s">
        <v>26</v>
      </c>
      <c r="R237" s="88" t="s">
        <v>822</v>
      </c>
      <c r="S237" s="88" t="s">
        <v>804</v>
      </c>
      <c r="T237" t="s">
        <v>27</v>
      </c>
      <c r="U237" t="s">
        <v>26</v>
      </c>
      <c r="V237" t="s">
        <v>26</v>
      </c>
      <c r="W237" t="s">
        <v>63</v>
      </c>
      <c r="X237" t="s">
        <v>34</v>
      </c>
      <c r="Y237" t="s">
        <v>29</v>
      </c>
      <c r="Z237">
        <v>262</v>
      </c>
    </row>
    <row r="238" spans="1:26">
      <c r="A238" s="88">
        <v>1589624607</v>
      </c>
      <c r="B238" s="88" t="s">
        <v>732</v>
      </c>
      <c r="C238" s="132" t="s">
        <v>621</v>
      </c>
      <c r="D238" s="132" t="s">
        <v>99</v>
      </c>
      <c r="E238" s="88">
        <v>111300</v>
      </c>
      <c r="F238" s="132" t="s">
        <v>23</v>
      </c>
      <c r="G238" s="132" t="s">
        <v>659</v>
      </c>
      <c r="H238" s="132">
        <v>772429</v>
      </c>
      <c r="I238" s="88" t="s">
        <v>100</v>
      </c>
      <c r="J238" s="49" t="s">
        <v>102</v>
      </c>
      <c r="K238" s="49">
        <v>94</v>
      </c>
      <c r="L238" s="54">
        <v>-624869.49</v>
      </c>
      <c r="M238" s="54">
        <v>-1049547.03</v>
      </c>
      <c r="N238" s="66" t="str">
        <f t="shared" si="3"/>
        <v>Gysipo</v>
      </c>
      <c r="O238" s="88" t="s">
        <v>26</v>
      </c>
      <c r="P238" s="88" t="s">
        <v>27</v>
      </c>
      <c r="Q238" s="88" t="s">
        <v>27</v>
      </c>
      <c r="R238" s="88" t="s">
        <v>823</v>
      </c>
      <c r="S238" s="88" t="s">
        <v>804</v>
      </c>
      <c r="T238" t="s">
        <v>27</v>
      </c>
      <c r="U238" t="s">
        <v>26</v>
      </c>
      <c r="V238" t="s">
        <v>26</v>
      </c>
      <c r="W238" t="s">
        <v>63</v>
      </c>
      <c r="X238" t="s">
        <v>34</v>
      </c>
      <c r="Y238" t="s">
        <v>103</v>
      </c>
      <c r="Z238">
        <v>316</v>
      </c>
    </row>
    <row r="239" spans="1:26">
      <c r="A239" s="88">
        <v>1856908607</v>
      </c>
      <c r="B239" s="88" t="s">
        <v>732</v>
      </c>
      <c r="C239" s="132" t="s">
        <v>621</v>
      </c>
      <c r="D239" s="132" t="s">
        <v>99</v>
      </c>
      <c r="E239" s="88">
        <v>111300</v>
      </c>
      <c r="F239" s="132" t="s">
        <v>23</v>
      </c>
      <c r="G239" s="132" t="s">
        <v>659</v>
      </c>
      <c r="H239" s="132">
        <v>772429</v>
      </c>
      <c r="I239" s="88" t="s">
        <v>100</v>
      </c>
      <c r="J239" s="49" t="s">
        <v>104</v>
      </c>
      <c r="K239" s="49">
        <v>170</v>
      </c>
      <c r="L239" s="54">
        <v>-624832.73</v>
      </c>
      <c r="M239" s="54">
        <v>-1049622.44</v>
      </c>
      <c r="N239" s="66" t="str">
        <f t="shared" si="3"/>
        <v>Gysipo</v>
      </c>
      <c r="O239" s="88" t="s">
        <v>26</v>
      </c>
      <c r="P239" s="88" t="s">
        <v>27</v>
      </c>
      <c r="Q239" s="88" t="s">
        <v>27</v>
      </c>
      <c r="R239" s="88" t="s">
        <v>823</v>
      </c>
      <c r="S239" s="88" t="s">
        <v>804</v>
      </c>
      <c r="T239" t="s">
        <v>20</v>
      </c>
      <c r="U239" t="s">
        <v>51</v>
      </c>
      <c r="V239" t="s">
        <v>26</v>
      </c>
      <c r="W239" t="s">
        <v>105</v>
      </c>
      <c r="X239" t="s">
        <v>34</v>
      </c>
      <c r="Y239" t="s">
        <v>103</v>
      </c>
      <c r="Z239">
        <v>317</v>
      </c>
    </row>
    <row r="240" spans="1:26">
      <c r="A240" s="88">
        <v>1856909607</v>
      </c>
      <c r="B240" s="88" t="s">
        <v>732</v>
      </c>
      <c r="C240" s="132" t="s">
        <v>621</v>
      </c>
      <c r="D240" s="132" t="s">
        <v>99</v>
      </c>
      <c r="E240" s="88">
        <v>111300</v>
      </c>
      <c r="F240" s="132" t="s">
        <v>23</v>
      </c>
      <c r="G240" s="132" t="s">
        <v>659</v>
      </c>
      <c r="H240" s="132">
        <v>772429</v>
      </c>
      <c r="I240" s="88" t="s">
        <v>100</v>
      </c>
      <c r="J240" s="49" t="s">
        <v>106</v>
      </c>
      <c r="K240" s="49">
        <v>107</v>
      </c>
      <c r="L240" s="54">
        <v>-624802.96</v>
      </c>
      <c r="M240" s="54">
        <v>-1049655.99</v>
      </c>
      <c r="N240" s="66" t="str">
        <f t="shared" si="3"/>
        <v>Gysipo</v>
      </c>
      <c r="O240" s="88" t="s">
        <v>26</v>
      </c>
      <c r="P240" s="88" t="s">
        <v>27</v>
      </c>
      <c r="Q240" s="88" t="s">
        <v>27</v>
      </c>
      <c r="R240" s="88" t="s">
        <v>823</v>
      </c>
      <c r="S240" s="88" t="s">
        <v>804</v>
      </c>
      <c r="T240" t="s">
        <v>20</v>
      </c>
      <c r="U240" t="s">
        <v>51</v>
      </c>
      <c r="V240" t="s">
        <v>26</v>
      </c>
      <c r="W240" t="s">
        <v>105</v>
      </c>
      <c r="X240" t="s">
        <v>34</v>
      </c>
      <c r="Y240" t="s">
        <v>103</v>
      </c>
      <c r="Z240">
        <v>318</v>
      </c>
    </row>
    <row r="241" spans="1:26">
      <c r="A241" s="88">
        <v>1856910607</v>
      </c>
      <c r="B241" s="88" t="s">
        <v>732</v>
      </c>
      <c r="C241" s="132" t="s">
        <v>621</v>
      </c>
      <c r="D241" s="132" t="s">
        <v>99</v>
      </c>
      <c r="E241" s="88">
        <v>111300</v>
      </c>
      <c r="F241" s="132" t="s">
        <v>23</v>
      </c>
      <c r="G241" s="132" t="s">
        <v>659</v>
      </c>
      <c r="H241" s="132">
        <v>772429</v>
      </c>
      <c r="I241" s="88" t="s">
        <v>100</v>
      </c>
      <c r="J241" s="49" t="s">
        <v>107</v>
      </c>
      <c r="K241" s="49">
        <v>4</v>
      </c>
      <c r="L241" s="54">
        <v>-624784.9</v>
      </c>
      <c r="M241" s="54">
        <v>-1049672.1499999999</v>
      </c>
      <c r="N241" s="66" t="str">
        <f t="shared" si="3"/>
        <v>Gysipo</v>
      </c>
      <c r="O241" s="88" t="s">
        <v>26</v>
      </c>
      <c r="P241" s="88" t="s">
        <v>27</v>
      </c>
      <c r="Q241" s="88" t="s">
        <v>27</v>
      </c>
      <c r="R241" s="88" t="s">
        <v>823</v>
      </c>
      <c r="S241" s="88" t="s">
        <v>804</v>
      </c>
      <c r="T241" t="s">
        <v>27</v>
      </c>
      <c r="U241" t="s">
        <v>26</v>
      </c>
      <c r="V241" t="s">
        <v>26</v>
      </c>
      <c r="W241" t="s">
        <v>63</v>
      </c>
      <c r="X241" t="s">
        <v>34</v>
      </c>
      <c r="Y241" t="s">
        <v>108</v>
      </c>
      <c r="Z241">
        <v>319</v>
      </c>
    </row>
    <row r="242" spans="1:26">
      <c r="A242" s="88">
        <v>1468416607</v>
      </c>
      <c r="B242" s="88" t="s">
        <v>732</v>
      </c>
      <c r="C242" s="132" t="s">
        <v>621</v>
      </c>
      <c r="D242" s="132" t="s">
        <v>99</v>
      </c>
      <c r="E242" s="88">
        <v>111300</v>
      </c>
      <c r="F242" s="132" t="s">
        <v>23</v>
      </c>
      <c r="G242" s="132" t="s">
        <v>659</v>
      </c>
      <c r="H242" s="132">
        <v>772429</v>
      </c>
      <c r="I242" s="88" t="s">
        <v>100</v>
      </c>
      <c r="J242" s="49">
        <v>1975</v>
      </c>
      <c r="K242" s="49">
        <v>159</v>
      </c>
      <c r="L242" s="54">
        <v>-624618.72</v>
      </c>
      <c r="M242" s="54">
        <v>-1049864.4099999999</v>
      </c>
      <c r="N242" s="66" t="str">
        <f t="shared" si="3"/>
        <v>Gysipo</v>
      </c>
      <c r="O242" s="88" t="s">
        <v>26</v>
      </c>
      <c r="P242" s="88" t="s">
        <v>26</v>
      </c>
      <c r="Q242" s="88" t="s">
        <v>26</v>
      </c>
      <c r="R242" s="88" t="s">
        <v>824</v>
      </c>
      <c r="S242" s="88" t="s">
        <v>804</v>
      </c>
      <c r="T242" t="s">
        <v>27</v>
      </c>
      <c r="U242" t="s">
        <v>26</v>
      </c>
      <c r="V242" t="s">
        <v>26</v>
      </c>
      <c r="W242" t="s">
        <v>63</v>
      </c>
      <c r="X242" t="s">
        <v>34</v>
      </c>
      <c r="Y242" t="s">
        <v>29</v>
      </c>
      <c r="Z242">
        <v>315</v>
      </c>
    </row>
    <row r="243" spans="1:26">
      <c r="A243" s="88">
        <v>3421099611</v>
      </c>
      <c r="B243" s="88" t="s">
        <v>732</v>
      </c>
      <c r="C243" s="132" t="s">
        <v>621</v>
      </c>
      <c r="D243" s="132" t="s">
        <v>189</v>
      </c>
      <c r="E243" s="88">
        <v>211200</v>
      </c>
      <c r="F243" s="132" t="s">
        <v>23</v>
      </c>
      <c r="G243" s="132" t="s">
        <v>666</v>
      </c>
      <c r="H243" s="132">
        <v>656194</v>
      </c>
      <c r="I243" s="88" t="s">
        <v>826</v>
      </c>
      <c r="J243" s="49" t="s">
        <v>191</v>
      </c>
      <c r="K243" s="49">
        <v>45</v>
      </c>
      <c r="L243" s="54">
        <v>-587858.23</v>
      </c>
      <c r="M243" s="54">
        <v>-1068730.27</v>
      </c>
      <c r="N243" s="66" t="str">
        <f t="shared" si="3"/>
        <v>Gysipo</v>
      </c>
      <c r="O243" s="88" t="s">
        <v>827</v>
      </c>
      <c r="P243" s="88" t="s">
        <v>827</v>
      </c>
      <c r="Q243" s="88" t="s">
        <v>827</v>
      </c>
      <c r="R243" s="88" t="s">
        <v>828</v>
      </c>
      <c r="S243" s="88" t="s">
        <v>825</v>
      </c>
      <c r="T243" t="s">
        <v>26</v>
      </c>
      <c r="U243" t="s">
        <v>27</v>
      </c>
      <c r="V243" t="s">
        <v>27</v>
      </c>
      <c r="W243" t="s">
        <v>160</v>
      </c>
      <c r="X243" t="s">
        <v>34</v>
      </c>
      <c r="Y243" t="s">
        <v>29</v>
      </c>
      <c r="Z243">
        <v>254</v>
      </c>
    </row>
    <row r="244" spans="1:26">
      <c r="A244" s="88">
        <v>3421100611</v>
      </c>
      <c r="B244" s="88" t="s">
        <v>732</v>
      </c>
      <c r="C244" s="132" t="s">
        <v>621</v>
      </c>
      <c r="D244" s="132" t="s">
        <v>189</v>
      </c>
      <c r="E244" s="88">
        <v>211200</v>
      </c>
      <c r="F244" s="132" t="s">
        <v>23</v>
      </c>
      <c r="G244" s="132" t="s">
        <v>666</v>
      </c>
      <c r="H244" s="132">
        <v>656194</v>
      </c>
      <c r="I244" s="88" t="s">
        <v>826</v>
      </c>
      <c r="J244" s="49" t="s">
        <v>192</v>
      </c>
      <c r="K244" s="49">
        <v>247</v>
      </c>
      <c r="L244" s="54">
        <v>-587845.39</v>
      </c>
      <c r="M244" s="54">
        <v>-1068744.3899999999</v>
      </c>
      <c r="N244" s="66" t="str">
        <f t="shared" si="3"/>
        <v>Gysipo</v>
      </c>
      <c r="O244" s="88" t="s">
        <v>827</v>
      </c>
      <c r="P244" s="88" t="s">
        <v>827</v>
      </c>
      <c r="Q244" s="88" t="s">
        <v>827</v>
      </c>
      <c r="R244" s="88" t="s">
        <v>828</v>
      </c>
      <c r="S244" s="88" t="s">
        <v>825</v>
      </c>
      <c r="T244" t="s">
        <v>26</v>
      </c>
      <c r="U244" t="s">
        <v>27</v>
      </c>
      <c r="V244" t="s">
        <v>27</v>
      </c>
      <c r="W244" t="s">
        <v>160</v>
      </c>
      <c r="X244" t="s">
        <v>34</v>
      </c>
      <c r="Y244" t="s">
        <v>29</v>
      </c>
      <c r="Z244">
        <v>255</v>
      </c>
    </row>
    <row r="245" spans="1:26">
      <c r="A245" s="88">
        <v>2459673611</v>
      </c>
      <c r="B245" s="88" t="s">
        <v>732</v>
      </c>
      <c r="C245" s="132" t="s">
        <v>621</v>
      </c>
      <c r="D245" s="132" t="s">
        <v>193</v>
      </c>
      <c r="E245" s="88">
        <v>211200</v>
      </c>
      <c r="F245" s="132" t="s">
        <v>23</v>
      </c>
      <c r="G245" s="132" t="s">
        <v>666</v>
      </c>
      <c r="H245" s="132">
        <v>656623</v>
      </c>
      <c r="I245" s="88" t="s">
        <v>829</v>
      </c>
      <c r="J245" s="49" t="s">
        <v>195</v>
      </c>
      <c r="K245" s="49">
        <v>14</v>
      </c>
      <c r="L245" s="54">
        <v>-587884.81999999995</v>
      </c>
      <c r="M245" s="54">
        <v>-1066297.28</v>
      </c>
      <c r="N245" s="66" t="str">
        <f t="shared" si="3"/>
        <v>Gysipo</v>
      </c>
      <c r="O245" s="88" t="s">
        <v>26</v>
      </c>
      <c r="P245" s="88" t="s">
        <v>27</v>
      </c>
      <c r="Q245" s="88"/>
      <c r="R245" s="88" t="s">
        <v>830</v>
      </c>
      <c r="S245" s="88" t="s">
        <v>825</v>
      </c>
      <c r="T245" t="s">
        <v>26</v>
      </c>
      <c r="U245" t="s">
        <v>27</v>
      </c>
      <c r="V245" t="s">
        <v>27</v>
      </c>
      <c r="W245" t="s">
        <v>186</v>
      </c>
      <c r="X245" t="s">
        <v>34</v>
      </c>
      <c r="Y245" t="s">
        <v>29</v>
      </c>
      <c r="Z245">
        <v>256</v>
      </c>
    </row>
    <row r="246" spans="1:26">
      <c r="A246" s="88">
        <v>2459674611</v>
      </c>
      <c r="B246" s="88" t="s">
        <v>732</v>
      </c>
      <c r="C246" s="132" t="s">
        <v>621</v>
      </c>
      <c r="D246" s="132" t="s">
        <v>193</v>
      </c>
      <c r="E246" s="88">
        <v>211200</v>
      </c>
      <c r="F246" s="132" t="s">
        <v>23</v>
      </c>
      <c r="G246" s="132" t="s">
        <v>666</v>
      </c>
      <c r="H246" s="132">
        <v>656623</v>
      </c>
      <c r="I246" s="88" t="s">
        <v>829</v>
      </c>
      <c r="J246" s="49" t="s">
        <v>196</v>
      </c>
      <c r="K246" s="49">
        <v>199</v>
      </c>
      <c r="L246" s="54">
        <v>-587842.31999999995</v>
      </c>
      <c r="M246" s="54">
        <v>-1066268.57</v>
      </c>
      <c r="N246" s="66" t="str">
        <f t="shared" si="3"/>
        <v>Gysipo</v>
      </c>
      <c r="O246" s="88" t="s">
        <v>26</v>
      </c>
      <c r="P246" s="88" t="s">
        <v>27</v>
      </c>
      <c r="Q246" s="88"/>
      <c r="R246" s="88" t="s">
        <v>830</v>
      </c>
      <c r="S246" s="88" t="s">
        <v>825</v>
      </c>
      <c r="T246" t="s">
        <v>26</v>
      </c>
      <c r="U246" t="s">
        <v>27</v>
      </c>
      <c r="V246" t="s">
        <v>27</v>
      </c>
      <c r="W246" t="s">
        <v>186</v>
      </c>
      <c r="X246" t="s">
        <v>34</v>
      </c>
      <c r="Y246" t="s">
        <v>29</v>
      </c>
      <c r="Z246">
        <v>257</v>
      </c>
    </row>
    <row r="247" spans="1:26">
      <c r="A247" s="88">
        <v>3271797611</v>
      </c>
      <c r="B247" s="88" t="s">
        <v>732</v>
      </c>
      <c r="C247" s="132" t="s">
        <v>621</v>
      </c>
      <c r="D247" s="132" t="s">
        <v>197</v>
      </c>
      <c r="E247" s="88">
        <v>211200</v>
      </c>
      <c r="F247" s="132" t="s">
        <v>23</v>
      </c>
      <c r="G247" s="132" t="s">
        <v>673</v>
      </c>
      <c r="H247" s="132">
        <v>770469</v>
      </c>
      <c r="I247" s="88" t="s">
        <v>203</v>
      </c>
      <c r="J247" s="49" t="s">
        <v>223</v>
      </c>
      <c r="K247" s="49">
        <v>38</v>
      </c>
      <c r="L247" s="54">
        <v>-598125.82999999996</v>
      </c>
      <c r="M247" s="54">
        <v>-1084287.75</v>
      </c>
      <c r="N247" s="66" t="str">
        <f t="shared" si="3"/>
        <v>Gysipo</v>
      </c>
      <c r="O247" s="88" t="s">
        <v>26</v>
      </c>
      <c r="P247" s="88" t="s">
        <v>827</v>
      </c>
      <c r="Q247" s="88" t="s">
        <v>26</v>
      </c>
      <c r="R247" s="88" t="s">
        <v>828</v>
      </c>
      <c r="S247" s="88" t="s">
        <v>825</v>
      </c>
      <c r="T247" t="s">
        <v>26</v>
      </c>
      <c r="U247" t="s">
        <v>27</v>
      </c>
      <c r="V247" t="s">
        <v>27</v>
      </c>
      <c r="W247" t="s">
        <v>160</v>
      </c>
      <c r="X247" t="s">
        <v>34</v>
      </c>
      <c r="Y247" t="s">
        <v>29</v>
      </c>
      <c r="Z247">
        <v>313</v>
      </c>
    </row>
    <row r="248" spans="1:26">
      <c r="A248" s="88">
        <v>3271798611</v>
      </c>
      <c r="B248" s="88" t="s">
        <v>732</v>
      </c>
      <c r="C248" s="132" t="s">
        <v>621</v>
      </c>
      <c r="D248" s="132" t="s">
        <v>197</v>
      </c>
      <c r="E248" s="88">
        <v>211200</v>
      </c>
      <c r="F248" s="132" t="s">
        <v>23</v>
      </c>
      <c r="G248" s="132" t="s">
        <v>673</v>
      </c>
      <c r="H248" s="132">
        <v>770469</v>
      </c>
      <c r="I248" s="88" t="s">
        <v>203</v>
      </c>
      <c r="J248" s="49" t="s">
        <v>224</v>
      </c>
      <c r="K248" s="49">
        <v>66</v>
      </c>
      <c r="L248" s="54">
        <v>-598044.31999999995</v>
      </c>
      <c r="M248" s="54">
        <v>-1084244.75</v>
      </c>
      <c r="N248" s="66" t="str">
        <f t="shared" si="3"/>
        <v>Gysipo</v>
      </c>
      <c r="O248" s="88" t="s">
        <v>831</v>
      </c>
      <c r="P248" s="88" t="s">
        <v>827</v>
      </c>
      <c r="Q248" s="88" t="s">
        <v>26</v>
      </c>
      <c r="R248" s="88" t="s">
        <v>828</v>
      </c>
      <c r="S248" s="88" t="s">
        <v>825</v>
      </c>
      <c r="T248" t="s">
        <v>26</v>
      </c>
      <c r="U248" t="s">
        <v>225</v>
      </c>
      <c r="V248" t="s">
        <v>26</v>
      </c>
      <c r="W248" t="s">
        <v>205</v>
      </c>
      <c r="X248" t="s">
        <v>34</v>
      </c>
      <c r="Y248" t="s">
        <v>29</v>
      </c>
      <c r="Z248">
        <v>314</v>
      </c>
    </row>
    <row r="249" spans="1:26">
      <c r="A249" s="88">
        <v>3271771611</v>
      </c>
      <c r="B249" s="88" t="s">
        <v>732</v>
      </c>
      <c r="C249" s="132" t="s">
        <v>621</v>
      </c>
      <c r="D249" s="132" t="s">
        <v>197</v>
      </c>
      <c r="E249" s="88">
        <v>211200</v>
      </c>
      <c r="F249" s="132" t="s">
        <v>23</v>
      </c>
      <c r="G249" s="132" t="s">
        <v>673</v>
      </c>
      <c r="H249" s="132">
        <v>770469</v>
      </c>
      <c r="I249" s="88" t="s">
        <v>203</v>
      </c>
      <c r="J249" s="49" t="s">
        <v>219</v>
      </c>
      <c r="K249" s="49">
        <v>427</v>
      </c>
      <c r="L249" s="54">
        <v>-597961.64</v>
      </c>
      <c r="M249" s="54">
        <v>-1084165.3700000001</v>
      </c>
      <c r="N249" s="66" t="str">
        <f t="shared" si="3"/>
        <v>Gysipo</v>
      </c>
      <c r="O249" s="88" t="s">
        <v>827</v>
      </c>
      <c r="P249" s="88" t="s">
        <v>827</v>
      </c>
      <c r="Q249" s="88" t="s">
        <v>26</v>
      </c>
      <c r="R249" s="88" t="s">
        <v>828</v>
      </c>
      <c r="S249" s="88" t="s">
        <v>825</v>
      </c>
      <c r="T249" t="s">
        <v>26</v>
      </c>
      <c r="U249" t="s">
        <v>26</v>
      </c>
      <c r="V249" t="s">
        <v>26</v>
      </c>
      <c r="W249" t="s">
        <v>207</v>
      </c>
      <c r="X249" t="s">
        <v>34</v>
      </c>
      <c r="Y249" t="s">
        <v>29</v>
      </c>
      <c r="Z249">
        <v>309</v>
      </c>
    </row>
    <row r="250" spans="1:26">
      <c r="A250" s="88">
        <v>3122210611</v>
      </c>
      <c r="B250" s="88" t="s">
        <v>732</v>
      </c>
      <c r="C250" s="132" t="s">
        <v>621</v>
      </c>
      <c r="D250" s="132" t="s">
        <v>197</v>
      </c>
      <c r="E250" s="88">
        <v>211200</v>
      </c>
      <c r="F250" s="132" t="s">
        <v>23</v>
      </c>
      <c r="G250" s="132" t="s">
        <v>673</v>
      </c>
      <c r="H250" s="132">
        <v>743984</v>
      </c>
      <c r="I250" s="88" t="s">
        <v>832</v>
      </c>
      <c r="J250" s="49" t="s">
        <v>199</v>
      </c>
      <c r="K250" s="49">
        <v>1201</v>
      </c>
      <c r="L250" s="54">
        <v>-598335.66</v>
      </c>
      <c r="M250" s="54">
        <v>-1084045.1499999999</v>
      </c>
      <c r="N250" s="66" t="str">
        <f t="shared" si="3"/>
        <v>Gysipo</v>
      </c>
      <c r="O250" s="88" t="s">
        <v>827</v>
      </c>
      <c r="P250" s="88" t="s">
        <v>827</v>
      </c>
      <c r="Q250" s="88" t="s">
        <v>26</v>
      </c>
      <c r="R250" s="88" t="s">
        <v>828</v>
      </c>
      <c r="S250" s="88" t="s">
        <v>825</v>
      </c>
      <c r="T250" t="s">
        <v>26</v>
      </c>
      <c r="U250" t="s">
        <v>26</v>
      </c>
      <c r="V250" t="s">
        <v>26</v>
      </c>
      <c r="W250" t="s">
        <v>200</v>
      </c>
      <c r="X250" t="s">
        <v>34</v>
      </c>
      <c r="Y250" t="s">
        <v>29</v>
      </c>
      <c r="Z250">
        <v>289</v>
      </c>
    </row>
    <row r="251" spans="1:26">
      <c r="A251" s="88">
        <v>3271770611</v>
      </c>
      <c r="B251" s="88" t="s">
        <v>732</v>
      </c>
      <c r="C251" s="132" t="s">
        <v>621</v>
      </c>
      <c r="D251" s="132" t="s">
        <v>197</v>
      </c>
      <c r="E251" s="88">
        <v>211200</v>
      </c>
      <c r="F251" s="132" t="s">
        <v>23</v>
      </c>
      <c r="G251" s="132" t="s">
        <v>673</v>
      </c>
      <c r="H251" s="132">
        <v>770469</v>
      </c>
      <c r="I251" s="88" t="s">
        <v>203</v>
      </c>
      <c r="J251" s="49" t="s">
        <v>218</v>
      </c>
      <c r="K251" s="49">
        <v>133</v>
      </c>
      <c r="L251" s="54">
        <v>-598025.48</v>
      </c>
      <c r="M251" s="54">
        <v>-1084105.3600000001</v>
      </c>
      <c r="N251" s="66" t="str">
        <f t="shared" si="3"/>
        <v>Gysipo</v>
      </c>
      <c r="O251" s="88" t="s">
        <v>827</v>
      </c>
      <c r="P251" s="88" t="s">
        <v>827</v>
      </c>
      <c r="Q251" s="88" t="s">
        <v>26</v>
      </c>
      <c r="R251" s="88" t="s">
        <v>828</v>
      </c>
      <c r="S251" s="88" t="s">
        <v>825</v>
      </c>
      <c r="T251" t="s">
        <v>26</v>
      </c>
      <c r="U251" t="s">
        <v>26</v>
      </c>
      <c r="V251" t="s">
        <v>26</v>
      </c>
      <c r="W251" t="s">
        <v>207</v>
      </c>
      <c r="X251" t="s">
        <v>34</v>
      </c>
      <c r="Y251" t="s">
        <v>29</v>
      </c>
      <c r="Z251">
        <v>308</v>
      </c>
    </row>
    <row r="252" spans="1:26">
      <c r="A252" s="88">
        <v>3122229611</v>
      </c>
      <c r="B252" s="88" t="s">
        <v>732</v>
      </c>
      <c r="C252" s="132" t="s">
        <v>621</v>
      </c>
      <c r="D252" s="132" t="s">
        <v>197</v>
      </c>
      <c r="E252" s="88">
        <v>211200</v>
      </c>
      <c r="F252" s="132" t="s">
        <v>23</v>
      </c>
      <c r="G252" s="132" t="s">
        <v>673</v>
      </c>
      <c r="H252" s="132">
        <v>743984</v>
      </c>
      <c r="I252" s="88" t="s">
        <v>832</v>
      </c>
      <c r="J252" s="49" t="s">
        <v>201</v>
      </c>
      <c r="K252" s="49">
        <v>29</v>
      </c>
      <c r="L252" s="54">
        <v>-598536.02</v>
      </c>
      <c r="M252" s="54">
        <v>-1084056.02</v>
      </c>
      <c r="N252" s="66" t="str">
        <f t="shared" si="3"/>
        <v>Gysipo</v>
      </c>
      <c r="O252" s="88" t="s">
        <v>827</v>
      </c>
      <c r="P252" s="88" t="s">
        <v>827</v>
      </c>
      <c r="Q252" s="88" t="s">
        <v>26</v>
      </c>
      <c r="R252" s="88" t="s">
        <v>828</v>
      </c>
      <c r="S252" s="88" t="s">
        <v>825</v>
      </c>
      <c r="T252" t="s">
        <v>26</v>
      </c>
      <c r="U252" t="s">
        <v>26</v>
      </c>
      <c r="V252" t="s">
        <v>26</v>
      </c>
      <c r="W252" t="s">
        <v>200</v>
      </c>
      <c r="X252" t="s">
        <v>34</v>
      </c>
      <c r="Y252" t="s">
        <v>29</v>
      </c>
      <c r="Z252">
        <v>290</v>
      </c>
    </row>
    <row r="253" spans="1:26">
      <c r="A253" s="88">
        <v>3122230611</v>
      </c>
      <c r="B253" s="88" t="s">
        <v>732</v>
      </c>
      <c r="C253" s="132" t="s">
        <v>621</v>
      </c>
      <c r="D253" s="132" t="s">
        <v>197</v>
      </c>
      <c r="E253" s="88">
        <v>211200</v>
      </c>
      <c r="F253" s="132" t="s">
        <v>23</v>
      </c>
      <c r="G253" s="132" t="s">
        <v>673</v>
      </c>
      <c r="H253" s="132">
        <v>743984</v>
      </c>
      <c r="I253" s="88" t="s">
        <v>832</v>
      </c>
      <c r="J253" s="49" t="s">
        <v>202</v>
      </c>
      <c r="K253" s="49">
        <v>40</v>
      </c>
      <c r="L253" s="54">
        <v>-598483.41</v>
      </c>
      <c r="M253" s="54">
        <v>-1083916.1200000001</v>
      </c>
      <c r="N253" s="66" t="str">
        <f t="shared" si="3"/>
        <v>Gysipo</v>
      </c>
      <c r="O253" s="88" t="s">
        <v>827</v>
      </c>
      <c r="P253" s="88" t="s">
        <v>827</v>
      </c>
      <c r="Q253" s="88" t="s">
        <v>26</v>
      </c>
      <c r="R253" s="88" t="s">
        <v>828</v>
      </c>
      <c r="S253" s="88" t="s">
        <v>825</v>
      </c>
      <c r="T253" t="s">
        <v>26</v>
      </c>
      <c r="U253" t="s">
        <v>27</v>
      </c>
      <c r="V253" t="s">
        <v>27</v>
      </c>
      <c r="W253" t="s">
        <v>160</v>
      </c>
      <c r="X253" t="s">
        <v>34</v>
      </c>
      <c r="Y253" t="s">
        <v>29</v>
      </c>
      <c r="Z253">
        <v>291</v>
      </c>
    </row>
    <row r="254" spans="1:26">
      <c r="A254" s="88">
        <v>3271732611</v>
      </c>
      <c r="B254" s="88" t="s">
        <v>732</v>
      </c>
      <c r="C254" s="132" t="s">
        <v>621</v>
      </c>
      <c r="D254" s="132" t="s">
        <v>197</v>
      </c>
      <c r="E254" s="88">
        <v>211200</v>
      </c>
      <c r="F254" s="132" t="s">
        <v>23</v>
      </c>
      <c r="G254" s="132" t="s">
        <v>673</v>
      </c>
      <c r="H254" s="132">
        <v>770469</v>
      </c>
      <c r="I254" s="88" t="s">
        <v>203</v>
      </c>
      <c r="J254" s="49" t="s">
        <v>216</v>
      </c>
      <c r="K254" s="49">
        <v>4</v>
      </c>
      <c r="L254" s="54">
        <v>-598219</v>
      </c>
      <c r="M254" s="54">
        <v>-1084716.6100000001</v>
      </c>
      <c r="N254" s="66" t="str">
        <f t="shared" si="3"/>
        <v>Gysipo</v>
      </c>
      <c r="O254" s="88" t="s">
        <v>827</v>
      </c>
      <c r="P254" s="88" t="s">
        <v>827</v>
      </c>
      <c r="Q254" s="88" t="s">
        <v>26</v>
      </c>
      <c r="R254" s="88" t="s">
        <v>828</v>
      </c>
      <c r="S254" s="88" t="s">
        <v>825</v>
      </c>
      <c r="T254" t="s">
        <v>26</v>
      </c>
      <c r="U254" t="s">
        <v>26</v>
      </c>
      <c r="V254" t="s">
        <v>26</v>
      </c>
      <c r="W254" t="s">
        <v>207</v>
      </c>
      <c r="X254" t="s">
        <v>34</v>
      </c>
      <c r="Y254" t="s">
        <v>29</v>
      </c>
      <c r="Z254">
        <v>306</v>
      </c>
    </row>
    <row r="255" spans="1:26">
      <c r="A255" s="88">
        <v>3271731611</v>
      </c>
      <c r="B255" s="88" t="s">
        <v>732</v>
      </c>
      <c r="C255" s="132" t="s">
        <v>621</v>
      </c>
      <c r="D255" s="132" t="s">
        <v>197</v>
      </c>
      <c r="E255" s="88">
        <v>211200</v>
      </c>
      <c r="F255" s="132" t="s">
        <v>23</v>
      </c>
      <c r="G255" s="132" t="s">
        <v>673</v>
      </c>
      <c r="H255" s="132">
        <v>770469</v>
      </c>
      <c r="I255" s="88" t="s">
        <v>203</v>
      </c>
      <c r="J255" s="49" t="s">
        <v>215</v>
      </c>
      <c r="K255" s="49">
        <v>58</v>
      </c>
      <c r="L255" s="54">
        <v>-598264.46</v>
      </c>
      <c r="M255" s="54">
        <v>-1084681.0900000001</v>
      </c>
      <c r="N255" s="66" t="str">
        <f t="shared" si="3"/>
        <v>Gysipo</v>
      </c>
      <c r="O255" s="88" t="s">
        <v>827</v>
      </c>
      <c r="P255" s="88" t="s">
        <v>827</v>
      </c>
      <c r="Q255" s="88" t="s">
        <v>26</v>
      </c>
      <c r="R255" s="88" t="s">
        <v>828</v>
      </c>
      <c r="S255" s="88" t="s">
        <v>825</v>
      </c>
      <c r="T255" t="s">
        <v>26</v>
      </c>
      <c r="U255" t="s">
        <v>26</v>
      </c>
      <c r="V255" t="s">
        <v>26</v>
      </c>
      <c r="W255" t="s">
        <v>207</v>
      </c>
      <c r="X255" t="s">
        <v>34</v>
      </c>
      <c r="Y255" t="s">
        <v>29</v>
      </c>
      <c r="Z255">
        <v>305</v>
      </c>
    </row>
    <row r="256" spans="1:26">
      <c r="A256" s="88">
        <v>3271722611</v>
      </c>
      <c r="B256" s="88" t="s">
        <v>732</v>
      </c>
      <c r="C256" s="132" t="s">
        <v>621</v>
      </c>
      <c r="D256" s="132" t="s">
        <v>197</v>
      </c>
      <c r="E256" s="88">
        <v>211200</v>
      </c>
      <c r="F256" s="132" t="s">
        <v>23</v>
      </c>
      <c r="G256" s="132" t="s">
        <v>673</v>
      </c>
      <c r="H256" s="132">
        <v>770469</v>
      </c>
      <c r="I256" s="88" t="s">
        <v>203</v>
      </c>
      <c r="J256" s="49" t="s">
        <v>211</v>
      </c>
      <c r="K256" s="49">
        <v>104</v>
      </c>
      <c r="L256" s="54">
        <v>-598483.81000000006</v>
      </c>
      <c r="M256" s="54">
        <v>-1084668.6399999999</v>
      </c>
      <c r="N256" s="66" t="str">
        <f t="shared" si="3"/>
        <v>Gysipo</v>
      </c>
      <c r="O256" s="88" t="s">
        <v>827</v>
      </c>
      <c r="P256" s="88" t="s">
        <v>827</v>
      </c>
      <c r="Q256" s="88" t="s">
        <v>26</v>
      </c>
      <c r="R256" s="88" t="s">
        <v>828</v>
      </c>
      <c r="S256" s="88" t="s">
        <v>825</v>
      </c>
      <c r="T256" t="s">
        <v>26</v>
      </c>
      <c r="U256" t="s">
        <v>26</v>
      </c>
      <c r="V256" t="s">
        <v>26</v>
      </c>
      <c r="W256" t="s">
        <v>207</v>
      </c>
      <c r="X256" t="s">
        <v>34</v>
      </c>
      <c r="Y256" t="s">
        <v>29</v>
      </c>
      <c r="Z256">
        <v>301</v>
      </c>
    </row>
    <row r="257" spans="1:26">
      <c r="A257" s="88">
        <v>3271718611</v>
      </c>
      <c r="B257" s="88" t="s">
        <v>732</v>
      </c>
      <c r="C257" s="132" t="s">
        <v>621</v>
      </c>
      <c r="D257" s="132" t="s">
        <v>197</v>
      </c>
      <c r="E257" s="88">
        <v>211200</v>
      </c>
      <c r="F257" s="132" t="s">
        <v>23</v>
      </c>
      <c r="G257" s="132" t="s">
        <v>673</v>
      </c>
      <c r="H257" s="132">
        <v>770469</v>
      </c>
      <c r="I257" s="88" t="s">
        <v>203</v>
      </c>
      <c r="J257" s="49" t="s">
        <v>206</v>
      </c>
      <c r="K257" s="49">
        <v>16</v>
      </c>
      <c r="L257" s="54">
        <v>-598530.42000000004</v>
      </c>
      <c r="M257" s="54">
        <v>-1084604.07</v>
      </c>
      <c r="N257" s="66" t="str">
        <f t="shared" si="3"/>
        <v>Gysipo</v>
      </c>
      <c r="O257" s="88" t="s">
        <v>827</v>
      </c>
      <c r="P257" s="88" t="s">
        <v>827</v>
      </c>
      <c r="Q257" s="88" t="s">
        <v>26</v>
      </c>
      <c r="R257" s="88" t="s">
        <v>828</v>
      </c>
      <c r="S257" s="88" t="s">
        <v>825</v>
      </c>
      <c r="T257" t="s">
        <v>26</v>
      </c>
      <c r="U257" t="s">
        <v>26</v>
      </c>
      <c r="V257" t="s">
        <v>26</v>
      </c>
      <c r="W257" t="s">
        <v>207</v>
      </c>
      <c r="X257" t="s">
        <v>34</v>
      </c>
      <c r="Y257" t="s">
        <v>29</v>
      </c>
      <c r="Z257">
        <v>297</v>
      </c>
    </row>
    <row r="258" spans="1:26">
      <c r="A258" s="88">
        <v>3271720611</v>
      </c>
      <c r="B258" s="88" t="s">
        <v>732</v>
      </c>
      <c r="C258" s="132" t="s">
        <v>621</v>
      </c>
      <c r="D258" s="132" t="s">
        <v>197</v>
      </c>
      <c r="E258" s="88">
        <v>211200</v>
      </c>
      <c r="F258" s="132" t="s">
        <v>23</v>
      </c>
      <c r="G258" s="132" t="s">
        <v>673</v>
      </c>
      <c r="H258" s="132">
        <v>770469</v>
      </c>
      <c r="I258" s="88" t="s">
        <v>203</v>
      </c>
      <c r="J258" s="49" t="s">
        <v>209</v>
      </c>
      <c r="K258" s="49">
        <v>16</v>
      </c>
      <c r="L258" s="54">
        <v>-598494.71999999997</v>
      </c>
      <c r="M258" s="54">
        <v>-1084594.8500000001</v>
      </c>
      <c r="N258" s="66" t="str">
        <f t="shared" ref="N258:N321" si="4">HYPERLINK(CONCATENATE("http://gis.pla.cz/gisypo/main.aspx?scale=3000&amp;Y=",L258,"&amp;X=",M258),"Gysipo")</f>
        <v>Gysipo</v>
      </c>
      <c r="O258" s="88" t="s">
        <v>827</v>
      </c>
      <c r="P258" s="88" t="s">
        <v>827</v>
      </c>
      <c r="Q258" s="88" t="s">
        <v>26</v>
      </c>
      <c r="R258" s="88" t="s">
        <v>828</v>
      </c>
      <c r="S258" s="88" t="s">
        <v>825</v>
      </c>
      <c r="T258" t="s">
        <v>26</v>
      </c>
      <c r="U258" t="s">
        <v>26</v>
      </c>
      <c r="V258" t="s">
        <v>26</v>
      </c>
      <c r="W258" t="s">
        <v>207</v>
      </c>
      <c r="X258" t="s">
        <v>34</v>
      </c>
      <c r="Y258" t="s">
        <v>29</v>
      </c>
      <c r="Z258">
        <v>299</v>
      </c>
    </row>
    <row r="259" spans="1:26">
      <c r="A259" s="88">
        <v>3271721611</v>
      </c>
      <c r="B259" s="88" t="s">
        <v>732</v>
      </c>
      <c r="C259" s="132" t="s">
        <v>621</v>
      </c>
      <c r="D259" s="132" t="s">
        <v>197</v>
      </c>
      <c r="E259" s="88">
        <v>211200</v>
      </c>
      <c r="F259" s="132" t="s">
        <v>23</v>
      </c>
      <c r="G259" s="132" t="s">
        <v>673</v>
      </c>
      <c r="H259" s="132">
        <v>770469</v>
      </c>
      <c r="I259" s="88" t="s">
        <v>203</v>
      </c>
      <c r="J259" s="49" t="s">
        <v>210</v>
      </c>
      <c r="K259" s="49">
        <v>5</v>
      </c>
      <c r="L259" s="54">
        <v>-598486.18999999994</v>
      </c>
      <c r="M259" s="54">
        <v>-1084592.58</v>
      </c>
      <c r="N259" s="66" t="str">
        <f t="shared" si="4"/>
        <v>Gysipo</v>
      </c>
      <c r="O259" s="88" t="s">
        <v>827</v>
      </c>
      <c r="P259" s="88" t="s">
        <v>827</v>
      </c>
      <c r="Q259" s="88" t="s">
        <v>26</v>
      </c>
      <c r="R259" s="88" t="s">
        <v>828</v>
      </c>
      <c r="S259" s="88" t="s">
        <v>825</v>
      </c>
      <c r="T259" t="s">
        <v>26</v>
      </c>
      <c r="U259" t="s">
        <v>26</v>
      </c>
      <c r="V259" t="s">
        <v>26</v>
      </c>
      <c r="W259" t="s">
        <v>207</v>
      </c>
      <c r="X259" t="s">
        <v>34</v>
      </c>
      <c r="Y259" t="s">
        <v>29</v>
      </c>
      <c r="Z259">
        <v>300</v>
      </c>
    </row>
    <row r="260" spans="1:26">
      <c r="A260" s="88">
        <v>3271719611</v>
      </c>
      <c r="B260" s="88" t="s">
        <v>732</v>
      </c>
      <c r="C260" s="132" t="s">
        <v>621</v>
      </c>
      <c r="D260" s="132" t="s">
        <v>197</v>
      </c>
      <c r="E260" s="88">
        <v>211200</v>
      </c>
      <c r="F260" s="132" t="s">
        <v>23</v>
      </c>
      <c r="G260" s="132" t="s">
        <v>673</v>
      </c>
      <c r="H260" s="132">
        <v>770469</v>
      </c>
      <c r="I260" s="88" t="s">
        <v>203</v>
      </c>
      <c r="J260" s="49" t="s">
        <v>208</v>
      </c>
      <c r="K260" s="49">
        <v>24</v>
      </c>
      <c r="L260" s="54">
        <v>-598517.84</v>
      </c>
      <c r="M260" s="54">
        <v>-1084584.1399999999</v>
      </c>
      <c r="N260" s="66" t="str">
        <f t="shared" si="4"/>
        <v>Gysipo</v>
      </c>
      <c r="O260" s="88" t="s">
        <v>827</v>
      </c>
      <c r="P260" s="88" t="s">
        <v>827</v>
      </c>
      <c r="Q260" s="88" t="s">
        <v>26</v>
      </c>
      <c r="R260" s="88" t="s">
        <v>828</v>
      </c>
      <c r="S260" s="88" t="s">
        <v>825</v>
      </c>
      <c r="T260" t="s">
        <v>26</v>
      </c>
      <c r="U260" t="s">
        <v>26</v>
      </c>
      <c r="V260" t="s">
        <v>26</v>
      </c>
      <c r="W260" t="s">
        <v>207</v>
      </c>
      <c r="X260" t="s">
        <v>34</v>
      </c>
      <c r="Y260" t="s">
        <v>29</v>
      </c>
      <c r="Z260">
        <v>298</v>
      </c>
    </row>
    <row r="261" spans="1:26">
      <c r="A261" s="88">
        <v>3271794611</v>
      </c>
      <c r="B261" s="88" t="s">
        <v>732</v>
      </c>
      <c r="C261" s="132" t="s">
        <v>621</v>
      </c>
      <c r="D261" s="132" t="s">
        <v>197</v>
      </c>
      <c r="E261" s="88">
        <v>211200</v>
      </c>
      <c r="F261" s="132" t="s">
        <v>23</v>
      </c>
      <c r="G261" s="132" t="s">
        <v>673</v>
      </c>
      <c r="H261" s="132">
        <v>770469</v>
      </c>
      <c r="I261" s="88" t="s">
        <v>203</v>
      </c>
      <c r="J261" s="49" t="s">
        <v>220</v>
      </c>
      <c r="K261" s="49">
        <v>8</v>
      </c>
      <c r="L261" s="54">
        <v>-598486.1</v>
      </c>
      <c r="M261" s="54">
        <v>-1084581.24</v>
      </c>
      <c r="N261" s="66" t="str">
        <f t="shared" si="4"/>
        <v>Gysipo</v>
      </c>
      <c r="O261" s="88" t="s">
        <v>827</v>
      </c>
      <c r="P261" s="88" t="s">
        <v>827</v>
      </c>
      <c r="Q261" s="88" t="s">
        <v>26</v>
      </c>
      <c r="R261" s="88" t="s">
        <v>828</v>
      </c>
      <c r="S261" s="88" t="s">
        <v>825</v>
      </c>
      <c r="T261" t="s">
        <v>26</v>
      </c>
      <c r="U261" t="s">
        <v>26</v>
      </c>
      <c r="V261" t="s">
        <v>26</v>
      </c>
      <c r="W261" t="s">
        <v>207</v>
      </c>
      <c r="X261" t="s">
        <v>34</v>
      </c>
      <c r="Y261" t="s">
        <v>29</v>
      </c>
      <c r="Z261">
        <v>310</v>
      </c>
    </row>
    <row r="262" spans="1:26">
      <c r="A262" s="88">
        <v>3271723611</v>
      </c>
      <c r="B262" s="88" t="s">
        <v>732</v>
      </c>
      <c r="C262" s="132" t="s">
        <v>621</v>
      </c>
      <c r="D262" s="132" t="s">
        <v>197</v>
      </c>
      <c r="E262" s="88">
        <v>211200</v>
      </c>
      <c r="F262" s="132" t="s">
        <v>23</v>
      </c>
      <c r="G262" s="132" t="s">
        <v>673</v>
      </c>
      <c r="H262" s="132">
        <v>770469</v>
      </c>
      <c r="I262" s="88" t="s">
        <v>203</v>
      </c>
      <c r="J262" s="49" t="s">
        <v>212</v>
      </c>
      <c r="K262" s="49">
        <v>86</v>
      </c>
      <c r="L262" s="54">
        <v>-598434.82999999996</v>
      </c>
      <c r="M262" s="54">
        <v>-1084559.08</v>
      </c>
      <c r="N262" s="66" t="str">
        <f t="shared" si="4"/>
        <v>Gysipo</v>
      </c>
      <c r="O262" s="88" t="s">
        <v>827</v>
      </c>
      <c r="P262" s="88" t="s">
        <v>827</v>
      </c>
      <c r="Q262" s="88" t="s">
        <v>26</v>
      </c>
      <c r="R262" s="88" t="s">
        <v>828</v>
      </c>
      <c r="S262" s="88" t="s">
        <v>825</v>
      </c>
      <c r="T262" t="s">
        <v>26</v>
      </c>
      <c r="U262" t="s">
        <v>26</v>
      </c>
      <c r="V262" t="s">
        <v>26</v>
      </c>
      <c r="W262" t="s">
        <v>207</v>
      </c>
      <c r="X262" t="s">
        <v>34</v>
      </c>
      <c r="Y262" t="s">
        <v>29</v>
      </c>
      <c r="Z262">
        <v>302</v>
      </c>
    </row>
    <row r="263" spans="1:26">
      <c r="A263" s="88">
        <v>3271724611</v>
      </c>
      <c r="B263" s="88" t="s">
        <v>732</v>
      </c>
      <c r="C263" s="132" t="s">
        <v>621</v>
      </c>
      <c r="D263" s="132" t="s">
        <v>197</v>
      </c>
      <c r="E263" s="88">
        <v>211200</v>
      </c>
      <c r="F263" s="132" t="s">
        <v>23</v>
      </c>
      <c r="G263" s="132" t="s">
        <v>673</v>
      </c>
      <c r="H263" s="132">
        <v>770469</v>
      </c>
      <c r="I263" s="88" t="s">
        <v>203</v>
      </c>
      <c r="J263" s="49" t="s">
        <v>213</v>
      </c>
      <c r="K263" s="49">
        <v>120</v>
      </c>
      <c r="L263" s="54">
        <v>-598391.92000000004</v>
      </c>
      <c r="M263" s="54">
        <v>-1084544.57</v>
      </c>
      <c r="N263" s="66" t="str">
        <f t="shared" si="4"/>
        <v>Gysipo</v>
      </c>
      <c r="O263" s="88" t="s">
        <v>827</v>
      </c>
      <c r="P263" s="88" t="s">
        <v>827</v>
      </c>
      <c r="Q263" s="88" t="s">
        <v>26</v>
      </c>
      <c r="R263" s="88" t="s">
        <v>828</v>
      </c>
      <c r="S263" s="88" t="s">
        <v>825</v>
      </c>
      <c r="T263" t="s">
        <v>26</v>
      </c>
      <c r="U263" t="s">
        <v>26</v>
      </c>
      <c r="V263" t="s">
        <v>26</v>
      </c>
      <c r="W263" t="s">
        <v>207</v>
      </c>
      <c r="X263" t="s">
        <v>34</v>
      </c>
      <c r="Y263" t="s">
        <v>29</v>
      </c>
      <c r="Z263">
        <v>303</v>
      </c>
    </row>
    <row r="264" spans="1:26">
      <c r="A264" s="88">
        <v>3271796611</v>
      </c>
      <c r="B264" s="88" t="s">
        <v>732</v>
      </c>
      <c r="C264" s="132" t="s">
        <v>621</v>
      </c>
      <c r="D264" s="132" t="s">
        <v>197</v>
      </c>
      <c r="E264" s="88">
        <v>211200</v>
      </c>
      <c r="F264" s="132" t="s">
        <v>23</v>
      </c>
      <c r="G264" s="132" t="s">
        <v>673</v>
      </c>
      <c r="H264" s="132">
        <v>770469</v>
      </c>
      <c r="I264" s="88" t="s">
        <v>203</v>
      </c>
      <c r="J264" s="49" t="s">
        <v>222</v>
      </c>
      <c r="K264" s="49">
        <v>6</v>
      </c>
      <c r="L264" s="54">
        <v>-598372.4</v>
      </c>
      <c r="M264" s="54">
        <v>-1084535.23</v>
      </c>
      <c r="N264" s="66" t="str">
        <f t="shared" si="4"/>
        <v>Gysipo</v>
      </c>
      <c r="O264" s="88" t="s">
        <v>827</v>
      </c>
      <c r="P264" s="88" t="s">
        <v>827</v>
      </c>
      <c r="Q264" s="88" t="s">
        <v>26</v>
      </c>
      <c r="R264" s="88" t="s">
        <v>828</v>
      </c>
      <c r="S264" s="88" t="s">
        <v>825</v>
      </c>
      <c r="T264" t="s">
        <v>26</v>
      </c>
      <c r="U264" t="s">
        <v>26</v>
      </c>
      <c r="V264" t="s">
        <v>26</v>
      </c>
      <c r="W264" t="s">
        <v>207</v>
      </c>
      <c r="X264" t="s">
        <v>34</v>
      </c>
      <c r="Y264" t="s">
        <v>29</v>
      </c>
      <c r="Z264">
        <v>312</v>
      </c>
    </row>
    <row r="265" spans="1:26">
      <c r="A265" s="88">
        <v>3271795611</v>
      </c>
      <c r="B265" s="88" t="s">
        <v>732</v>
      </c>
      <c r="C265" s="132" t="s">
        <v>621</v>
      </c>
      <c r="D265" s="132" t="s">
        <v>197</v>
      </c>
      <c r="E265" s="88">
        <v>211200</v>
      </c>
      <c r="F265" s="132" t="s">
        <v>23</v>
      </c>
      <c r="G265" s="132" t="s">
        <v>673</v>
      </c>
      <c r="H265" s="132">
        <v>770469</v>
      </c>
      <c r="I265" s="88" t="s">
        <v>203</v>
      </c>
      <c r="J265" s="49" t="s">
        <v>221</v>
      </c>
      <c r="K265" s="49">
        <v>10</v>
      </c>
      <c r="L265" s="54">
        <v>-598375.66</v>
      </c>
      <c r="M265" s="54">
        <v>-1084512.8</v>
      </c>
      <c r="N265" s="66" t="str">
        <f t="shared" si="4"/>
        <v>Gysipo</v>
      </c>
      <c r="O265" s="88" t="s">
        <v>827</v>
      </c>
      <c r="P265" s="88" t="s">
        <v>827</v>
      </c>
      <c r="Q265" s="88" t="s">
        <v>26</v>
      </c>
      <c r="R265" s="88" t="s">
        <v>828</v>
      </c>
      <c r="S265" s="88" t="s">
        <v>825</v>
      </c>
      <c r="T265" t="s">
        <v>26</v>
      </c>
      <c r="U265" t="s">
        <v>26</v>
      </c>
      <c r="V265" t="s">
        <v>26</v>
      </c>
      <c r="W265" t="s">
        <v>207</v>
      </c>
      <c r="X265" t="s">
        <v>34</v>
      </c>
      <c r="Y265" t="s">
        <v>29</v>
      </c>
      <c r="Z265">
        <v>311</v>
      </c>
    </row>
    <row r="266" spans="1:26">
      <c r="A266" s="88">
        <v>3271725611</v>
      </c>
      <c r="B266" s="88" t="s">
        <v>732</v>
      </c>
      <c r="C266" s="132" t="s">
        <v>621</v>
      </c>
      <c r="D266" s="132" t="s">
        <v>197</v>
      </c>
      <c r="E266" s="88">
        <v>211200</v>
      </c>
      <c r="F266" s="132" t="s">
        <v>23</v>
      </c>
      <c r="G266" s="132" t="s">
        <v>673</v>
      </c>
      <c r="H266" s="132">
        <v>770469</v>
      </c>
      <c r="I266" s="88" t="s">
        <v>203</v>
      </c>
      <c r="J266" s="49" t="s">
        <v>214</v>
      </c>
      <c r="K266" s="49">
        <v>56</v>
      </c>
      <c r="L266" s="54">
        <v>-598353.93000000005</v>
      </c>
      <c r="M266" s="54">
        <v>-1084502.6499999999</v>
      </c>
      <c r="N266" s="66" t="str">
        <f t="shared" si="4"/>
        <v>Gysipo</v>
      </c>
      <c r="O266" s="88" t="s">
        <v>827</v>
      </c>
      <c r="P266" s="88" t="s">
        <v>827</v>
      </c>
      <c r="Q266" s="88" t="s">
        <v>26</v>
      </c>
      <c r="R266" s="88" t="s">
        <v>828</v>
      </c>
      <c r="S266" s="88" t="s">
        <v>825</v>
      </c>
      <c r="T266" t="s">
        <v>26</v>
      </c>
      <c r="U266" t="s">
        <v>26</v>
      </c>
      <c r="V266" t="s">
        <v>26</v>
      </c>
      <c r="W266" t="s">
        <v>207</v>
      </c>
      <c r="X266" t="s">
        <v>34</v>
      </c>
      <c r="Y266" t="s">
        <v>29</v>
      </c>
      <c r="Z266">
        <v>304</v>
      </c>
    </row>
    <row r="267" spans="1:26">
      <c r="A267" s="88">
        <v>3271769611</v>
      </c>
      <c r="B267" s="88" t="s">
        <v>732</v>
      </c>
      <c r="C267" s="132" t="s">
        <v>621</v>
      </c>
      <c r="D267" s="132" t="s">
        <v>197</v>
      </c>
      <c r="E267" s="88">
        <v>211200</v>
      </c>
      <c r="F267" s="132" t="s">
        <v>23</v>
      </c>
      <c r="G267" s="132" t="s">
        <v>673</v>
      </c>
      <c r="H267" s="132">
        <v>770469</v>
      </c>
      <c r="I267" s="88" t="s">
        <v>203</v>
      </c>
      <c r="J267" s="49" t="s">
        <v>217</v>
      </c>
      <c r="K267" s="49">
        <v>358</v>
      </c>
      <c r="L267" s="54">
        <v>-598192.98</v>
      </c>
      <c r="M267" s="54">
        <v>-1084438.96</v>
      </c>
      <c r="N267" s="66" t="str">
        <f t="shared" si="4"/>
        <v>Gysipo</v>
      </c>
      <c r="O267" s="88" t="s">
        <v>827</v>
      </c>
      <c r="P267" s="88" t="s">
        <v>827</v>
      </c>
      <c r="Q267" s="88" t="s">
        <v>26</v>
      </c>
      <c r="R267" s="88" t="s">
        <v>828</v>
      </c>
      <c r="S267" s="88" t="s">
        <v>825</v>
      </c>
      <c r="T267" t="s">
        <v>26</v>
      </c>
      <c r="U267" t="s">
        <v>26</v>
      </c>
      <c r="V267" t="s">
        <v>26</v>
      </c>
      <c r="W267" t="s">
        <v>207</v>
      </c>
      <c r="X267" t="s">
        <v>34</v>
      </c>
      <c r="Y267" t="s">
        <v>29</v>
      </c>
      <c r="Z267">
        <v>307</v>
      </c>
    </row>
    <row r="268" spans="1:26">
      <c r="A268" s="88">
        <v>3271183611</v>
      </c>
      <c r="B268" s="88" t="s">
        <v>732</v>
      </c>
      <c r="C268" s="132" t="s">
        <v>621</v>
      </c>
      <c r="D268" s="132" t="s">
        <v>197</v>
      </c>
      <c r="E268" s="88">
        <v>211200</v>
      </c>
      <c r="F268" s="132" t="s">
        <v>23</v>
      </c>
      <c r="G268" s="132" t="s">
        <v>673</v>
      </c>
      <c r="H268" s="132">
        <v>770469</v>
      </c>
      <c r="I268" s="88" t="s">
        <v>203</v>
      </c>
      <c r="J268" s="49" t="s">
        <v>204</v>
      </c>
      <c r="K268" s="49">
        <v>76</v>
      </c>
      <c r="L268" s="54">
        <v>-598267.11</v>
      </c>
      <c r="M268" s="54">
        <v>-1085387.08</v>
      </c>
      <c r="N268" s="66" t="str">
        <f t="shared" si="4"/>
        <v>Gysipo</v>
      </c>
      <c r="O268" s="88" t="s">
        <v>827</v>
      </c>
      <c r="P268" s="88" t="s">
        <v>827</v>
      </c>
      <c r="Q268" s="88" t="s">
        <v>26</v>
      </c>
      <c r="R268" s="88" t="s">
        <v>828</v>
      </c>
      <c r="S268" s="88" t="s">
        <v>825</v>
      </c>
      <c r="T268" t="s">
        <v>26</v>
      </c>
      <c r="U268" t="s">
        <v>26</v>
      </c>
      <c r="V268" t="s">
        <v>26</v>
      </c>
      <c r="W268" t="s">
        <v>205</v>
      </c>
      <c r="X268" t="s">
        <v>34</v>
      </c>
      <c r="Y268" t="s">
        <v>29</v>
      </c>
      <c r="Z268">
        <v>296</v>
      </c>
    </row>
    <row r="269" spans="1:26">
      <c r="A269" s="88">
        <v>2879683611</v>
      </c>
      <c r="B269" s="88" t="s">
        <v>732</v>
      </c>
      <c r="C269" s="132" t="s">
        <v>621</v>
      </c>
      <c r="D269" s="132" t="s">
        <v>229</v>
      </c>
      <c r="E269" s="88">
        <v>211200</v>
      </c>
      <c r="F269" s="132" t="s">
        <v>23</v>
      </c>
      <c r="G269" s="132" t="s">
        <v>665</v>
      </c>
      <c r="H269" s="132">
        <v>775355</v>
      </c>
      <c r="I269" s="88" t="s">
        <v>833</v>
      </c>
      <c r="J269" s="49" t="s">
        <v>231</v>
      </c>
      <c r="K269" s="49">
        <v>455</v>
      </c>
      <c r="L269" s="54">
        <v>-602823.93999999994</v>
      </c>
      <c r="M269" s="54">
        <v>-1071890.57</v>
      </c>
      <c r="N269" s="66" t="str">
        <f t="shared" si="4"/>
        <v>Gysipo</v>
      </c>
      <c r="O269" s="88" t="s">
        <v>827</v>
      </c>
      <c r="P269" s="88" t="s">
        <v>827</v>
      </c>
      <c r="Q269" s="88" t="s">
        <v>26</v>
      </c>
      <c r="R269" s="88" t="s">
        <v>828</v>
      </c>
      <c r="S269" s="88" t="s">
        <v>825</v>
      </c>
      <c r="T269" t="s">
        <v>26</v>
      </c>
      <c r="U269" t="s">
        <v>27</v>
      </c>
      <c r="V269" t="s">
        <v>27</v>
      </c>
      <c r="W269" t="s">
        <v>160</v>
      </c>
      <c r="X269" t="s">
        <v>34</v>
      </c>
      <c r="Y269" t="s">
        <v>29</v>
      </c>
      <c r="Z269">
        <v>282</v>
      </c>
    </row>
    <row r="270" spans="1:26">
      <c r="A270" s="88">
        <v>3690780611</v>
      </c>
      <c r="B270" s="88" t="s">
        <v>732</v>
      </c>
      <c r="C270" s="132" t="s">
        <v>621</v>
      </c>
      <c r="D270" s="132" t="s">
        <v>197</v>
      </c>
      <c r="E270" s="88">
        <v>211200</v>
      </c>
      <c r="F270" s="132" t="s">
        <v>23</v>
      </c>
      <c r="G270" s="132" t="s">
        <v>665</v>
      </c>
      <c r="H270" s="132">
        <v>775339</v>
      </c>
      <c r="I270" s="88" t="s">
        <v>834</v>
      </c>
      <c r="J270" s="49" t="s">
        <v>227</v>
      </c>
      <c r="K270" s="49">
        <v>442</v>
      </c>
      <c r="L270" s="54">
        <v>-603533.93999999994</v>
      </c>
      <c r="M270" s="54">
        <v>-1075026.43</v>
      </c>
      <c r="N270" s="66" t="str">
        <f t="shared" si="4"/>
        <v>Gysipo</v>
      </c>
      <c r="O270" s="88" t="s">
        <v>27</v>
      </c>
      <c r="P270" s="88" t="s">
        <v>26</v>
      </c>
      <c r="Q270" s="88" t="s">
        <v>27</v>
      </c>
      <c r="R270" s="88" t="s">
        <v>835</v>
      </c>
      <c r="S270" s="88" t="s">
        <v>825</v>
      </c>
      <c r="T270" t="s">
        <v>27</v>
      </c>
      <c r="U270" t="s">
        <v>26</v>
      </c>
      <c r="V270" t="s">
        <v>26</v>
      </c>
      <c r="W270" t="s">
        <v>228</v>
      </c>
      <c r="X270" t="s">
        <v>34</v>
      </c>
      <c r="Y270" t="s">
        <v>29</v>
      </c>
      <c r="Z270">
        <v>253</v>
      </c>
    </row>
    <row r="271" spans="1:26">
      <c r="A271" s="88">
        <v>52341856010</v>
      </c>
      <c r="B271" s="88" t="s">
        <v>732</v>
      </c>
      <c r="C271" s="132" t="s">
        <v>621</v>
      </c>
      <c r="D271" s="132" t="s">
        <v>625</v>
      </c>
      <c r="E271" s="88">
        <v>0</v>
      </c>
      <c r="F271" s="132" t="s">
        <v>23</v>
      </c>
      <c r="G271" s="132" t="s">
        <v>664</v>
      </c>
      <c r="H271" s="132">
        <v>695947</v>
      </c>
      <c r="I271" s="88" t="s">
        <v>589</v>
      </c>
      <c r="J271" s="49" t="s">
        <v>601</v>
      </c>
      <c r="K271" s="49">
        <v>1716</v>
      </c>
      <c r="L271" s="54">
        <v>-630158</v>
      </c>
      <c r="M271" s="54">
        <v>-1086786</v>
      </c>
      <c r="N271" s="66" t="str">
        <f t="shared" si="4"/>
        <v>Gysipo</v>
      </c>
      <c r="O271" s="88" t="s">
        <v>26</v>
      </c>
      <c r="P271" s="88" t="s">
        <v>26</v>
      </c>
      <c r="Q271" s="88" t="s">
        <v>26</v>
      </c>
      <c r="R271" s="88" t="s">
        <v>836</v>
      </c>
      <c r="S271" s="88" t="s">
        <v>825</v>
      </c>
      <c r="T271">
        <v>0</v>
      </c>
      <c r="U271">
        <v>0</v>
      </c>
      <c r="V271">
        <v>0</v>
      </c>
      <c r="W271">
        <v>0</v>
      </c>
      <c r="X271" t="s">
        <v>482</v>
      </c>
      <c r="Y271">
        <v>0</v>
      </c>
      <c r="Z271">
        <v>276</v>
      </c>
    </row>
    <row r="272" spans="1:26">
      <c r="A272" s="88">
        <v>52341818010</v>
      </c>
      <c r="B272" s="88" t="s">
        <v>732</v>
      </c>
      <c r="C272" s="132" t="s">
        <v>621</v>
      </c>
      <c r="D272" s="132" t="s">
        <v>625</v>
      </c>
      <c r="E272" s="88">
        <v>0</v>
      </c>
      <c r="F272" s="132" t="s">
        <v>23</v>
      </c>
      <c r="G272" s="132" t="s">
        <v>664</v>
      </c>
      <c r="H272" s="132">
        <v>695947</v>
      </c>
      <c r="I272" s="88" t="s">
        <v>589</v>
      </c>
      <c r="J272" s="49" t="s">
        <v>588</v>
      </c>
      <c r="K272" s="49">
        <v>654</v>
      </c>
      <c r="L272" s="54">
        <v>-629895</v>
      </c>
      <c r="M272" s="54">
        <v>-1086861</v>
      </c>
      <c r="N272" s="66" t="str">
        <f t="shared" si="4"/>
        <v>Gysipo</v>
      </c>
      <c r="O272" s="88" t="s">
        <v>26</v>
      </c>
      <c r="P272" s="88" t="s">
        <v>26</v>
      </c>
      <c r="Q272" s="88" t="s">
        <v>27</v>
      </c>
      <c r="R272" s="88" t="s">
        <v>837</v>
      </c>
      <c r="S272" s="88" t="s">
        <v>825</v>
      </c>
      <c r="T272">
        <v>0</v>
      </c>
      <c r="U272">
        <v>0</v>
      </c>
      <c r="V272">
        <v>0</v>
      </c>
      <c r="W272">
        <v>0</v>
      </c>
      <c r="X272" t="s">
        <v>482</v>
      </c>
      <c r="Y272">
        <v>0</v>
      </c>
      <c r="Z272">
        <v>263</v>
      </c>
    </row>
    <row r="273" spans="1:26">
      <c r="A273" s="88">
        <v>52328028010</v>
      </c>
      <c r="B273" s="88" t="s">
        <v>732</v>
      </c>
      <c r="C273" s="132" t="s">
        <v>621</v>
      </c>
      <c r="D273" s="132" t="s">
        <v>635</v>
      </c>
      <c r="E273" s="88">
        <v>0</v>
      </c>
      <c r="F273" s="132" t="s">
        <v>23</v>
      </c>
      <c r="G273" s="132" t="s">
        <v>664</v>
      </c>
      <c r="H273" s="132">
        <v>719226</v>
      </c>
      <c r="I273" s="88" t="s">
        <v>573</v>
      </c>
      <c r="J273" s="49" t="s">
        <v>576</v>
      </c>
      <c r="K273" s="49">
        <v>555</v>
      </c>
      <c r="L273" s="54">
        <v>-629866</v>
      </c>
      <c r="M273" s="54">
        <v>-1086905</v>
      </c>
      <c r="N273" s="66" t="str">
        <f t="shared" si="4"/>
        <v>Gysipo</v>
      </c>
      <c r="O273" s="88" t="s">
        <v>26</v>
      </c>
      <c r="P273" s="88" t="s">
        <v>26</v>
      </c>
      <c r="Q273" s="88" t="s">
        <v>27</v>
      </c>
      <c r="R273" s="88" t="s">
        <v>837</v>
      </c>
      <c r="S273" s="88" t="s">
        <v>825</v>
      </c>
      <c r="T273">
        <v>0</v>
      </c>
      <c r="U273">
        <v>0</v>
      </c>
      <c r="V273">
        <v>0</v>
      </c>
      <c r="W273">
        <v>0</v>
      </c>
      <c r="X273" t="s">
        <v>482</v>
      </c>
      <c r="Y273">
        <v>0</v>
      </c>
      <c r="Z273">
        <v>286</v>
      </c>
    </row>
    <row r="274" spans="1:26">
      <c r="A274" s="88">
        <v>52328027010</v>
      </c>
      <c r="B274" s="88" t="s">
        <v>732</v>
      </c>
      <c r="C274" s="132" t="s">
        <v>621</v>
      </c>
      <c r="D274" s="132" t="s">
        <v>635</v>
      </c>
      <c r="E274" s="88">
        <v>0</v>
      </c>
      <c r="F274" s="132" t="s">
        <v>23</v>
      </c>
      <c r="G274" s="132" t="s">
        <v>664</v>
      </c>
      <c r="H274" s="132">
        <v>719226</v>
      </c>
      <c r="I274" s="88" t="s">
        <v>573</v>
      </c>
      <c r="J274" s="49" t="s">
        <v>577</v>
      </c>
      <c r="K274" s="49">
        <v>420</v>
      </c>
      <c r="L274" s="54">
        <v>-629846</v>
      </c>
      <c r="M274" s="54">
        <v>-1086837</v>
      </c>
      <c r="N274" s="66" t="str">
        <f t="shared" si="4"/>
        <v>Gysipo</v>
      </c>
      <c r="O274" s="88" t="s">
        <v>26</v>
      </c>
      <c r="P274" s="88" t="s">
        <v>26</v>
      </c>
      <c r="Q274" s="88" t="s">
        <v>27</v>
      </c>
      <c r="R274" s="88" t="s">
        <v>837</v>
      </c>
      <c r="S274" s="88" t="s">
        <v>825</v>
      </c>
      <c r="T274">
        <v>0</v>
      </c>
      <c r="U274">
        <v>0</v>
      </c>
      <c r="V274">
        <v>0</v>
      </c>
      <c r="W274">
        <v>0</v>
      </c>
      <c r="X274" t="s">
        <v>482</v>
      </c>
      <c r="Y274">
        <v>0</v>
      </c>
      <c r="Z274">
        <v>287</v>
      </c>
    </row>
    <row r="275" spans="1:26">
      <c r="A275" s="88">
        <v>1109258603</v>
      </c>
      <c r="B275" s="88" t="s">
        <v>732</v>
      </c>
      <c r="C275" s="132" t="s">
        <v>621</v>
      </c>
      <c r="D275" s="132" t="s">
        <v>635</v>
      </c>
      <c r="E275" s="88">
        <v>0</v>
      </c>
      <c r="F275" s="132" t="s">
        <v>23</v>
      </c>
      <c r="G275" s="132" t="s">
        <v>664</v>
      </c>
      <c r="H275" s="132">
        <v>719226</v>
      </c>
      <c r="I275" s="88" t="s">
        <v>573</v>
      </c>
      <c r="J275" s="49" t="s">
        <v>575</v>
      </c>
      <c r="K275" s="49">
        <v>1295</v>
      </c>
      <c r="L275" s="54">
        <v>-629832</v>
      </c>
      <c r="M275" s="54">
        <v>-1086823</v>
      </c>
      <c r="N275" s="66" t="str">
        <f t="shared" si="4"/>
        <v>Gysipo</v>
      </c>
      <c r="O275" s="88" t="s">
        <v>26</v>
      </c>
      <c r="P275" s="88" t="s">
        <v>26</v>
      </c>
      <c r="Q275" s="88" t="s">
        <v>27</v>
      </c>
      <c r="R275" s="88" t="s">
        <v>837</v>
      </c>
      <c r="S275" s="88" t="s">
        <v>825</v>
      </c>
      <c r="T275">
        <v>0</v>
      </c>
      <c r="U275">
        <v>0</v>
      </c>
      <c r="V275">
        <v>0</v>
      </c>
      <c r="W275">
        <v>0</v>
      </c>
      <c r="X275" t="s">
        <v>482</v>
      </c>
      <c r="Y275">
        <v>0</v>
      </c>
      <c r="Z275">
        <v>285</v>
      </c>
    </row>
    <row r="276" spans="1:26">
      <c r="A276" s="88">
        <v>1083853603</v>
      </c>
      <c r="B276" s="88" t="s">
        <v>732</v>
      </c>
      <c r="C276" s="132" t="e">
        <v>#N/A</v>
      </c>
      <c r="D276" s="132" t="e">
        <v>#N/A</v>
      </c>
      <c r="E276" s="88" t="e">
        <v>#N/A</v>
      </c>
      <c r="F276" s="132" t="e">
        <v>#N/A</v>
      </c>
      <c r="G276" s="132" t="e">
        <v>#N/A</v>
      </c>
      <c r="H276" s="132" t="e">
        <v>#N/A</v>
      </c>
      <c r="I276" s="88" t="s">
        <v>589</v>
      </c>
      <c r="J276" s="49" t="s">
        <v>838</v>
      </c>
      <c r="K276" s="49">
        <v>240</v>
      </c>
      <c r="L276" s="54" t="e">
        <v>#N/A</v>
      </c>
      <c r="M276" s="54" t="e">
        <v>#N/A</v>
      </c>
      <c r="N276" s="66" t="e">
        <f t="shared" si="4"/>
        <v>#N/A</v>
      </c>
      <c r="O276" s="88" t="s">
        <v>26</v>
      </c>
      <c r="P276" s="88" t="s">
        <v>26</v>
      </c>
      <c r="Q276" s="88" t="s">
        <v>27</v>
      </c>
      <c r="R276" s="88" t="s">
        <v>837</v>
      </c>
      <c r="S276" s="88" t="s">
        <v>825</v>
      </c>
      <c r="T276" t="e">
        <v>#N/A</v>
      </c>
      <c r="U276" t="e">
        <v>#N/A</v>
      </c>
      <c r="V276" t="e">
        <v>#N/A</v>
      </c>
      <c r="W276" t="e">
        <v>#N/A</v>
      </c>
      <c r="X276" t="e">
        <v>#N/A</v>
      </c>
      <c r="Y276" t="e">
        <v>#N/A</v>
      </c>
      <c r="Z276" t="e">
        <v>#N/A</v>
      </c>
    </row>
    <row r="277" spans="1:26">
      <c r="A277" s="88">
        <v>1083851603</v>
      </c>
      <c r="B277" s="88" t="s">
        <v>732</v>
      </c>
      <c r="C277" s="132" t="e">
        <v>#N/A</v>
      </c>
      <c r="D277" s="132" t="e">
        <v>#N/A</v>
      </c>
      <c r="E277" s="88" t="e">
        <v>#N/A</v>
      </c>
      <c r="F277" s="132" t="e">
        <v>#N/A</v>
      </c>
      <c r="G277" s="132" t="e">
        <v>#N/A</v>
      </c>
      <c r="H277" s="132" t="e">
        <v>#N/A</v>
      </c>
      <c r="I277" s="88" t="s">
        <v>589</v>
      </c>
      <c r="J277" s="49" t="s">
        <v>839</v>
      </c>
      <c r="K277" s="49">
        <v>337</v>
      </c>
      <c r="L277" s="54" t="e">
        <v>#N/A</v>
      </c>
      <c r="M277" s="54" t="e">
        <v>#N/A</v>
      </c>
      <c r="N277" s="66" t="e">
        <f t="shared" si="4"/>
        <v>#N/A</v>
      </c>
      <c r="O277" s="88" t="s">
        <v>26</v>
      </c>
      <c r="P277" s="88" t="s">
        <v>26</v>
      </c>
      <c r="Q277" s="88" t="s">
        <v>27</v>
      </c>
      <c r="R277" s="88" t="s">
        <v>837</v>
      </c>
      <c r="S277" s="88" t="s">
        <v>825</v>
      </c>
      <c r="T277" t="e">
        <v>#N/A</v>
      </c>
      <c r="U277" t="e">
        <v>#N/A</v>
      </c>
      <c r="V277" t="e">
        <v>#N/A</v>
      </c>
      <c r="W277" t="e">
        <v>#N/A</v>
      </c>
      <c r="X277" t="e">
        <v>#N/A</v>
      </c>
      <c r="Y277" t="e">
        <v>#N/A</v>
      </c>
      <c r="Z277" t="e">
        <v>#N/A</v>
      </c>
    </row>
    <row r="278" spans="1:26">
      <c r="A278" s="88">
        <v>52341793010</v>
      </c>
      <c r="B278" s="88" t="s">
        <v>732</v>
      </c>
      <c r="C278" s="132" t="e">
        <v>#N/A</v>
      </c>
      <c r="D278" s="132" t="e">
        <v>#N/A</v>
      </c>
      <c r="E278" s="88" t="e">
        <v>#N/A</v>
      </c>
      <c r="F278" s="132" t="e">
        <v>#N/A</v>
      </c>
      <c r="G278" s="132" t="e">
        <v>#N/A</v>
      </c>
      <c r="H278" s="132" t="e">
        <v>#N/A</v>
      </c>
      <c r="I278" s="88" t="s">
        <v>589</v>
      </c>
      <c r="J278" s="49" t="s">
        <v>840</v>
      </c>
      <c r="K278" s="49">
        <v>422</v>
      </c>
      <c r="L278" s="54" t="e">
        <v>#N/A</v>
      </c>
      <c r="M278" s="54" t="e">
        <v>#N/A</v>
      </c>
      <c r="N278" s="66" t="e">
        <f t="shared" si="4"/>
        <v>#N/A</v>
      </c>
      <c r="O278" s="88" t="s">
        <v>26</v>
      </c>
      <c r="P278" s="88" t="s">
        <v>26</v>
      </c>
      <c r="Q278" s="88" t="s">
        <v>27</v>
      </c>
      <c r="R278" s="88" t="s">
        <v>837</v>
      </c>
      <c r="S278" s="88" t="s">
        <v>825</v>
      </c>
      <c r="T278" t="e">
        <v>#N/A</v>
      </c>
      <c r="U278" t="e">
        <v>#N/A</v>
      </c>
      <c r="V278" t="e">
        <v>#N/A</v>
      </c>
      <c r="W278" t="e">
        <v>#N/A</v>
      </c>
      <c r="X278" t="e">
        <v>#N/A</v>
      </c>
      <c r="Y278" t="e">
        <v>#N/A</v>
      </c>
      <c r="Z278" t="e">
        <v>#N/A</v>
      </c>
    </row>
    <row r="279" spans="1:26">
      <c r="A279" s="88">
        <v>1109262603</v>
      </c>
      <c r="B279" s="88" t="s">
        <v>732</v>
      </c>
      <c r="C279" s="132" t="e">
        <v>#N/A</v>
      </c>
      <c r="D279" s="132" t="e">
        <v>#N/A</v>
      </c>
      <c r="E279" s="88" t="e">
        <v>#N/A</v>
      </c>
      <c r="F279" s="132" t="e">
        <v>#N/A</v>
      </c>
      <c r="G279" s="132" t="e">
        <v>#N/A</v>
      </c>
      <c r="H279" s="132" t="e">
        <v>#N/A</v>
      </c>
      <c r="I279" s="88" t="s">
        <v>573</v>
      </c>
      <c r="J279" s="49" t="s">
        <v>841</v>
      </c>
      <c r="K279" s="49">
        <v>936</v>
      </c>
      <c r="L279" s="54" t="e">
        <v>#N/A</v>
      </c>
      <c r="M279" s="54" t="e">
        <v>#N/A</v>
      </c>
      <c r="N279" s="66" t="e">
        <f t="shared" si="4"/>
        <v>#N/A</v>
      </c>
      <c r="O279" s="88" t="s">
        <v>26</v>
      </c>
      <c r="P279" s="88" t="s">
        <v>26</v>
      </c>
      <c r="Q279" s="88" t="s">
        <v>27</v>
      </c>
      <c r="R279" s="88" t="s">
        <v>837</v>
      </c>
      <c r="S279" s="88" t="s">
        <v>825</v>
      </c>
      <c r="T279" t="e">
        <v>#N/A</v>
      </c>
      <c r="U279" t="e">
        <v>#N/A</v>
      </c>
      <c r="V279" t="e">
        <v>#N/A</v>
      </c>
      <c r="W279" t="e">
        <v>#N/A</v>
      </c>
      <c r="X279" t="e">
        <v>#N/A</v>
      </c>
      <c r="Y279" t="e">
        <v>#N/A</v>
      </c>
      <c r="Z279" t="e">
        <v>#N/A</v>
      </c>
    </row>
    <row r="280" spans="1:26">
      <c r="A280" s="88">
        <v>1109264603</v>
      </c>
      <c r="B280" s="88" t="s">
        <v>732</v>
      </c>
      <c r="C280" s="132" t="e">
        <v>#N/A</v>
      </c>
      <c r="D280" s="132" t="e">
        <v>#N/A</v>
      </c>
      <c r="E280" s="88" t="e">
        <v>#N/A</v>
      </c>
      <c r="F280" s="132" t="e">
        <v>#N/A</v>
      </c>
      <c r="G280" s="132" t="e">
        <v>#N/A</v>
      </c>
      <c r="H280" s="132" t="e">
        <v>#N/A</v>
      </c>
      <c r="I280" s="88" t="s">
        <v>573</v>
      </c>
      <c r="J280" s="49" t="s">
        <v>842</v>
      </c>
      <c r="K280" s="49">
        <v>427</v>
      </c>
      <c r="L280" s="54" t="e">
        <v>#N/A</v>
      </c>
      <c r="M280" s="54" t="e">
        <v>#N/A</v>
      </c>
      <c r="N280" s="66" t="e">
        <f t="shared" si="4"/>
        <v>#N/A</v>
      </c>
      <c r="O280" s="88" t="s">
        <v>26</v>
      </c>
      <c r="P280" s="88" t="s">
        <v>26</v>
      </c>
      <c r="Q280" s="88" t="s">
        <v>27</v>
      </c>
      <c r="R280" s="88" t="s">
        <v>837</v>
      </c>
      <c r="S280" s="88" t="s">
        <v>825</v>
      </c>
      <c r="T280" t="e">
        <v>#N/A</v>
      </c>
      <c r="U280" t="e">
        <v>#N/A</v>
      </c>
      <c r="V280" t="e">
        <v>#N/A</v>
      </c>
      <c r="W280" t="e">
        <v>#N/A</v>
      </c>
      <c r="X280" t="e">
        <v>#N/A</v>
      </c>
      <c r="Y280" t="e">
        <v>#N/A</v>
      </c>
      <c r="Z280" t="e">
        <v>#N/A</v>
      </c>
    </row>
    <row r="281" spans="1:26">
      <c r="A281" s="88">
        <v>1109259603</v>
      </c>
      <c r="B281" s="88" t="s">
        <v>732</v>
      </c>
      <c r="C281" s="132" t="e">
        <v>#N/A</v>
      </c>
      <c r="D281" s="132" t="e">
        <v>#N/A</v>
      </c>
      <c r="E281" s="88" t="e">
        <v>#N/A</v>
      </c>
      <c r="F281" s="132" t="e">
        <v>#N/A</v>
      </c>
      <c r="G281" s="132" t="e">
        <v>#N/A</v>
      </c>
      <c r="H281" s="132" t="e">
        <v>#N/A</v>
      </c>
      <c r="I281" s="88" t="s">
        <v>573</v>
      </c>
      <c r="J281" s="49" t="s">
        <v>843</v>
      </c>
      <c r="K281" s="49">
        <v>2212</v>
      </c>
      <c r="L281" s="54" t="e">
        <v>#N/A</v>
      </c>
      <c r="M281" s="54" t="e">
        <v>#N/A</v>
      </c>
      <c r="N281" s="66" t="e">
        <f t="shared" si="4"/>
        <v>#N/A</v>
      </c>
      <c r="O281" s="88" t="s">
        <v>26</v>
      </c>
      <c r="P281" s="88" t="s">
        <v>26</v>
      </c>
      <c r="Q281" s="88" t="s">
        <v>27</v>
      </c>
      <c r="R281" s="88" t="s">
        <v>837</v>
      </c>
      <c r="S281" s="88" t="s">
        <v>825</v>
      </c>
      <c r="T281" t="e">
        <v>#N/A</v>
      </c>
      <c r="U281" t="e">
        <v>#N/A</v>
      </c>
      <c r="V281" t="e">
        <v>#N/A</v>
      </c>
      <c r="W281" t="e">
        <v>#N/A</v>
      </c>
      <c r="X281" t="e">
        <v>#N/A</v>
      </c>
      <c r="Y281" t="e">
        <v>#N/A</v>
      </c>
      <c r="Z281" t="e">
        <v>#N/A</v>
      </c>
    </row>
    <row r="282" spans="1:26">
      <c r="A282" s="88">
        <v>1109260603</v>
      </c>
      <c r="B282" s="88" t="s">
        <v>732</v>
      </c>
      <c r="C282" s="132" t="e">
        <v>#N/A</v>
      </c>
      <c r="D282" s="132" t="e">
        <v>#N/A</v>
      </c>
      <c r="E282" s="88" t="e">
        <v>#N/A</v>
      </c>
      <c r="F282" s="132" t="e">
        <v>#N/A</v>
      </c>
      <c r="G282" s="132" t="e">
        <v>#N/A</v>
      </c>
      <c r="H282" s="132" t="e">
        <v>#N/A</v>
      </c>
      <c r="I282" s="88" t="s">
        <v>573</v>
      </c>
      <c r="J282" s="49" t="s">
        <v>844</v>
      </c>
      <c r="K282" s="49">
        <v>1609</v>
      </c>
      <c r="L282" s="54" t="e">
        <v>#N/A</v>
      </c>
      <c r="M282" s="54" t="e">
        <v>#N/A</v>
      </c>
      <c r="N282" s="66" t="e">
        <f t="shared" si="4"/>
        <v>#N/A</v>
      </c>
      <c r="O282" s="88" t="s">
        <v>26</v>
      </c>
      <c r="P282" s="88" t="s">
        <v>26</v>
      </c>
      <c r="Q282" s="88" t="s">
        <v>27</v>
      </c>
      <c r="R282" s="88" t="s">
        <v>837</v>
      </c>
      <c r="S282" s="88" t="s">
        <v>825</v>
      </c>
      <c r="T282" t="e">
        <v>#N/A</v>
      </c>
      <c r="U282" t="e">
        <v>#N/A</v>
      </c>
      <c r="V282" t="e">
        <v>#N/A</v>
      </c>
      <c r="W282" t="e">
        <v>#N/A</v>
      </c>
      <c r="X282" t="e">
        <v>#N/A</v>
      </c>
      <c r="Y282" t="e">
        <v>#N/A</v>
      </c>
      <c r="Z282" t="e">
        <v>#N/A</v>
      </c>
    </row>
    <row r="283" spans="1:26">
      <c r="A283" s="88">
        <v>1083821603</v>
      </c>
      <c r="B283" s="88" t="s">
        <v>732</v>
      </c>
      <c r="C283" s="132" t="e">
        <v>#N/A</v>
      </c>
      <c r="D283" s="132" t="e">
        <v>#N/A</v>
      </c>
      <c r="E283" s="88" t="e">
        <v>#N/A</v>
      </c>
      <c r="F283" s="132" t="e">
        <v>#N/A</v>
      </c>
      <c r="G283" s="132" t="e">
        <v>#N/A</v>
      </c>
      <c r="H283" s="132" t="e">
        <v>#N/A</v>
      </c>
      <c r="I283" s="88" t="s">
        <v>589</v>
      </c>
      <c r="J283" s="49" t="s">
        <v>845</v>
      </c>
      <c r="K283" s="49">
        <v>889</v>
      </c>
      <c r="L283" s="54" t="e">
        <v>#N/A</v>
      </c>
      <c r="M283" s="54" t="e">
        <v>#N/A</v>
      </c>
      <c r="N283" s="66" t="e">
        <f t="shared" si="4"/>
        <v>#N/A</v>
      </c>
      <c r="O283" s="88" t="s">
        <v>26</v>
      </c>
      <c r="P283" s="88" t="s">
        <v>26</v>
      </c>
      <c r="Q283" s="88" t="s">
        <v>27</v>
      </c>
      <c r="R283" s="88" t="s">
        <v>837</v>
      </c>
      <c r="S283" s="88" t="s">
        <v>825</v>
      </c>
      <c r="T283" t="e">
        <v>#N/A</v>
      </c>
      <c r="U283" t="e">
        <v>#N/A</v>
      </c>
      <c r="V283" t="e">
        <v>#N/A</v>
      </c>
      <c r="W283" t="e">
        <v>#N/A</v>
      </c>
      <c r="X283" t="e">
        <v>#N/A</v>
      </c>
      <c r="Y283" t="e">
        <v>#N/A</v>
      </c>
      <c r="Z283" t="e">
        <v>#N/A</v>
      </c>
    </row>
    <row r="284" spans="1:26">
      <c r="A284" s="88">
        <v>1083828603</v>
      </c>
      <c r="B284" s="88" t="s">
        <v>732</v>
      </c>
      <c r="C284" s="132" t="e">
        <v>#N/A</v>
      </c>
      <c r="D284" s="132" t="e">
        <v>#N/A</v>
      </c>
      <c r="E284" s="88" t="e">
        <v>#N/A</v>
      </c>
      <c r="F284" s="132" t="e">
        <v>#N/A</v>
      </c>
      <c r="G284" s="132" t="e">
        <v>#N/A</v>
      </c>
      <c r="H284" s="132" t="e">
        <v>#N/A</v>
      </c>
      <c r="I284" s="88" t="s">
        <v>589</v>
      </c>
      <c r="J284" s="49" t="s">
        <v>846</v>
      </c>
      <c r="K284" s="49">
        <v>2309</v>
      </c>
      <c r="L284" s="54" t="e">
        <v>#N/A</v>
      </c>
      <c r="M284" s="54" t="e">
        <v>#N/A</v>
      </c>
      <c r="N284" s="66" t="e">
        <f t="shared" si="4"/>
        <v>#N/A</v>
      </c>
      <c r="O284" s="88" t="s">
        <v>26</v>
      </c>
      <c r="P284" s="88" t="s">
        <v>26</v>
      </c>
      <c r="Q284" s="88" t="s">
        <v>27</v>
      </c>
      <c r="R284" s="88" t="s">
        <v>837</v>
      </c>
      <c r="S284" s="88" t="s">
        <v>825</v>
      </c>
      <c r="T284" t="e">
        <v>#N/A</v>
      </c>
      <c r="U284" t="e">
        <v>#N/A</v>
      </c>
      <c r="V284" t="e">
        <v>#N/A</v>
      </c>
      <c r="W284" t="e">
        <v>#N/A</v>
      </c>
      <c r="X284" t="e">
        <v>#N/A</v>
      </c>
      <c r="Y284" t="e">
        <v>#N/A</v>
      </c>
      <c r="Z284" t="e">
        <v>#N/A</v>
      </c>
    </row>
    <row r="285" spans="1:26">
      <c r="A285" s="88">
        <v>52341801010</v>
      </c>
      <c r="B285" s="88" t="s">
        <v>732</v>
      </c>
      <c r="C285" s="132" t="e">
        <v>#N/A</v>
      </c>
      <c r="D285" s="132" t="e">
        <v>#N/A</v>
      </c>
      <c r="E285" s="88" t="e">
        <v>#N/A</v>
      </c>
      <c r="F285" s="132" t="e">
        <v>#N/A</v>
      </c>
      <c r="G285" s="132" t="e">
        <v>#N/A</v>
      </c>
      <c r="H285" s="132" t="e">
        <v>#N/A</v>
      </c>
      <c r="I285" s="88" t="s">
        <v>589</v>
      </c>
      <c r="J285" s="49" t="s">
        <v>847</v>
      </c>
      <c r="K285" s="49">
        <v>953</v>
      </c>
      <c r="L285" s="54" t="e">
        <v>#N/A</v>
      </c>
      <c r="M285" s="54" t="e">
        <v>#N/A</v>
      </c>
      <c r="N285" s="66" t="e">
        <f t="shared" si="4"/>
        <v>#N/A</v>
      </c>
      <c r="O285" s="88" t="s">
        <v>26</v>
      </c>
      <c r="P285" s="88" t="s">
        <v>26</v>
      </c>
      <c r="Q285" s="88" t="s">
        <v>27</v>
      </c>
      <c r="R285" s="88" t="s">
        <v>837</v>
      </c>
      <c r="S285" s="88" t="s">
        <v>825</v>
      </c>
      <c r="T285" t="e">
        <v>#N/A</v>
      </c>
      <c r="U285" t="e">
        <v>#N/A</v>
      </c>
      <c r="V285" t="e">
        <v>#N/A</v>
      </c>
      <c r="W285" t="e">
        <v>#N/A</v>
      </c>
      <c r="X285" t="e">
        <v>#N/A</v>
      </c>
      <c r="Y285" t="e">
        <v>#N/A</v>
      </c>
      <c r="Z285" t="e">
        <v>#N/A</v>
      </c>
    </row>
    <row r="286" spans="1:26">
      <c r="A286" s="88">
        <v>1083826603</v>
      </c>
      <c r="B286" s="88" t="s">
        <v>732</v>
      </c>
      <c r="C286" s="132" t="e">
        <v>#N/A</v>
      </c>
      <c r="D286" s="132" t="e">
        <v>#N/A</v>
      </c>
      <c r="E286" s="88" t="e">
        <v>#N/A</v>
      </c>
      <c r="F286" s="132" t="e">
        <v>#N/A</v>
      </c>
      <c r="G286" s="132" t="e">
        <v>#N/A</v>
      </c>
      <c r="H286" s="132" t="e">
        <v>#N/A</v>
      </c>
      <c r="I286" s="88" t="s">
        <v>589</v>
      </c>
      <c r="J286" s="49" t="s">
        <v>848</v>
      </c>
      <c r="K286" s="49">
        <v>2355</v>
      </c>
      <c r="L286" s="54" t="e">
        <v>#N/A</v>
      </c>
      <c r="M286" s="54" t="e">
        <v>#N/A</v>
      </c>
      <c r="N286" s="66" t="e">
        <f t="shared" si="4"/>
        <v>#N/A</v>
      </c>
      <c r="O286" s="88" t="s">
        <v>26</v>
      </c>
      <c r="P286" s="88" t="s">
        <v>26</v>
      </c>
      <c r="Q286" s="88" t="s">
        <v>27</v>
      </c>
      <c r="R286" s="88" t="s">
        <v>837</v>
      </c>
      <c r="S286" s="88" t="s">
        <v>825</v>
      </c>
      <c r="T286" t="e">
        <v>#N/A</v>
      </c>
      <c r="U286" t="e">
        <v>#N/A</v>
      </c>
      <c r="V286" t="e">
        <v>#N/A</v>
      </c>
      <c r="W286" t="e">
        <v>#N/A</v>
      </c>
      <c r="X286" t="e">
        <v>#N/A</v>
      </c>
      <c r="Y286" t="e">
        <v>#N/A</v>
      </c>
      <c r="Z286" t="e">
        <v>#N/A</v>
      </c>
    </row>
    <row r="287" spans="1:26">
      <c r="A287" s="88">
        <v>1083836603</v>
      </c>
      <c r="B287" s="88" t="s">
        <v>732</v>
      </c>
      <c r="C287" s="132" t="e">
        <v>#N/A</v>
      </c>
      <c r="D287" s="132" t="e">
        <v>#N/A</v>
      </c>
      <c r="E287" s="88" t="e">
        <v>#N/A</v>
      </c>
      <c r="F287" s="132" t="e">
        <v>#N/A</v>
      </c>
      <c r="G287" s="132" t="e">
        <v>#N/A</v>
      </c>
      <c r="H287" s="132" t="e">
        <v>#N/A</v>
      </c>
      <c r="I287" s="88" t="s">
        <v>589</v>
      </c>
      <c r="J287" s="49" t="s">
        <v>849</v>
      </c>
      <c r="K287" s="49">
        <v>995</v>
      </c>
      <c r="L287" s="54" t="e">
        <v>#N/A</v>
      </c>
      <c r="M287" s="54" t="e">
        <v>#N/A</v>
      </c>
      <c r="N287" s="66" t="e">
        <f t="shared" si="4"/>
        <v>#N/A</v>
      </c>
      <c r="O287" s="88" t="s">
        <v>26</v>
      </c>
      <c r="P287" s="88" t="s">
        <v>26</v>
      </c>
      <c r="Q287" s="88" t="s">
        <v>27</v>
      </c>
      <c r="R287" s="88" t="s">
        <v>837</v>
      </c>
      <c r="S287" s="88" t="s">
        <v>825</v>
      </c>
      <c r="T287" t="e">
        <v>#N/A</v>
      </c>
      <c r="U287" t="e">
        <v>#N/A</v>
      </c>
      <c r="V287" t="e">
        <v>#N/A</v>
      </c>
      <c r="W287" t="e">
        <v>#N/A</v>
      </c>
      <c r="X287" t="e">
        <v>#N/A</v>
      </c>
      <c r="Y287" t="e">
        <v>#N/A</v>
      </c>
      <c r="Z287" t="e">
        <v>#N/A</v>
      </c>
    </row>
    <row r="288" spans="1:26">
      <c r="A288" s="88">
        <v>52341852010</v>
      </c>
      <c r="B288" s="88" t="s">
        <v>732</v>
      </c>
      <c r="C288" s="132" t="s">
        <v>621</v>
      </c>
      <c r="D288" s="132" t="s">
        <v>625</v>
      </c>
      <c r="E288" s="88">
        <v>0</v>
      </c>
      <c r="F288" s="132" t="s">
        <v>23</v>
      </c>
      <c r="G288" s="132" t="s">
        <v>664</v>
      </c>
      <c r="H288" s="132">
        <v>695947</v>
      </c>
      <c r="I288" s="88" t="s">
        <v>589</v>
      </c>
      <c r="J288" s="49" t="s">
        <v>597</v>
      </c>
      <c r="K288" s="49">
        <v>1213</v>
      </c>
      <c r="L288" s="54">
        <v>-630151</v>
      </c>
      <c r="M288" s="54">
        <v>-1086813</v>
      </c>
      <c r="N288" s="66" t="str">
        <f t="shared" si="4"/>
        <v>Gysipo</v>
      </c>
      <c r="O288" s="88" t="s">
        <v>26</v>
      </c>
      <c r="P288" s="88" t="s">
        <v>26</v>
      </c>
      <c r="Q288" s="88" t="s">
        <v>27</v>
      </c>
      <c r="R288" s="88" t="s">
        <v>837</v>
      </c>
      <c r="S288" s="88" t="s">
        <v>825</v>
      </c>
      <c r="T288">
        <v>0</v>
      </c>
      <c r="U288">
        <v>0</v>
      </c>
      <c r="V288">
        <v>0</v>
      </c>
      <c r="W288">
        <v>0</v>
      </c>
      <c r="X288" t="s">
        <v>482</v>
      </c>
      <c r="Y288">
        <v>0</v>
      </c>
      <c r="Z288">
        <v>272</v>
      </c>
    </row>
    <row r="289" spans="1:26">
      <c r="A289" s="88">
        <v>52341854010</v>
      </c>
      <c r="B289" s="88" t="s">
        <v>732</v>
      </c>
      <c r="C289" s="132" t="s">
        <v>621</v>
      </c>
      <c r="D289" s="132" t="s">
        <v>625</v>
      </c>
      <c r="E289" s="88">
        <v>0</v>
      </c>
      <c r="F289" s="132" t="s">
        <v>23</v>
      </c>
      <c r="G289" s="132" t="s">
        <v>664</v>
      </c>
      <c r="H289" s="132">
        <v>695947</v>
      </c>
      <c r="I289" s="88" t="s">
        <v>589</v>
      </c>
      <c r="J289" s="49" t="s">
        <v>599</v>
      </c>
      <c r="K289" s="49">
        <v>2429</v>
      </c>
      <c r="L289" s="54">
        <v>-630206</v>
      </c>
      <c r="M289" s="54">
        <v>-1086792</v>
      </c>
      <c r="N289" s="66" t="str">
        <f t="shared" si="4"/>
        <v>Gysipo</v>
      </c>
      <c r="O289" s="88" t="s">
        <v>26</v>
      </c>
      <c r="P289" s="88" t="s">
        <v>26</v>
      </c>
      <c r="Q289" s="88" t="s">
        <v>27</v>
      </c>
      <c r="R289" s="88" t="s">
        <v>836</v>
      </c>
      <c r="S289" s="88" t="s">
        <v>825</v>
      </c>
      <c r="T289">
        <v>0</v>
      </c>
      <c r="U289">
        <v>0</v>
      </c>
      <c r="V289">
        <v>0</v>
      </c>
      <c r="W289">
        <v>0</v>
      </c>
      <c r="X289" t="s">
        <v>482</v>
      </c>
      <c r="Y289">
        <v>0</v>
      </c>
      <c r="Z289">
        <v>274</v>
      </c>
    </row>
    <row r="290" spans="1:26">
      <c r="A290" s="88">
        <v>52341859010</v>
      </c>
      <c r="B290" s="88" t="s">
        <v>732</v>
      </c>
      <c r="C290" s="132" t="s">
        <v>621</v>
      </c>
      <c r="D290" s="132" t="s">
        <v>625</v>
      </c>
      <c r="E290" s="88">
        <v>0</v>
      </c>
      <c r="F290" s="132" t="s">
        <v>23</v>
      </c>
      <c r="G290" s="132" t="s">
        <v>664</v>
      </c>
      <c r="H290" s="132">
        <v>695947</v>
      </c>
      <c r="I290" s="88" t="s">
        <v>589</v>
      </c>
      <c r="J290" s="49" t="s">
        <v>603</v>
      </c>
      <c r="K290" s="49">
        <v>1914</v>
      </c>
      <c r="L290" s="54">
        <v>-630327</v>
      </c>
      <c r="M290" s="54">
        <v>-1086772</v>
      </c>
      <c r="N290" s="66" t="str">
        <f t="shared" si="4"/>
        <v>Gysipo</v>
      </c>
      <c r="O290" s="88" t="s">
        <v>26</v>
      </c>
      <c r="P290" s="88" t="s">
        <v>26</v>
      </c>
      <c r="Q290" s="88" t="s">
        <v>27</v>
      </c>
      <c r="R290" s="88" t="s">
        <v>836</v>
      </c>
      <c r="S290" s="88" t="s">
        <v>825</v>
      </c>
      <c r="T290">
        <v>0</v>
      </c>
      <c r="U290">
        <v>0</v>
      </c>
      <c r="V290">
        <v>0</v>
      </c>
      <c r="W290">
        <v>0</v>
      </c>
      <c r="X290" t="s">
        <v>482</v>
      </c>
      <c r="Y290">
        <v>0</v>
      </c>
      <c r="Z290">
        <v>278</v>
      </c>
    </row>
    <row r="291" spans="1:26">
      <c r="A291" s="88">
        <v>52341853010</v>
      </c>
      <c r="B291" s="88" t="s">
        <v>732</v>
      </c>
      <c r="C291" s="132" t="s">
        <v>621</v>
      </c>
      <c r="D291" s="132" t="s">
        <v>625</v>
      </c>
      <c r="E291" s="88">
        <v>0</v>
      </c>
      <c r="F291" s="132" t="s">
        <v>23</v>
      </c>
      <c r="G291" s="132" t="s">
        <v>664</v>
      </c>
      <c r="H291" s="132">
        <v>695947</v>
      </c>
      <c r="I291" s="88" t="s">
        <v>589</v>
      </c>
      <c r="J291" s="49" t="s">
        <v>598</v>
      </c>
      <c r="K291" s="49">
        <v>590</v>
      </c>
      <c r="L291" s="54">
        <v>-630261</v>
      </c>
      <c r="M291" s="54">
        <v>-1086786</v>
      </c>
      <c r="N291" s="66" t="str">
        <f t="shared" si="4"/>
        <v>Gysipo</v>
      </c>
      <c r="O291" s="88" t="s">
        <v>26</v>
      </c>
      <c r="P291" s="88" t="s">
        <v>26</v>
      </c>
      <c r="Q291" s="88" t="s">
        <v>27</v>
      </c>
      <c r="R291" s="88" t="s">
        <v>836</v>
      </c>
      <c r="S291" s="88" t="s">
        <v>825</v>
      </c>
      <c r="T291">
        <v>0</v>
      </c>
      <c r="U291">
        <v>0</v>
      </c>
      <c r="V291">
        <v>0</v>
      </c>
      <c r="W291">
        <v>0</v>
      </c>
      <c r="X291" t="s">
        <v>482</v>
      </c>
      <c r="Y291">
        <v>0</v>
      </c>
      <c r="Z291">
        <v>273</v>
      </c>
    </row>
    <row r="292" spans="1:26">
      <c r="A292" s="88">
        <v>52341855010</v>
      </c>
      <c r="B292" s="88" t="s">
        <v>732</v>
      </c>
      <c r="C292" s="132" t="s">
        <v>621</v>
      </c>
      <c r="D292" s="132" t="s">
        <v>625</v>
      </c>
      <c r="E292" s="88">
        <v>0</v>
      </c>
      <c r="F292" s="132" t="s">
        <v>23</v>
      </c>
      <c r="G292" s="132" t="s">
        <v>664</v>
      </c>
      <c r="H292" s="132">
        <v>695947</v>
      </c>
      <c r="I292" s="88" t="s">
        <v>589</v>
      </c>
      <c r="J292" s="49" t="s">
        <v>600</v>
      </c>
      <c r="K292" s="49">
        <v>241</v>
      </c>
      <c r="L292" s="54">
        <v>-630177</v>
      </c>
      <c r="M292" s="54">
        <v>-1086778</v>
      </c>
      <c r="N292" s="66" t="str">
        <f t="shared" si="4"/>
        <v>Gysipo</v>
      </c>
      <c r="O292" s="88" t="s">
        <v>26</v>
      </c>
      <c r="P292" s="88" t="s">
        <v>26</v>
      </c>
      <c r="Q292" s="88" t="s">
        <v>27</v>
      </c>
      <c r="R292" s="88" t="s">
        <v>836</v>
      </c>
      <c r="S292" s="88" t="s">
        <v>825</v>
      </c>
      <c r="T292">
        <v>0</v>
      </c>
      <c r="U292">
        <v>0</v>
      </c>
      <c r="V292">
        <v>0</v>
      </c>
      <c r="W292">
        <v>0</v>
      </c>
      <c r="X292" t="s">
        <v>482</v>
      </c>
      <c r="Y292">
        <v>0</v>
      </c>
      <c r="Z292">
        <v>275</v>
      </c>
    </row>
    <row r="293" spans="1:26">
      <c r="A293" s="88">
        <v>1159859603</v>
      </c>
      <c r="B293" s="88" t="s">
        <v>732</v>
      </c>
      <c r="C293" s="132" t="s">
        <v>621</v>
      </c>
      <c r="D293" s="132" t="s">
        <v>168</v>
      </c>
      <c r="E293" s="88">
        <v>211100</v>
      </c>
      <c r="F293" s="132" t="s">
        <v>23</v>
      </c>
      <c r="G293" s="132" t="s">
        <v>664</v>
      </c>
      <c r="H293" s="132">
        <v>747866</v>
      </c>
      <c r="I293" s="88" t="s">
        <v>850</v>
      </c>
      <c r="J293" s="49" t="s">
        <v>170</v>
      </c>
      <c r="K293" s="49">
        <v>89</v>
      </c>
      <c r="L293" s="54">
        <v>-637367</v>
      </c>
      <c r="M293" s="54">
        <v>-1080822.1399999999</v>
      </c>
      <c r="N293" s="66" t="str">
        <f t="shared" si="4"/>
        <v>Gysipo</v>
      </c>
      <c r="O293" s="88" t="s">
        <v>827</v>
      </c>
      <c r="P293" s="88" t="s">
        <v>827</v>
      </c>
      <c r="Q293" s="88" t="s">
        <v>827</v>
      </c>
      <c r="R293" s="88" t="s">
        <v>828</v>
      </c>
      <c r="S293" s="88" t="s">
        <v>825</v>
      </c>
      <c r="T293" t="s">
        <v>26</v>
      </c>
      <c r="U293" t="s">
        <v>26</v>
      </c>
      <c r="V293" t="s">
        <v>27</v>
      </c>
      <c r="W293">
        <v>0</v>
      </c>
      <c r="X293" t="s">
        <v>34</v>
      </c>
      <c r="Y293" t="s">
        <v>171</v>
      </c>
      <c r="Z293">
        <v>292</v>
      </c>
    </row>
    <row r="294" spans="1:26">
      <c r="A294" s="88">
        <v>52328025010</v>
      </c>
      <c r="B294" s="88" t="s">
        <v>732</v>
      </c>
      <c r="C294" s="132" t="s">
        <v>621</v>
      </c>
      <c r="D294" s="132" t="s">
        <v>635</v>
      </c>
      <c r="E294" s="88">
        <v>0</v>
      </c>
      <c r="F294" s="132" t="s">
        <v>23</v>
      </c>
      <c r="G294" s="132" t="s">
        <v>664</v>
      </c>
      <c r="H294" s="132">
        <v>719226</v>
      </c>
      <c r="I294" s="88" t="s">
        <v>573</v>
      </c>
      <c r="J294" s="49" t="s">
        <v>572</v>
      </c>
      <c r="K294" s="49">
        <v>1280</v>
      </c>
      <c r="L294" s="54">
        <v>-629544</v>
      </c>
      <c r="M294" s="54">
        <v>-1086520</v>
      </c>
      <c r="N294" s="66" t="str">
        <f t="shared" si="4"/>
        <v>Gysipo</v>
      </c>
      <c r="O294" s="88" t="s">
        <v>26</v>
      </c>
      <c r="P294" s="88" t="s">
        <v>26</v>
      </c>
      <c r="Q294" s="88" t="s">
        <v>27</v>
      </c>
      <c r="R294" s="88" t="s">
        <v>837</v>
      </c>
      <c r="S294" s="88" t="s">
        <v>825</v>
      </c>
      <c r="T294">
        <v>0</v>
      </c>
      <c r="U294">
        <v>0</v>
      </c>
      <c r="V294">
        <v>0</v>
      </c>
      <c r="W294">
        <v>0</v>
      </c>
      <c r="X294" t="s">
        <v>482</v>
      </c>
      <c r="Y294">
        <v>0</v>
      </c>
      <c r="Z294">
        <v>283</v>
      </c>
    </row>
    <row r="295" spans="1:26">
      <c r="A295" s="88">
        <v>1006609603</v>
      </c>
      <c r="B295" s="88" t="s">
        <v>732</v>
      </c>
      <c r="C295" s="132" t="e">
        <v>#N/A</v>
      </c>
      <c r="D295" s="132" t="e">
        <v>#N/A</v>
      </c>
      <c r="E295" s="88" t="e">
        <v>#N/A</v>
      </c>
      <c r="F295" s="132" t="e">
        <v>#N/A</v>
      </c>
      <c r="G295" s="132" t="e">
        <v>#N/A</v>
      </c>
      <c r="H295" s="132" t="e">
        <v>#N/A</v>
      </c>
      <c r="I295" s="88" t="s">
        <v>605</v>
      </c>
      <c r="J295" s="49" t="s">
        <v>851</v>
      </c>
      <c r="K295" s="49">
        <v>491</v>
      </c>
      <c r="L295" s="54" t="e">
        <v>#N/A</v>
      </c>
      <c r="M295" s="54" t="e">
        <v>#N/A</v>
      </c>
      <c r="N295" s="66" t="e">
        <f t="shared" si="4"/>
        <v>#N/A</v>
      </c>
      <c r="O295" s="88" t="s">
        <v>26</v>
      </c>
      <c r="P295" s="88" t="s">
        <v>26</v>
      </c>
      <c r="Q295" s="88" t="s">
        <v>27</v>
      </c>
      <c r="R295" s="88" t="s">
        <v>837</v>
      </c>
      <c r="S295" s="88" t="s">
        <v>825</v>
      </c>
      <c r="T295" t="e">
        <v>#N/A</v>
      </c>
      <c r="U295" t="e">
        <v>#N/A</v>
      </c>
      <c r="V295" t="e">
        <v>#N/A</v>
      </c>
      <c r="W295" t="e">
        <v>#N/A</v>
      </c>
      <c r="X295" t="e">
        <v>#N/A</v>
      </c>
      <c r="Y295" t="e">
        <v>#N/A</v>
      </c>
      <c r="Z295" t="e">
        <v>#N/A</v>
      </c>
    </row>
    <row r="296" spans="1:26">
      <c r="A296" s="88">
        <v>22898851010</v>
      </c>
      <c r="B296" s="88" t="s">
        <v>732</v>
      </c>
      <c r="C296" s="132" t="s">
        <v>621</v>
      </c>
      <c r="D296" s="132" t="s">
        <v>635</v>
      </c>
      <c r="E296" s="88">
        <v>0</v>
      </c>
      <c r="F296" s="132" t="s">
        <v>23</v>
      </c>
      <c r="G296" s="132" t="s">
        <v>664</v>
      </c>
      <c r="H296" s="132">
        <v>719226</v>
      </c>
      <c r="I296" s="88" t="s">
        <v>573</v>
      </c>
      <c r="J296" s="49" t="s">
        <v>574</v>
      </c>
      <c r="K296" s="49">
        <v>2</v>
      </c>
      <c r="L296" s="54">
        <v>-629519</v>
      </c>
      <c r="M296" s="54">
        <v>-1086509</v>
      </c>
      <c r="N296" s="66" t="str">
        <f t="shared" si="4"/>
        <v>Gysipo</v>
      </c>
      <c r="O296" s="88" t="s">
        <v>827</v>
      </c>
      <c r="P296" s="88" t="s">
        <v>827</v>
      </c>
      <c r="Q296" s="88" t="s">
        <v>827</v>
      </c>
      <c r="R296" s="88" t="s">
        <v>828</v>
      </c>
      <c r="S296" s="88" t="s">
        <v>825</v>
      </c>
      <c r="T296">
        <v>0</v>
      </c>
      <c r="U296">
        <v>0</v>
      </c>
      <c r="V296">
        <v>0</v>
      </c>
      <c r="W296">
        <v>0</v>
      </c>
      <c r="X296" t="s">
        <v>482</v>
      </c>
      <c r="Y296">
        <v>0</v>
      </c>
      <c r="Z296">
        <v>284</v>
      </c>
    </row>
    <row r="297" spans="1:26">
      <c r="A297" s="88">
        <v>52328426010</v>
      </c>
      <c r="B297" s="88" t="s">
        <v>732</v>
      </c>
      <c r="C297" s="132" t="s">
        <v>621</v>
      </c>
      <c r="D297" s="132" t="s">
        <v>625</v>
      </c>
      <c r="E297" s="88">
        <v>0</v>
      </c>
      <c r="F297" s="132" t="s">
        <v>23</v>
      </c>
      <c r="G297" s="132" t="s">
        <v>664</v>
      </c>
      <c r="H297" s="132">
        <v>640034</v>
      </c>
      <c r="I297" s="88" t="s">
        <v>605</v>
      </c>
      <c r="J297" s="49" t="s">
        <v>604</v>
      </c>
      <c r="K297" s="49">
        <v>3559</v>
      </c>
      <c r="L297" s="54">
        <v>-630247</v>
      </c>
      <c r="M297" s="54">
        <v>-1086690</v>
      </c>
      <c r="N297" s="66" t="str">
        <f t="shared" si="4"/>
        <v>Gysipo</v>
      </c>
      <c r="O297" s="88" t="s">
        <v>26</v>
      </c>
      <c r="P297" s="88" t="s">
        <v>26</v>
      </c>
      <c r="Q297" s="88" t="s">
        <v>27</v>
      </c>
      <c r="R297" s="88" t="s">
        <v>836</v>
      </c>
      <c r="S297" s="88" t="s">
        <v>825</v>
      </c>
      <c r="T297">
        <v>0</v>
      </c>
      <c r="U297">
        <v>0</v>
      </c>
      <c r="V297">
        <v>0</v>
      </c>
      <c r="W297">
        <v>0</v>
      </c>
      <c r="X297" t="s">
        <v>482</v>
      </c>
      <c r="Y297">
        <v>0</v>
      </c>
      <c r="Z297">
        <v>251</v>
      </c>
    </row>
    <row r="298" spans="1:26">
      <c r="A298" s="88">
        <v>52341849010</v>
      </c>
      <c r="B298" s="88" t="s">
        <v>732</v>
      </c>
      <c r="C298" s="132" t="s">
        <v>621</v>
      </c>
      <c r="D298" s="132" t="s">
        <v>625</v>
      </c>
      <c r="E298" s="88">
        <v>0</v>
      </c>
      <c r="F298" s="132" t="s">
        <v>23</v>
      </c>
      <c r="G298" s="132" t="s">
        <v>664</v>
      </c>
      <c r="H298" s="132">
        <v>695947</v>
      </c>
      <c r="I298" s="88" t="s">
        <v>589</v>
      </c>
      <c r="J298" s="49" t="s">
        <v>595</v>
      </c>
      <c r="K298" s="49">
        <v>65</v>
      </c>
      <c r="L298" s="54">
        <v>-630197</v>
      </c>
      <c r="M298" s="54">
        <v>-1086701</v>
      </c>
      <c r="N298" s="66" t="str">
        <f t="shared" si="4"/>
        <v>Gysipo</v>
      </c>
      <c r="O298" s="88" t="s">
        <v>26</v>
      </c>
      <c r="P298" s="88" t="s">
        <v>26</v>
      </c>
      <c r="Q298" s="88" t="s">
        <v>27</v>
      </c>
      <c r="R298" s="88" t="s">
        <v>836</v>
      </c>
      <c r="S298" s="88" t="s">
        <v>825</v>
      </c>
      <c r="T298">
        <v>0</v>
      </c>
      <c r="U298">
        <v>0</v>
      </c>
      <c r="V298">
        <v>0</v>
      </c>
      <c r="W298">
        <v>0</v>
      </c>
      <c r="X298" t="s">
        <v>482</v>
      </c>
      <c r="Y298">
        <v>0</v>
      </c>
      <c r="Z298">
        <v>270</v>
      </c>
    </row>
    <row r="299" spans="1:26">
      <c r="A299" s="88">
        <v>52328428010</v>
      </c>
      <c r="B299" s="88" t="s">
        <v>732</v>
      </c>
      <c r="C299" s="132" t="s">
        <v>621</v>
      </c>
      <c r="D299" s="132" t="s">
        <v>625</v>
      </c>
      <c r="E299" s="88">
        <v>0</v>
      </c>
      <c r="F299" s="132" t="s">
        <v>23</v>
      </c>
      <c r="G299" s="132" t="s">
        <v>664</v>
      </c>
      <c r="H299" s="132">
        <v>640034</v>
      </c>
      <c r="I299" s="88" t="s">
        <v>605</v>
      </c>
      <c r="J299" s="49" t="s">
        <v>606</v>
      </c>
      <c r="K299" s="49">
        <v>3012</v>
      </c>
      <c r="L299" s="54">
        <v>-630157</v>
      </c>
      <c r="M299" s="54">
        <v>-1086675</v>
      </c>
      <c r="N299" s="66" t="str">
        <f t="shared" si="4"/>
        <v>Gysipo</v>
      </c>
      <c r="O299" s="88" t="s">
        <v>26</v>
      </c>
      <c r="P299" s="88" t="s">
        <v>26</v>
      </c>
      <c r="Q299" s="88" t="s">
        <v>27</v>
      </c>
      <c r="R299" s="88" t="s">
        <v>852</v>
      </c>
      <c r="S299" s="88" t="s">
        <v>825</v>
      </c>
      <c r="T299">
        <v>0</v>
      </c>
      <c r="U299">
        <v>0</v>
      </c>
      <c r="V299">
        <v>0</v>
      </c>
      <c r="W299">
        <v>0</v>
      </c>
      <c r="X299" t="s">
        <v>482</v>
      </c>
      <c r="Y299">
        <v>0</v>
      </c>
      <c r="Z299">
        <v>252</v>
      </c>
    </row>
    <row r="300" spans="1:26">
      <c r="A300" s="88">
        <v>1083863603</v>
      </c>
      <c r="B300" s="88" t="s">
        <v>732</v>
      </c>
      <c r="C300" s="132" t="s">
        <v>621</v>
      </c>
      <c r="D300" s="132" t="s">
        <v>625</v>
      </c>
      <c r="E300" s="88">
        <v>0</v>
      </c>
      <c r="F300" s="132" t="s">
        <v>23</v>
      </c>
      <c r="G300" s="132" t="s">
        <v>664</v>
      </c>
      <c r="H300" s="132">
        <v>695947</v>
      </c>
      <c r="I300" s="88" t="s">
        <v>589</v>
      </c>
      <c r="J300" s="49">
        <v>642</v>
      </c>
      <c r="K300" s="49">
        <v>1665</v>
      </c>
      <c r="L300" s="54">
        <v>-629871</v>
      </c>
      <c r="M300" s="54">
        <v>-1086729</v>
      </c>
      <c r="N300" s="66" t="str">
        <f t="shared" si="4"/>
        <v>Gysipo</v>
      </c>
      <c r="O300" s="88" t="s">
        <v>26</v>
      </c>
      <c r="P300" s="88" t="s">
        <v>26</v>
      </c>
      <c r="Q300" s="88" t="s">
        <v>27</v>
      </c>
      <c r="R300" s="88" t="s">
        <v>837</v>
      </c>
      <c r="S300" s="88" t="s">
        <v>825</v>
      </c>
      <c r="T300">
        <v>0</v>
      </c>
      <c r="U300">
        <v>0</v>
      </c>
      <c r="V300">
        <v>0</v>
      </c>
      <c r="W300">
        <v>0</v>
      </c>
      <c r="X300" t="s">
        <v>482</v>
      </c>
      <c r="Y300">
        <v>0</v>
      </c>
      <c r="Z300">
        <v>264</v>
      </c>
    </row>
    <row r="301" spans="1:26">
      <c r="A301" s="88">
        <v>1109255603</v>
      </c>
      <c r="B301" s="88" t="s">
        <v>732</v>
      </c>
      <c r="C301" s="132" t="e">
        <v>#N/A</v>
      </c>
      <c r="D301" s="132" t="e">
        <v>#N/A</v>
      </c>
      <c r="E301" s="88" t="e">
        <v>#N/A</v>
      </c>
      <c r="F301" s="132" t="e">
        <v>#N/A</v>
      </c>
      <c r="G301" s="132" t="e">
        <v>#N/A</v>
      </c>
      <c r="H301" s="132" t="e">
        <v>#N/A</v>
      </c>
      <c r="I301" s="88" t="s">
        <v>573</v>
      </c>
      <c r="J301" s="49" t="s">
        <v>853</v>
      </c>
      <c r="K301" s="49">
        <v>291</v>
      </c>
      <c r="L301" s="54" t="e">
        <v>#N/A</v>
      </c>
      <c r="M301" s="54" t="e">
        <v>#N/A</v>
      </c>
      <c r="N301" s="66" t="e">
        <f t="shared" si="4"/>
        <v>#N/A</v>
      </c>
      <c r="O301" s="88" t="s">
        <v>26</v>
      </c>
      <c r="P301" s="88" t="s">
        <v>26</v>
      </c>
      <c r="Q301" s="88" t="s">
        <v>27</v>
      </c>
      <c r="R301" s="88" t="s">
        <v>837</v>
      </c>
      <c r="S301" s="88" t="s">
        <v>825</v>
      </c>
      <c r="T301" t="e">
        <v>#N/A</v>
      </c>
      <c r="U301" t="e">
        <v>#N/A</v>
      </c>
      <c r="V301" t="e">
        <v>#N/A</v>
      </c>
      <c r="W301" t="e">
        <v>#N/A</v>
      </c>
      <c r="X301" t="e">
        <v>#N/A</v>
      </c>
      <c r="Y301" t="e">
        <v>#N/A</v>
      </c>
      <c r="Z301" t="e">
        <v>#N/A</v>
      </c>
    </row>
    <row r="302" spans="1:26">
      <c r="A302" s="88">
        <v>1109253603</v>
      </c>
      <c r="B302" s="88" t="s">
        <v>732</v>
      </c>
      <c r="C302" s="132" t="e">
        <v>#N/A</v>
      </c>
      <c r="D302" s="132" t="e">
        <v>#N/A</v>
      </c>
      <c r="E302" s="88" t="e">
        <v>#N/A</v>
      </c>
      <c r="F302" s="132" t="e">
        <v>#N/A</v>
      </c>
      <c r="G302" s="132" t="e">
        <v>#N/A</v>
      </c>
      <c r="H302" s="132" t="e">
        <v>#N/A</v>
      </c>
      <c r="I302" s="88" t="s">
        <v>573</v>
      </c>
      <c r="J302" s="49" t="s">
        <v>854</v>
      </c>
      <c r="K302" s="49">
        <v>4935</v>
      </c>
      <c r="L302" s="54" t="e">
        <v>#N/A</v>
      </c>
      <c r="M302" s="54" t="e">
        <v>#N/A</v>
      </c>
      <c r="N302" s="66" t="e">
        <f t="shared" si="4"/>
        <v>#N/A</v>
      </c>
      <c r="O302" s="88" t="s">
        <v>26</v>
      </c>
      <c r="P302" s="88" t="s">
        <v>26</v>
      </c>
      <c r="Q302" s="88" t="s">
        <v>27</v>
      </c>
      <c r="R302" s="88" t="s">
        <v>837</v>
      </c>
      <c r="S302" s="88" t="s">
        <v>825</v>
      </c>
      <c r="T302" t="e">
        <v>#N/A</v>
      </c>
      <c r="U302" t="e">
        <v>#N/A</v>
      </c>
      <c r="V302" t="e">
        <v>#N/A</v>
      </c>
      <c r="W302" t="e">
        <v>#N/A</v>
      </c>
      <c r="X302" t="e">
        <v>#N/A</v>
      </c>
      <c r="Y302" t="e">
        <v>#N/A</v>
      </c>
      <c r="Z302" t="e">
        <v>#N/A</v>
      </c>
    </row>
    <row r="303" spans="1:26">
      <c r="A303" s="88">
        <v>52327921010</v>
      </c>
      <c r="B303" s="88" t="s">
        <v>732</v>
      </c>
      <c r="C303" s="132" t="s">
        <v>621</v>
      </c>
      <c r="D303" s="132" t="s">
        <v>635</v>
      </c>
      <c r="E303" s="88">
        <v>0</v>
      </c>
      <c r="F303" s="132" t="s">
        <v>23</v>
      </c>
      <c r="G303" s="132" t="s">
        <v>664</v>
      </c>
      <c r="H303" s="132">
        <v>719226</v>
      </c>
      <c r="I303" s="88" t="s">
        <v>573</v>
      </c>
      <c r="J303" s="49" t="s">
        <v>578</v>
      </c>
      <c r="K303" s="49">
        <v>351</v>
      </c>
      <c r="L303" s="54">
        <v>-629090</v>
      </c>
      <c r="M303" s="54">
        <v>-1086766</v>
      </c>
      <c r="N303" s="66" t="str">
        <f t="shared" si="4"/>
        <v>Gysipo</v>
      </c>
      <c r="O303" s="88" t="s">
        <v>26</v>
      </c>
      <c r="P303" s="88" t="s">
        <v>26</v>
      </c>
      <c r="Q303" s="88" t="s">
        <v>27</v>
      </c>
      <c r="R303" s="88" t="s">
        <v>837</v>
      </c>
      <c r="S303" s="88" t="s">
        <v>825</v>
      </c>
      <c r="T303">
        <v>0</v>
      </c>
      <c r="U303">
        <v>0</v>
      </c>
      <c r="V303">
        <v>0</v>
      </c>
      <c r="W303">
        <v>0</v>
      </c>
      <c r="X303" t="s">
        <v>482</v>
      </c>
      <c r="Y303">
        <v>0</v>
      </c>
      <c r="Z303">
        <v>288</v>
      </c>
    </row>
    <row r="304" spans="1:26">
      <c r="A304" s="88">
        <v>52341838010</v>
      </c>
      <c r="B304" s="88" t="s">
        <v>732</v>
      </c>
      <c r="C304" s="132" t="s">
        <v>621</v>
      </c>
      <c r="D304" s="132" t="s">
        <v>625</v>
      </c>
      <c r="E304" s="88">
        <v>0</v>
      </c>
      <c r="F304" s="132" t="s">
        <v>23</v>
      </c>
      <c r="G304" s="132" t="s">
        <v>664</v>
      </c>
      <c r="H304" s="132">
        <v>695947</v>
      </c>
      <c r="I304" s="88" t="s">
        <v>589</v>
      </c>
      <c r="J304" s="49" t="s">
        <v>590</v>
      </c>
      <c r="K304" s="49">
        <v>586</v>
      </c>
      <c r="L304" s="54">
        <v>-630090</v>
      </c>
      <c r="M304" s="54">
        <v>-1086746</v>
      </c>
      <c r="N304" s="66" t="str">
        <f t="shared" si="4"/>
        <v>Gysipo</v>
      </c>
      <c r="O304" s="88" t="s">
        <v>26</v>
      </c>
      <c r="P304" s="88" t="s">
        <v>26</v>
      </c>
      <c r="Q304" s="88" t="s">
        <v>27</v>
      </c>
      <c r="R304" s="88" t="s">
        <v>855</v>
      </c>
      <c r="S304" s="88" t="s">
        <v>825</v>
      </c>
      <c r="T304">
        <v>0</v>
      </c>
      <c r="U304">
        <v>0</v>
      </c>
      <c r="V304">
        <v>0</v>
      </c>
      <c r="W304">
        <v>0</v>
      </c>
      <c r="X304" t="s">
        <v>482</v>
      </c>
      <c r="Y304">
        <v>0</v>
      </c>
      <c r="Z304">
        <v>265</v>
      </c>
    </row>
    <row r="305" spans="1:26">
      <c r="A305" s="88">
        <v>52341845010</v>
      </c>
      <c r="B305" s="88" t="s">
        <v>732</v>
      </c>
      <c r="C305" s="132" t="s">
        <v>621</v>
      </c>
      <c r="D305" s="132" t="s">
        <v>625</v>
      </c>
      <c r="E305" s="88">
        <v>0</v>
      </c>
      <c r="F305" s="132" t="s">
        <v>23</v>
      </c>
      <c r="G305" s="132" t="s">
        <v>664</v>
      </c>
      <c r="H305" s="132">
        <v>695947</v>
      </c>
      <c r="I305" s="88" t="s">
        <v>589</v>
      </c>
      <c r="J305" s="49" t="s">
        <v>592</v>
      </c>
      <c r="K305" s="49">
        <v>117</v>
      </c>
      <c r="L305" s="54">
        <v>-630337</v>
      </c>
      <c r="M305" s="54">
        <v>-1086765</v>
      </c>
      <c r="N305" s="66" t="str">
        <f t="shared" si="4"/>
        <v>Gysipo</v>
      </c>
      <c r="O305" s="88" t="s">
        <v>827</v>
      </c>
      <c r="P305" s="88" t="s">
        <v>26</v>
      </c>
      <c r="Q305" s="88" t="s">
        <v>27</v>
      </c>
      <c r="R305" s="88" t="s">
        <v>855</v>
      </c>
      <c r="S305" s="88" t="s">
        <v>825</v>
      </c>
      <c r="T305">
        <v>0</v>
      </c>
      <c r="U305">
        <v>0</v>
      </c>
      <c r="V305">
        <v>0</v>
      </c>
      <c r="W305">
        <v>0</v>
      </c>
      <c r="X305" t="s">
        <v>482</v>
      </c>
      <c r="Y305">
        <v>0</v>
      </c>
      <c r="Z305">
        <v>267</v>
      </c>
    </row>
    <row r="306" spans="1:26">
      <c r="A306" s="88">
        <v>52341846010</v>
      </c>
      <c r="B306" s="88" t="s">
        <v>732</v>
      </c>
      <c r="C306" s="132" t="s">
        <v>621</v>
      </c>
      <c r="D306" s="132" t="s">
        <v>625</v>
      </c>
      <c r="E306" s="88">
        <v>0</v>
      </c>
      <c r="F306" s="132" t="s">
        <v>23</v>
      </c>
      <c r="G306" s="132" t="s">
        <v>664</v>
      </c>
      <c r="H306" s="132">
        <v>695947</v>
      </c>
      <c r="I306" s="88" t="s">
        <v>589</v>
      </c>
      <c r="J306" s="49" t="s">
        <v>593</v>
      </c>
      <c r="K306" s="49">
        <v>207</v>
      </c>
      <c r="L306" s="54">
        <v>-630301</v>
      </c>
      <c r="M306" s="54">
        <v>-1086764</v>
      </c>
      <c r="N306" s="66" t="str">
        <f t="shared" si="4"/>
        <v>Gysipo</v>
      </c>
      <c r="O306" s="88" t="s">
        <v>827</v>
      </c>
      <c r="P306" s="88" t="s">
        <v>26</v>
      </c>
      <c r="Q306" s="88" t="s">
        <v>27</v>
      </c>
      <c r="R306" s="88" t="s">
        <v>856</v>
      </c>
      <c r="S306" s="88" t="s">
        <v>825</v>
      </c>
      <c r="T306">
        <v>0</v>
      </c>
      <c r="U306">
        <v>0</v>
      </c>
      <c r="V306">
        <v>0</v>
      </c>
      <c r="W306">
        <v>0</v>
      </c>
      <c r="X306" t="s">
        <v>482</v>
      </c>
      <c r="Y306">
        <v>0</v>
      </c>
      <c r="Z306">
        <v>268</v>
      </c>
    </row>
    <row r="307" spans="1:26">
      <c r="A307" s="88">
        <v>52341858010</v>
      </c>
      <c r="B307" s="88" t="s">
        <v>732</v>
      </c>
      <c r="C307" s="132" t="s">
        <v>621</v>
      </c>
      <c r="D307" s="132" t="s">
        <v>625</v>
      </c>
      <c r="E307" s="88">
        <v>0</v>
      </c>
      <c r="F307" s="132" t="s">
        <v>23</v>
      </c>
      <c r="G307" s="132" t="s">
        <v>664</v>
      </c>
      <c r="H307" s="132">
        <v>695947</v>
      </c>
      <c r="I307" s="88" t="s">
        <v>589</v>
      </c>
      <c r="J307" s="49" t="s">
        <v>602</v>
      </c>
      <c r="K307" s="49">
        <v>13</v>
      </c>
      <c r="L307" s="54">
        <v>-630143</v>
      </c>
      <c r="M307" s="54">
        <v>-1086765</v>
      </c>
      <c r="N307" s="66" t="str">
        <f t="shared" si="4"/>
        <v>Gysipo</v>
      </c>
      <c r="O307" s="88" t="s">
        <v>26</v>
      </c>
      <c r="P307" s="88" t="s">
        <v>26</v>
      </c>
      <c r="Q307" s="88" t="s">
        <v>27</v>
      </c>
      <c r="R307" s="88" t="s">
        <v>857</v>
      </c>
      <c r="S307" s="88" t="s">
        <v>825</v>
      </c>
      <c r="T307">
        <v>0</v>
      </c>
      <c r="U307">
        <v>0</v>
      </c>
      <c r="V307">
        <v>0</v>
      </c>
      <c r="W307">
        <v>0</v>
      </c>
      <c r="X307" t="s">
        <v>482</v>
      </c>
      <c r="Y307">
        <v>0</v>
      </c>
      <c r="Z307">
        <v>277</v>
      </c>
    </row>
    <row r="308" spans="1:26">
      <c r="A308" s="88">
        <v>52341851010</v>
      </c>
      <c r="B308" s="88" t="s">
        <v>732</v>
      </c>
      <c r="C308" s="132" t="s">
        <v>621</v>
      </c>
      <c r="D308" s="132" t="s">
        <v>625</v>
      </c>
      <c r="E308" s="88">
        <v>0</v>
      </c>
      <c r="F308" s="132" t="s">
        <v>23</v>
      </c>
      <c r="G308" s="132" t="s">
        <v>664</v>
      </c>
      <c r="H308" s="132">
        <v>695947</v>
      </c>
      <c r="I308" s="88" t="s">
        <v>589</v>
      </c>
      <c r="J308" s="49" t="s">
        <v>596</v>
      </c>
      <c r="K308" s="49">
        <v>132</v>
      </c>
      <c r="L308" s="54">
        <v>-630371</v>
      </c>
      <c r="M308" s="54">
        <v>-1086742</v>
      </c>
      <c r="N308" s="66" t="str">
        <f t="shared" si="4"/>
        <v>Gysipo</v>
      </c>
      <c r="O308" s="88" t="s">
        <v>26</v>
      </c>
      <c r="P308" s="88" t="s">
        <v>26</v>
      </c>
      <c r="Q308" s="88" t="s">
        <v>27</v>
      </c>
      <c r="R308" s="88" t="s">
        <v>858</v>
      </c>
      <c r="S308" s="88" t="s">
        <v>825</v>
      </c>
      <c r="T308">
        <v>0</v>
      </c>
      <c r="U308">
        <v>0</v>
      </c>
      <c r="V308">
        <v>0</v>
      </c>
      <c r="W308">
        <v>0</v>
      </c>
      <c r="X308" t="s">
        <v>482</v>
      </c>
      <c r="Y308">
        <v>0</v>
      </c>
      <c r="Z308">
        <v>271</v>
      </c>
    </row>
    <row r="309" spans="1:26">
      <c r="A309" s="88">
        <v>52341844010</v>
      </c>
      <c r="B309" s="88" t="s">
        <v>732</v>
      </c>
      <c r="C309" s="132" t="s">
        <v>621</v>
      </c>
      <c r="D309" s="132" t="s">
        <v>625</v>
      </c>
      <c r="E309" s="88">
        <v>0</v>
      </c>
      <c r="F309" s="132" t="s">
        <v>23</v>
      </c>
      <c r="G309" s="132" t="s">
        <v>664</v>
      </c>
      <c r="H309" s="132">
        <v>695947</v>
      </c>
      <c r="I309" s="88" t="s">
        <v>589</v>
      </c>
      <c r="J309" s="49" t="s">
        <v>591</v>
      </c>
      <c r="K309" s="49">
        <v>107</v>
      </c>
      <c r="L309" s="54">
        <v>-630390</v>
      </c>
      <c r="M309" s="54">
        <v>-1086711</v>
      </c>
      <c r="N309" s="66" t="str">
        <f t="shared" si="4"/>
        <v>Gysipo</v>
      </c>
      <c r="O309" s="88" t="s">
        <v>26</v>
      </c>
      <c r="P309" s="88" t="s">
        <v>26</v>
      </c>
      <c r="Q309" s="88" t="s">
        <v>27</v>
      </c>
      <c r="R309" s="88" t="s">
        <v>856</v>
      </c>
      <c r="S309" s="88" t="s">
        <v>825</v>
      </c>
      <c r="T309">
        <v>0</v>
      </c>
      <c r="U309">
        <v>0</v>
      </c>
      <c r="V309">
        <v>0</v>
      </c>
      <c r="W309">
        <v>0</v>
      </c>
      <c r="X309" t="s">
        <v>482</v>
      </c>
      <c r="Y309">
        <v>0</v>
      </c>
      <c r="Z309">
        <v>266</v>
      </c>
    </row>
    <row r="310" spans="1:26">
      <c r="A310" s="88">
        <v>52341848010</v>
      </c>
      <c r="B310" s="88" t="s">
        <v>732</v>
      </c>
      <c r="C310" s="132" t="s">
        <v>621</v>
      </c>
      <c r="D310" s="132" t="s">
        <v>625</v>
      </c>
      <c r="E310" s="88">
        <v>0</v>
      </c>
      <c r="F310" s="132" t="s">
        <v>23</v>
      </c>
      <c r="G310" s="132" t="s">
        <v>664</v>
      </c>
      <c r="H310" s="132">
        <v>695947</v>
      </c>
      <c r="I310" s="88" t="s">
        <v>589</v>
      </c>
      <c r="J310" s="49" t="s">
        <v>594</v>
      </c>
      <c r="K310" s="49">
        <v>2904</v>
      </c>
      <c r="L310" s="54">
        <v>-630309</v>
      </c>
      <c r="M310" s="54">
        <v>-1086737</v>
      </c>
      <c r="N310" s="66" t="str">
        <f t="shared" si="4"/>
        <v>Gysipo</v>
      </c>
      <c r="O310" s="88" t="s">
        <v>26</v>
      </c>
      <c r="P310" s="88" t="s">
        <v>26</v>
      </c>
      <c r="Q310" s="88" t="s">
        <v>27</v>
      </c>
      <c r="R310" s="88" t="s">
        <v>859</v>
      </c>
      <c r="S310" s="88" t="s">
        <v>825</v>
      </c>
      <c r="T310">
        <v>0</v>
      </c>
      <c r="U310">
        <v>0</v>
      </c>
      <c r="V310">
        <v>0</v>
      </c>
      <c r="W310">
        <v>0</v>
      </c>
      <c r="X310" t="s">
        <v>482</v>
      </c>
      <c r="Y310">
        <v>0</v>
      </c>
      <c r="Z310">
        <v>269</v>
      </c>
    </row>
    <row r="311" spans="1:26" s="85" customFormat="1" ht="25.5">
      <c r="A311" s="76">
        <v>64712096010</v>
      </c>
      <c r="B311" s="76" t="s">
        <v>860</v>
      </c>
      <c r="C311" s="132" t="e">
        <v>#N/A</v>
      </c>
      <c r="D311" s="132" t="e">
        <v>#N/A</v>
      </c>
      <c r="E311" s="76" t="e">
        <v>#N/A</v>
      </c>
      <c r="F311" s="132" t="e">
        <v>#N/A</v>
      </c>
      <c r="G311" s="132" t="e">
        <v>#N/A</v>
      </c>
      <c r="H311" s="132" t="e">
        <v>#N/A</v>
      </c>
      <c r="I311" s="76" t="s">
        <v>863</v>
      </c>
      <c r="J311" s="59" t="s">
        <v>862</v>
      </c>
      <c r="K311" s="59">
        <v>6682</v>
      </c>
      <c r="L311" s="54" t="e">
        <v>#N/A</v>
      </c>
      <c r="M311" s="54" t="e">
        <v>#N/A</v>
      </c>
      <c r="N311" s="66" t="e">
        <f t="shared" si="4"/>
        <v>#N/A</v>
      </c>
      <c r="O311" s="76" t="s">
        <v>864</v>
      </c>
      <c r="P311" s="76" t="s">
        <v>865</v>
      </c>
      <c r="Q311" s="76" t="s">
        <v>864</v>
      </c>
      <c r="R311" s="183" t="s">
        <v>866</v>
      </c>
      <c r="S311" s="76" t="s">
        <v>861</v>
      </c>
      <c r="T311" t="e">
        <v>#N/A</v>
      </c>
      <c r="U311" t="e">
        <v>#N/A</v>
      </c>
      <c r="V311" t="e">
        <v>#N/A</v>
      </c>
      <c r="W311" t="e">
        <v>#N/A</v>
      </c>
      <c r="X311" t="e">
        <v>#N/A</v>
      </c>
      <c r="Y311" t="e">
        <v>#N/A</v>
      </c>
      <c r="Z311" t="e">
        <v>#N/A</v>
      </c>
    </row>
    <row r="312" spans="1:26" s="85" customFormat="1" ht="25.5">
      <c r="A312" s="76">
        <v>1360496506</v>
      </c>
      <c r="B312" s="76" t="s">
        <v>860</v>
      </c>
      <c r="C312" s="132" t="s">
        <v>624</v>
      </c>
      <c r="D312" s="132" t="s">
        <v>455</v>
      </c>
      <c r="E312" s="76">
        <v>511100</v>
      </c>
      <c r="F312" s="132" t="s">
        <v>23</v>
      </c>
      <c r="G312" s="132" t="s">
        <v>669</v>
      </c>
      <c r="H312" s="132">
        <v>794341</v>
      </c>
      <c r="I312" s="76" t="s">
        <v>467</v>
      </c>
      <c r="J312" s="59" t="s">
        <v>471</v>
      </c>
      <c r="K312" s="59">
        <v>1824</v>
      </c>
      <c r="L312" s="54">
        <v>-759796.28</v>
      </c>
      <c r="M312" s="54">
        <v>-992137.92</v>
      </c>
      <c r="N312" s="66" t="str">
        <f t="shared" si="4"/>
        <v>Gysipo</v>
      </c>
      <c r="O312" s="184" t="s">
        <v>225</v>
      </c>
      <c r="P312" s="184" t="s">
        <v>27</v>
      </c>
      <c r="Q312" s="184" t="s">
        <v>27</v>
      </c>
      <c r="R312" s="185" t="s">
        <v>868</v>
      </c>
      <c r="S312" s="76" t="s">
        <v>867</v>
      </c>
      <c r="T312" t="s">
        <v>26</v>
      </c>
      <c r="U312" t="s">
        <v>27</v>
      </c>
      <c r="V312" t="s">
        <v>27</v>
      </c>
      <c r="W312" t="s">
        <v>472</v>
      </c>
      <c r="X312" t="s">
        <v>34</v>
      </c>
      <c r="Y312" t="s">
        <v>29</v>
      </c>
      <c r="Z312">
        <v>351</v>
      </c>
    </row>
    <row r="313" spans="1:26" s="85" customFormat="1" ht="79.5" customHeight="1">
      <c r="A313" s="76">
        <v>1360448506</v>
      </c>
      <c r="B313" s="76" t="s">
        <v>860</v>
      </c>
      <c r="C313" s="132" t="s">
        <v>624</v>
      </c>
      <c r="D313" s="132" t="s">
        <v>455</v>
      </c>
      <c r="E313" s="76">
        <v>511100</v>
      </c>
      <c r="F313" s="132" t="s">
        <v>23</v>
      </c>
      <c r="G313" s="132" t="s">
        <v>669</v>
      </c>
      <c r="H313" s="132">
        <v>794341</v>
      </c>
      <c r="I313" s="76" t="s">
        <v>467</v>
      </c>
      <c r="J313" s="59" t="s">
        <v>468</v>
      </c>
      <c r="K313" s="59">
        <v>901</v>
      </c>
      <c r="L313" s="54">
        <v>-759931.94</v>
      </c>
      <c r="M313" s="54">
        <v>-992314.63</v>
      </c>
      <c r="N313" s="66" t="str">
        <f t="shared" si="4"/>
        <v>Gysipo</v>
      </c>
      <c r="O313" s="184" t="s">
        <v>27</v>
      </c>
      <c r="P313" s="184" t="s">
        <v>26</v>
      </c>
      <c r="Q313" s="184" t="s">
        <v>27</v>
      </c>
      <c r="R313" s="185" t="s">
        <v>869</v>
      </c>
      <c r="S313" s="76" t="s">
        <v>867</v>
      </c>
      <c r="T313" t="s">
        <v>27</v>
      </c>
      <c r="U313" t="s">
        <v>26</v>
      </c>
      <c r="V313" t="s">
        <v>27</v>
      </c>
      <c r="W313" t="s">
        <v>469</v>
      </c>
      <c r="X313" t="s">
        <v>34</v>
      </c>
      <c r="Y313" t="s">
        <v>108</v>
      </c>
      <c r="Z313">
        <v>350</v>
      </c>
    </row>
    <row r="314" spans="1:26" s="85" customFormat="1" ht="25.5">
      <c r="A314" s="76">
        <v>1175457506</v>
      </c>
      <c r="B314" s="76" t="s">
        <v>860</v>
      </c>
      <c r="C314" s="132" t="s">
        <v>622</v>
      </c>
      <c r="D314" s="132" t="s">
        <v>451</v>
      </c>
      <c r="E314" s="76">
        <v>511100</v>
      </c>
      <c r="F314" s="132" t="s">
        <v>23</v>
      </c>
      <c r="G314" s="132" t="s">
        <v>674</v>
      </c>
      <c r="H314" s="132">
        <v>687332</v>
      </c>
      <c r="I314" s="76" t="s">
        <v>870</v>
      </c>
      <c r="J314" s="59">
        <v>444</v>
      </c>
      <c r="K314" s="59">
        <v>11774</v>
      </c>
      <c r="L314" s="54">
        <v>-750014.01</v>
      </c>
      <c r="M314" s="54">
        <v>-999609.51</v>
      </c>
      <c r="N314" s="66" t="str">
        <f t="shared" si="4"/>
        <v>Gysipo</v>
      </c>
      <c r="O314" s="184" t="s">
        <v>225</v>
      </c>
      <c r="P314" s="184" t="s">
        <v>27</v>
      </c>
      <c r="Q314" s="184" t="s">
        <v>27</v>
      </c>
      <c r="R314" s="185" t="s">
        <v>868</v>
      </c>
      <c r="S314" s="76" t="s">
        <v>867</v>
      </c>
      <c r="T314" t="s">
        <v>26</v>
      </c>
      <c r="U314" t="s">
        <v>27</v>
      </c>
      <c r="V314" t="s">
        <v>27</v>
      </c>
      <c r="W314" t="s">
        <v>454</v>
      </c>
      <c r="X314" t="s">
        <v>34</v>
      </c>
      <c r="Y314" t="s">
        <v>29</v>
      </c>
      <c r="Z314">
        <v>335</v>
      </c>
    </row>
    <row r="315" spans="1:26" s="85" customFormat="1" ht="51">
      <c r="A315" s="76">
        <v>1262161506</v>
      </c>
      <c r="B315" s="76" t="s">
        <v>860</v>
      </c>
      <c r="C315" s="132" t="s">
        <v>624</v>
      </c>
      <c r="D315" s="132" t="s">
        <v>455</v>
      </c>
      <c r="E315" s="76">
        <v>511100</v>
      </c>
      <c r="F315" s="132" t="s">
        <v>23</v>
      </c>
      <c r="G315" s="132" t="s">
        <v>674</v>
      </c>
      <c r="H315" s="132">
        <v>741647</v>
      </c>
      <c r="I315" s="76" t="s">
        <v>871</v>
      </c>
      <c r="J315" s="59" t="s">
        <v>457</v>
      </c>
      <c r="K315" s="59">
        <v>63250</v>
      </c>
      <c r="L315" s="54">
        <v>-749647.04</v>
      </c>
      <c r="M315" s="54">
        <v>-1003542.41</v>
      </c>
      <c r="N315" s="66" t="str">
        <f t="shared" si="4"/>
        <v>Gysipo</v>
      </c>
      <c r="O315" s="184" t="s">
        <v>225</v>
      </c>
      <c r="P315" s="184" t="s">
        <v>26</v>
      </c>
      <c r="Q315" s="184" t="s">
        <v>27</v>
      </c>
      <c r="R315" s="185" t="s">
        <v>872</v>
      </c>
      <c r="S315" s="76" t="s">
        <v>867</v>
      </c>
      <c r="T315" t="s">
        <v>27</v>
      </c>
      <c r="U315" t="s">
        <v>26</v>
      </c>
      <c r="V315" t="s">
        <v>26</v>
      </c>
      <c r="W315" t="s">
        <v>458</v>
      </c>
      <c r="X315" t="s">
        <v>614</v>
      </c>
      <c r="Y315" t="s">
        <v>459</v>
      </c>
      <c r="Z315">
        <v>346</v>
      </c>
    </row>
    <row r="316" spans="1:26" s="85" customFormat="1" ht="25.5">
      <c r="A316" s="76">
        <v>1262162506</v>
      </c>
      <c r="B316" s="76" t="s">
        <v>860</v>
      </c>
      <c r="C316" s="132" t="s">
        <v>624</v>
      </c>
      <c r="D316" s="132" t="s">
        <v>455</v>
      </c>
      <c r="E316" s="76">
        <v>511100</v>
      </c>
      <c r="F316" s="132" t="s">
        <v>23</v>
      </c>
      <c r="G316" s="132" t="s">
        <v>674</v>
      </c>
      <c r="H316" s="132">
        <v>741647</v>
      </c>
      <c r="I316" s="76" t="s">
        <v>871</v>
      </c>
      <c r="J316" s="59" t="s">
        <v>460</v>
      </c>
      <c r="K316" s="59">
        <v>51</v>
      </c>
      <c r="L316" s="54">
        <v>-749767.06</v>
      </c>
      <c r="M316" s="54">
        <v>-1003541.53</v>
      </c>
      <c r="N316" s="66" t="str">
        <f t="shared" si="4"/>
        <v>Gysipo</v>
      </c>
      <c r="O316" s="184" t="s">
        <v>225</v>
      </c>
      <c r="P316" s="184" t="s">
        <v>26</v>
      </c>
      <c r="Q316" s="184" t="s">
        <v>27</v>
      </c>
      <c r="R316" s="185" t="s">
        <v>873</v>
      </c>
      <c r="S316" s="76" t="s">
        <v>867</v>
      </c>
      <c r="T316" t="s">
        <v>26</v>
      </c>
      <c r="U316" t="s">
        <v>26</v>
      </c>
      <c r="V316" t="s">
        <v>27</v>
      </c>
      <c r="W316" t="s">
        <v>461</v>
      </c>
      <c r="X316" t="s">
        <v>34</v>
      </c>
      <c r="Y316" t="s">
        <v>462</v>
      </c>
      <c r="Z316">
        <v>347</v>
      </c>
    </row>
    <row r="317" spans="1:26">
      <c r="A317" s="88">
        <v>31669521010</v>
      </c>
      <c r="B317" s="88" t="s">
        <v>860</v>
      </c>
      <c r="C317" s="132" t="s">
        <v>622</v>
      </c>
      <c r="D317" s="132" t="s">
        <v>353</v>
      </c>
      <c r="E317" s="88">
        <v>411200</v>
      </c>
      <c r="F317" s="132" t="s">
        <v>23</v>
      </c>
      <c r="G317" s="132" t="s">
        <v>680</v>
      </c>
      <c r="H317" s="132">
        <v>682691</v>
      </c>
      <c r="I317" s="88" t="s">
        <v>437</v>
      </c>
      <c r="J317" s="49">
        <v>972</v>
      </c>
      <c r="K317" s="49">
        <v>2272</v>
      </c>
      <c r="L317" s="54">
        <v>0</v>
      </c>
      <c r="M317" s="54">
        <v>0</v>
      </c>
      <c r="N317" s="66" t="str">
        <f t="shared" si="4"/>
        <v>Gysipo</v>
      </c>
      <c r="O317" s="88" t="s">
        <v>26</v>
      </c>
      <c r="P317" s="88" t="s">
        <v>27</v>
      </c>
      <c r="Q317" s="88" t="s">
        <v>27</v>
      </c>
      <c r="R317" s="88" t="s">
        <v>439</v>
      </c>
      <c r="S317" s="88" t="s">
        <v>874</v>
      </c>
      <c r="T317" t="s">
        <v>26</v>
      </c>
      <c r="U317" t="s">
        <v>27</v>
      </c>
      <c r="V317" t="s">
        <v>27</v>
      </c>
      <c r="W317" t="s">
        <v>439</v>
      </c>
      <c r="X317" t="s">
        <v>34</v>
      </c>
      <c r="Y317" t="s">
        <v>29</v>
      </c>
      <c r="Z317">
        <v>331</v>
      </c>
    </row>
    <row r="318" spans="1:26">
      <c r="A318" s="88">
        <v>64186489010</v>
      </c>
      <c r="B318" s="88" t="s">
        <v>860</v>
      </c>
      <c r="C318" s="132" t="e">
        <v>#N/A</v>
      </c>
      <c r="D318" s="132" t="e">
        <v>#N/A</v>
      </c>
      <c r="E318" s="88" t="e">
        <v>#N/A</v>
      </c>
      <c r="F318" s="132" t="e">
        <v>#N/A</v>
      </c>
      <c r="G318" s="132" t="e">
        <v>#N/A</v>
      </c>
      <c r="H318" s="132" t="e">
        <v>#N/A</v>
      </c>
      <c r="I318" s="88" t="s">
        <v>876</v>
      </c>
      <c r="J318" s="49" t="s">
        <v>875</v>
      </c>
      <c r="K318" s="49">
        <v>896</v>
      </c>
      <c r="L318" s="54" t="e">
        <v>#N/A</v>
      </c>
      <c r="M318" s="54" t="e">
        <v>#N/A</v>
      </c>
      <c r="N318" s="66" t="e">
        <f t="shared" si="4"/>
        <v>#N/A</v>
      </c>
      <c r="O318" s="88" t="s">
        <v>27</v>
      </c>
      <c r="P318" s="88" t="s">
        <v>26</v>
      </c>
      <c r="Q318" s="88" t="s">
        <v>27</v>
      </c>
      <c r="R318" s="88" t="s">
        <v>877</v>
      </c>
      <c r="S318" s="88" t="s">
        <v>874</v>
      </c>
      <c r="T318" t="e">
        <v>#N/A</v>
      </c>
      <c r="U318" t="e">
        <v>#N/A</v>
      </c>
      <c r="V318" t="e">
        <v>#N/A</v>
      </c>
      <c r="W318" t="e">
        <v>#N/A</v>
      </c>
      <c r="X318" t="e">
        <v>#N/A</v>
      </c>
      <c r="Y318" t="e">
        <v>#N/A</v>
      </c>
      <c r="Z318" t="e">
        <v>#N/A</v>
      </c>
    </row>
    <row r="319" spans="1:26">
      <c r="A319" s="88">
        <v>1988467208</v>
      </c>
      <c r="B319" s="88" t="s">
        <v>860</v>
      </c>
      <c r="C319" s="132" t="s">
        <v>618</v>
      </c>
      <c r="D319" s="132" t="s">
        <v>619</v>
      </c>
      <c r="E319" s="88">
        <v>1111475</v>
      </c>
      <c r="F319" s="132" t="s">
        <v>23</v>
      </c>
      <c r="G319" s="132" t="s">
        <v>680</v>
      </c>
      <c r="H319" s="132">
        <v>723550</v>
      </c>
      <c r="I319" s="88" t="s">
        <v>538</v>
      </c>
      <c r="J319" s="49" t="s">
        <v>539</v>
      </c>
      <c r="K319" s="49">
        <v>575</v>
      </c>
      <c r="L319" s="54">
        <v>-695086</v>
      </c>
      <c r="M319" s="54">
        <v>-1049423</v>
      </c>
      <c r="N319" s="66" t="str">
        <f t="shared" si="4"/>
        <v>Gysipo</v>
      </c>
      <c r="O319" s="88" t="s">
        <v>27</v>
      </c>
      <c r="P319" s="88" t="s">
        <v>26</v>
      </c>
      <c r="Q319" s="88" t="s">
        <v>26</v>
      </c>
      <c r="R319" s="88" t="s">
        <v>878</v>
      </c>
      <c r="S319" s="88" t="s">
        <v>874</v>
      </c>
      <c r="T319">
        <v>0</v>
      </c>
      <c r="U319">
        <v>0</v>
      </c>
      <c r="V319">
        <v>0</v>
      </c>
      <c r="W319">
        <v>0</v>
      </c>
      <c r="X319" t="s">
        <v>482</v>
      </c>
      <c r="Y319">
        <v>0</v>
      </c>
      <c r="Z319">
        <v>35</v>
      </c>
    </row>
    <row r="320" spans="1:26">
      <c r="A320" s="88">
        <v>1842502208</v>
      </c>
      <c r="B320" s="88" t="s">
        <v>860</v>
      </c>
      <c r="C320" s="132" t="s">
        <v>622</v>
      </c>
      <c r="D320" s="132" t="s">
        <v>353</v>
      </c>
      <c r="E320" s="88">
        <v>411300</v>
      </c>
      <c r="F320" s="132" t="s">
        <v>23</v>
      </c>
      <c r="G320" s="132" t="s">
        <v>662</v>
      </c>
      <c r="H320" s="132">
        <v>708381</v>
      </c>
      <c r="I320" s="88" t="s">
        <v>879</v>
      </c>
      <c r="J320" s="49" t="s">
        <v>413</v>
      </c>
      <c r="K320" s="49">
        <v>291</v>
      </c>
      <c r="L320" s="54">
        <v>-699044.29</v>
      </c>
      <c r="M320" s="54">
        <v>-1038972.27</v>
      </c>
      <c r="N320" s="66" t="str">
        <f t="shared" si="4"/>
        <v>Gysipo</v>
      </c>
      <c r="O320" s="88" t="s">
        <v>26</v>
      </c>
      <c r="P320" s="88" t="s">
        <v>27</v>
      </c>
      <c r="Q320" s="88" t="s">
        <v>27</v>
      </c>
      <c r="R320" s="88" t="s">
        <v>414</v>
      </c>
      <c r="S320" s="88" t="s">
        <v>874</v>
      </c>
      <c r="T320" t="s">
        <v>26</v>
      </c>
      <c r="U320" t="s">
        <v>27</v>
      </c>
      <c r="V320" t="s">
        <v>27</v>
      </c>
      <c r="W320" t="s">
        <v>414</v>
      </c>
      <c r="X320" t="s">
        <v>34</v>
      </c>
      <c r="Y320" t="s">
        <v>29</v>
      </c>
      <c r="Z320">
        <v>326</v>
      </c>
    </row>
    <row r="321" spans="1:26">
      <c r="A321" s="88">
        <v>65122710010</v>
      </c>
      <c r="B321" s="88" t="s">
        <v>860</v>
      </c>
      <c r="C321" s="132" t="e">
        <v>#N/A</v>
      </c>
      <c r="D321" s="132" t="e">
        <v>#N/A</v>
      </c>
      <c r="E321" s="88" t="e">
        <v>#N/A</v>
      </c>
      <c r="F321" s="132" t="e">
        <v>#N/A</v>
      </c>
      <c r="G321" s="132" t="e">
        <v>#N/A</v>
      </c>
      <c r="H321" s="132" t="e">
        <v>#N/A</v>
      </c>
      <c r="I321" s="88" t="s">
        <v>882</v>
      </c>
      <c r="J321" s="49" t="s">
        <v>881</v>
      </c>
      <c r="K321" s="49">
        <v>1466</v>
      </c>
      <c r="L321" s="54" t="e">
        <v>#N/A</v>
      </c>
      <c r="M321" s="54" t="e">
        <v>#N/A</v>
      </c>
      <c r="N321" s="66" t="e">
        <f t="shared" si="4"/>
        <v>#N/A</v>
      </c>
      <c r="O321" s="88" t="s">
        <v>26</v>
      </c>
      <c r="P321" s="88" t="s">
        <v>27</v>
      </c>
      <c r="Q321" s="88" t="s">
        <v>27</v>
      </c>
      <c r="R321" s="88" t="s">
        <v>883</v>
      </c>
      <c r="S321" s="88" t="s">
        <v>880</v>
      </c>
      <c r="T321" t="e">
        <v>#N/A</v>
      </c>
      <c r="U321" t="e">
        <v>#N/A</v>
      </c>
      <c r="V321" t="e">
        <v>#N/A</v>
      </c>
      <c r="W321" t="e">
        <v>#N/A</v>
      </c>
      <c r="X321" t="e">
        <v>#N/A</v>
      </c>
      <c r="Y321" t="e">
        <v>#N/A</v>
      </c>
      <c r="Z321" t="e">
        <v>#N/A</v>
      </c>
    </row>
    <row r="322" spans="1:26">
      <c r="A322" s="88">
        <v>65122711010</v>
      </c>
      <c r="B322" s="88" t="s">
        <v>860</v>
      </c>
      <c r="C322" s="132" t="e">
        <v>#N/A</v>
      </c>
      <c r="D322" s="132" t="e">
        <v>#N/A</v>
      </c>
      <c r="E322" s="88" t="e">
        <v>#N/A</v>
      </c>
      <c r="F322" s="132" t="e">
        <v>#N/A</v>
      </c>
      <c r="G322" s="132" t="e">
        <v>#N/A</v>
      </c>
      <c r="H322" s="132" t="e">
        <v>#N/A</v>
      </c>
      <c r="I322" s="88" t="s">
        <v>882</v>
      </c>
      <c r="J322" s="49" t="s">
        <v>884</v>
      </c>
      <c r="K322" s="49">
        <v>11</v>
      </c>
      <c r="L322" s="54" t="e">
        <v>#N/A</v>
      </c>
      <c r="M322" s="54" t="e">
        <v>#N/A</v>
      </c>
      <c r="N322" s="66" t="e">
        <f t="shared" ref="N322:N338" si="5">HYPERLINK(CONCATENATE("http://gis.pla.cz/gisypo/main.aspx?scale=3000&amp;Y=",L322,"&amp;X=",M322),"Gysipo")</f>
        <v>#N/A</v>
      </c>
      <c r="O322" s="88" t="s">
        <v>26</v>
      </c>
      <c r="P322" s="88" t="s">
        <v>27</v>
      </c>
      <c r="Q322" s="88" t="s">
        <v>27</v>
      </c>
      <c r="R322" s="88" t="s">
        <v>883</v>
      </c>
      <c r="S322" s="88" t="s">
        <v>880</v>
      </c>
      <c r="T322" t="e">
        <v>#N/A</v>
      </c>
      <c r="U322" t="e">
        <v>#N/A</v>
      </c>
      <c r="V322" t="e">
        <v>#N/A</v>
      </c>
      <c r="W322" t="e">
        <v>#N/A</v>
      </c>
      <c r="X322" t="e">
        <v>#N/A</v>
      </c>
      <c r="Y322" t="e">
        <v>#N/A</v>
      </c>
      <c r="Z322" t="e">
        <v>#N/A</v>
      </c>
    </row>
    <row r="323" spans="1:26">
      <c r="A323" s="88">
        <v>1965170208</v>
      </c>
      <c r="B323" s="88" t="s">
        <v>860</v>
      </c>
      <c r="C323" s="132" t="s">
        <v>622</v>
      </c>
      <c r="D323" s="132" t="s">
        <v>353</v>
      </c>
      <c r="E323" s="88">
        <v>411300</v>
      </c>
      <c r="F323" s="132" t="s">
        <v>23</v>
      </c>
      <c r="G323" s="132" t="s">
        <v>676</v>
      </c>
      <c r="H323" s="132">
        <v>713406</v>
      </c>
      <c r="I323" s="88" t="s">
        <v>885</v>
      </c>
      <c r="J323" s="49">
        <v>620</v>
      </c>
      <c r="K323" s="49">
        <v>109</v>
      </c>
      <c r="L323" s="54">
        <v>0</v>
      </c>
      <c r="M323" s="54">
        <v>0</v>
      </c>
      <c r="N323" s="66" t="str">
        <f t="shared" si="5"/>
        <v>Gysipo</v>
      </c>
      <c r="O323" s="88" t="s">
        <v>27</v>
      </c>
      <c r="P323" s="88" t="s">
        <v>26</v>
      </c>
      <c r="Q323" s="88" t="s">
        <v>27</v>
      </c>
      <c r="R323" s="88" t="s">
        <v>442</v>
      </c>
      <c r="S323" s="88" t="s">
        <v>880</v>
      </c>
      <c r="T323" t="s">
        <v>27</v>
      </c>
      <c r="U323" t="s">
        <v>27</v>
      </c>
      <c r="V323" t="s">
        <v>27</v>
      </c>
      <c r="W323" t="s">
        <v>442</v>
      </c>
      <c r="X323" t="s">
        <v>34</v>
      </c>
      <c r="Y323" t="s">
        <v>108</v>
      </c>
      <c r="Z323">
        <v>337</v>
      </c>
    </row>
    <row r="324" spans="1:26">
      <c r="A324" s="88">
        <v>1397379206</v>
      </c>
      <c r="B324" s="88" t="s">
        <v>860</v>
      </c>
      <c r="C324" s="132" t="s">
        <v>622</v>
      </c>
      <c r="D324" s="132">
        <v>10182740</v>
      </c>
      <c r="E324" s="88">
        <v>411400</v>
      </c>
      <c r="F324" s="132" t="s">
        <v>23</v>
      </c>
      <c r="G324" s="132" t="s">
        <v>655</v>
      </c>
      <c r="H324" s="132">
        <v>607517</v>
      </c>
      <c r="I324" s="88" t="s">
        <v>417</v>
      </c>
      <c r="J324" s="49">
        <v>348</v>
      </c>
      <c r="K324" s="49">
        <v>16510</v>
      </c>
      <c r="L324" s="54">
        <v>-725153.32</v>
      </c>
      <c r="M324" s="54">
        <v>-1030650.82</v>
      </c>
      <c r="N324" s="66" t="str">
        <f t="shared" si="5"/>
        <v>Gysipo</v>
      </c>
      <c r="O324" s="88" t="s">
        <v>27</v>
      </c>
      <c r="P324" s="88" t="s">
        <v>26</v>
      </c>
      <c r="Q324" s="88" t="s">
        <v>27</v>
      </c>
      <c r="R324" s="88" t="s">
        <v>886</v>
      </c>
      <c r="S324" s="88" t="s">
        <v>880</v>
      </c>
      <c r="T324" t="s">
        <v>27</v>
      </c>
      <c r="U324" t="s">
        <v>26</v>
      </c>
      <c r="V324" t="s">
        <v>27</v>
      </c>
      <c r="W324" t="s">
        <v>360</v>
      </c>
      <c r="X324" t="s">
        <v>34</v>
      </c>
      <c r="Y324" t="s">
        <v>108</v>
      </c>
      <c r="Z324">
        <v>71</v>
      </c>
    </row>
    <row r="325" spans="1:26">
      <c r="A325" s="88">
        <v>1571378206</v>
      </c>
      <c r="B325" s="88" t="s">
        <v>860</v>
      </c>
      <c r="C325" s="132" t="s">
        <v>622</v>
      </c>
      <c r="D325" s="132" t="s">
        <v>448</v>
      </c>
      <c r="E325" s="88">
        <v>411400</v>
      </c>
      <c r="F325" s="132" t="s">
        <v>23</v>
      </c>
      <c r="G325" s="132" t="s">
        <v>655</v>
      </c>
      <c r="H325" s="132">
        <v>791016</v>
      </c>
      <c r="I325" s="88" t="s">
        <v>449</v>
      </c>
      <c r="J325" s="49" t="s">
        <v>450</v>
      </c>
      <c r="K325" s="49">
        <v>439</v>
      </c>
      <c r="L325" s="54">
        <v>0</v>
      </c>
      <c r="M325" s="54">
        <v>0</v>
      </c>
      <c r="N325" s="66" t="str">
        <f t="shared" si="5"/>
        <v>Gysipo</v>
      </c>
      <c r="O325" s="88" t="s">
        <v>27</v>
      </c>
      <c r="P325" s="88" t="s">
        <v>26</v>
      </c>
      <c r="Q325" s="88" t="s">
        <v>27</v>
      </c>
      <c r="R325" s="88" t="s">
        <v>887</v>
      </c>
      <c r="S325" s="88" t="s">
        <v>880</v>
      </c>
      <c r="T325" t="s">
        <v>27</v>
      </c>
      <c r="U325" t="s">
        <v>26</v>
      </c>
      <c r="V325" t="s">
        <v>27</v>
      </c>
      <c r="W325" t="s">
        <v>360</v>
      </c>
      <c r="X325" t="s">
        <v>34</v>
      </c>
      <c r="Y325" t="s">
        <v>108</v>
      </c>
      <c r="Z325">
        <v>345</v>
      </c>
    </row>
    <row r="326" spans="1:26">
      <c r="A326" s="88">
        <v>2130293206</v>
      </c>
      <c r="B326" s="88" t="s">
        <v>860</v>
      </c>
      <c r="C326" s="132" t="s">
        <v>622</v>
      </c>
      <c r="D326" s="132" t="s">
        <v>428</v>
      </c>
      <c r="E326" s="88">
        <v>411400</v>
      </c>
      <c r="F326" s="132" t="s">
        <v>23</v>
      </c>
      <c r="G326" s="132" t="s">
        <v>668</v>
      </c>
      <c r="H326" s="132">
        <v>703664</v>
      </c>
      <c r="I326" s="88" t="s">
        <v>803</v>
      </c>
      <c r="J326" s="49" t="s">
        <v>433</v>
      </c>
      <c r="K326" s="49">
        <v>89</v>
      </c>
      <c r="L326" s="54">
        <v>-731440.26</v>
      </c>
      <c r="M326" s="54">
        <v>-1026696.72</v>
      </c>
      <c r="N326" s="66" t="str">
        <f t="shared" si="5"/>
        <v>Gysipo</v>
      </c>
      <c r="O326" s="88" t="s">
        <v>26</v>
      </c>
      <c r="P326" s="88" t="s">
        <v>27</v>
      </c>
      <c r="Q326" s="88" t="s">
        <v>27</v>
      </c>
      <c r="R326" s="88" t="s">
        <v>430</v>
      </c>
      <c r="S326" s="88" t="s">
        <v>880</v>
      </c>
      <c r="T326" t="s">
        <v>26</v>
      </c>
      <c r="U326" t="s">
        <v>27</v>
      </c>
      <c r="V326" t="s">
        <v>27</v>
      </c>
      <c r="W326" t="s">
        <v>430</v>
      </c>
      <c r="X326" t="s">
        <v>34</v>
      </c>
      <c r="Y326" t="s">
        <v>29</v>
      </c>
      <c r="Z326">
        <v>105</v>
      </c>
    </row>
    <row r="327" spans="1:26">
      <c r="A327" s="88">
        <v>2130295206</v>
      </c>
      <c r="B327" s="88" t="s">
        <v>860</v>
      </c>
      <c r="C327" s="132" t="s">
        <v>622</v>
      </c>
      <c r="D327" s="132" t="s">
        <v>428</v>
      </c>
      <c r="E327" s="88">
        <v>411400</v>
      </c>
      <c r="F327" s="132" t="s">
        <v>23</v>
      </c>
      <c r="G327" s="132" t="s">
        <v>668</v>
      </c>
      <c r="H327" s="132">
        <v>703664</v>
      </c>
      <c r="I327" s="88" t="s">
        <v>803</v>
      </c>
      <c r="J327" s="49" t="s">
        <v>434</v>
      </c>
      <c r="K327" s="49">
        <v>110</v>
      </c>
      <c r="L327" s="54">
        <v>-731370.85</v>
      </c>
      <c r="M327" s="54">
        <v>-1026614.8</v>
      </c>
      <c r="N327" s="66" t="str">
        <f t="shared" si="5"/>
        <v>Gysipo</v>
      </c>
      <c r="O327" s="88" t="s">
        <v>26</v>
      </c>
      <c r="P327" s="88" t="s">
        <v>27</v>
      </c>
      <c r="Q327" s="88" t="s">
        <v>27</v>
      </c>
      <c r="R327" s="88" t="s">
        <v>430</v>
      </c>
      <c r="S327" s="88" t="s">
        <v>880</v>
      </c>
      <c r="T327" t="s">
        <v>26</v>
      </c>
      <c r="U327" t="s">
        <v>27</v>
      </c>
      <c r="V327" t="s">
        <v>27</v>
      </c>
      <c r="W327" t="s">
        <v>430</v>
      </c>
      <c r="X327" t="s">
        <v>34</v>
      </c>
      <c r="Y327" t="s">
        <v>29</v>
      </c>
      <c r="Z327">
        <v>106</v>
      </c>
    </row>
    <row r="328" spans="1:26">
      <c r="A328" s="88">
        <v>2130269206</v>
      </c>
      <c r="B328" s="88" t="s">
        <v>860</v>
      </c>
      <c r="C328" s="132" t="s">
        <v>622</v>
      </c>
      <c r="D328" s="132" t="s">
        <v>428</v>
      </c>
      <c r="E328" s="88">
        <v>411400</v>
      </c>
      <c r="F328" s="132" t="s">
        <v>23</v>
      </c>
      <c r="G328" s="132" t="s">
        <v>668</v>
      </c>
      <c r="H328" s="132">
        <v>703664</v>
      </c>
      <c r="I328" s="88" t="s">
        <v>803</v>
      </c>
      <c r="J328" s="49" t="s">
        <v>429</v>
      </c>
      <c r="K328" s="49">
        <v>320</v>
      </c>
      <c r="L328" s="54">
        <v>-731074.38</v>
      </c>
      <c r="M328" s="54">
        <v>-1026408.39</v>
      </c>
      <c r="N328" s="66" t="str">
        <f t="shared" si="5"/>
        <v>Gysipo</v>
      </c>
      <c r="O328" s="88" t="s">
        <v>26</v>
      </c>
      <c r="P328" s="88" t="s">
        <v>27</v>
      </c>
      <c r="Q328" s="88" t="s">
        <v>27</v>
      </c>
      <c r="R328" s="88" t="s">
        <v>430</v>
      </c>
      <c r="S328" s="88" t="s">
        <v>880</v>
      </c>
      <c r="T328" t="s">
        <v>26</v>
      </c>
      <c r="U328" t="s">
        <v>27</v>
      </c>
      <c r="V328" t="s">
        <v>27</v>
      </c>
      <c r="W328" t="s">
        <v>430</v>
      </c>
      <c r="X328" t="s">
        <v>34</v>
      </c>
      <c r="Y328" t="s">
        <v>29</v>
      </c>
      <c r="Z328">
        <v>103</v>
      </c>
    </row>
    <row r="329" spans="1:26">
      <c r="A329" s="88">
        <v>2130272206</v>
      </c>
      <c r="B329" s="88" t="s">
        <v>860</v>
      </c>
      <c r="C329" s="132" t="s">
        <v>622</v>
      </c>
      <c r="D329" s="132" t="s">
        <v>428</v>
      </c>
      <c r="E329" s="88">
        <v>411400</v>
      </c>
      <c r="F329" s="132" t="s">
        <v>23</v>
      </c>
      <c r="G329" s="132" t="s">
        <v>668</v>
      </c>
      <c r="H329" s="132">
        <v>703664</v>
      </c>
      <c r="I329" s="88" t="s">
        <v>803</v>
      </c>
      <c r="J329" s="49" t="s">
        <v>431</v>
      </c>
      <c r="K329" s="49">
        <v>1355</v>
      </c>
      <c r="L329" s="54">
        <v>-730885.08</v>
      </c>
      <c r="M329" s="54">
        <v>-1026372.22</v>
      </c>
      <c r="N329" s="66" t="str">
        <f t="shared" si="5"/>
        <v>Gysipo</v>
      </c>
      <c r="O329" s="88"/>
      <c r="P329" s="88"/>
      <c r="Q329" s="88" t="s">
        <v>26</v>
      </c>
      <c r="R329" s="88" t="s">
        <v>432</v>
      </c>
      <c r="S329" s="88" t="s">
        <v>880</v>
      </c>
      <c r="T329">
        <v>0</v>
      </c>
      <c r="U329">
        <v>0</v>
      </c>
      <c r="V329" t="s">
        <v>26</v>
      </c>
      <c r="W329" t="s">
        <v>432</v>
      </c>
      <c r="X329" t="s">
        <v>34</v>
      </c>
      <c r="Y329" t="s">
        <v>108</v>
      </c>
      <c r="Z329">
        <v>104</v>
      </c>
    </row>
    <row r="330" spans="1:26">
      <c r="A330" s="88">
        <v>2130268206</v>
      </c>
      <c r="B330" s="88" t="s">
        <v>860</v>
      </c>
      <c r="C330" s="132" t="s">
        <v>622</v>
      </c>
      <c r="D330" s="132" t="s">
        <v>353</v>
      </c>
      <c r="E330" s="88">
        <v>411400</v>
      </c>
      <c r="F330" s="132" t="s">
        <v>23</v>
      </c>
      <c r="G330" s="132" t="s">
        <v>668</v>
      </c>
      <c r="H330" s="132">
        <v>703664</v>
      </c>
      <c r="I330" s="88" t="s">
        <v>803</v>
      </c>
      <c r="J330" s="49" t="s">
        <v>426</v>
      </c>
      <c r="K330" s="49">
        <v>61</v>
      </c>
      <c r="L330" s="54">
        <v>-731178.67</v>
      </c>
      <c r="M330" s="54">
        <v>-1026054.68</v>
      </c>
      <c r="N330" s="66" t="str">
        <f t="shared" si="5"/>
        <v>Gysipo</v>
      </c>
      <c r="O330" s="88" t="s">
        <v>26</v>
      </c>
      <c r="P330" s="88" t="s">
        <v>27</v>
      </c>
      <c r="Q330" s="88" t="s">
        <v>27</v>
      </c>
      <c r="R330" s="88" t="s">
        <v>430</v>
      </c>
      <c r="S330" s="88" t="s">
        <v>880</v>
      </c>
      <c r="T330" t="s">
        <v>27</v>
      </c>
      <c r="U330" t="s">
        <v>26</v>
      </c>
      <c r="V330" t="s">
        <v>27</v>
      </c>
      <c r="W330" t="s">
        <v>427</v>
      </c>
      <c r="X330" t="s">
        <v>34</v>
      </c>
      <c r="Y330" t="s">
        <v>108</v>
      </c>
      <c r="Z330">
        <v>334</v>
      </c>
    </row>
    <row r="331" spans="1:26">
      <c r="A331" s="88">
        <v>2130182206</v>
      </c>
      <c r="B331" s="88" t="s">
        <v>860</v>
      </c>
      <c r="C331" s="132" t="s">
        <v>622</v>
      </c>
      <c r="D331" s="132" t="s">
        <v>353</v>
      </c>
      <c r="E331" s="88">
        <v>411400</v>
      </c>
      <c r="F331" s="132" t="s">
        <v>23</v>
      </c>
      <c r="G331" s="132" t="s">
        <v>668</v>
      </c>
      <c r="H331" s="132">
        <v>703664</v>
      </c>
      <c r="I331" s="88" t="s">
        <v>803</v>
      </c>
      <c r="J331" s="49" t="s">
        <v>423</v>
      </c>
      <c r="K331" s="49">
        <v>65</v>
      </c>
      <c r="L331" s="54">
        <v>-731686.32</v>
      </c>
      <c r="M331" s="54">
        <v>-1026024.46</v>
      </c>
      <c r="N331" s="66" t="str">
        <f t="shared" si="5"/>
        <v>Gysipo</v>
      </c>
      <c r="O331" s="88" t="s">
        <v>27</v>
      </c>
      <c r="P331" s="88" t="s">
        <v>26</v>
      </c>
      <c r="Q331" s="88" t="s">
        <v>27</v>
      </c>
      <c r="R331" s="88" t="s">
        <v>424</v>
      </c>
      <c r="S331" s="88" t="s">
        <v>880</v>
      </c>
      <c r="T331" t="s">
        <v>27</v>
      </c>
      <c r="U331" t="s">
        <v>26</v>
      </c>
      <c r="V331" t="s">
        <v>27</v>
      </c>
      <c r="W331" t="s">
        <v>424</v>
      </c>
      <c r="X331" t="s">
        <v>34</v>
      </c>
      <c r="Y331" t="s">
        <v>108</v>
      </c>
      <c r="Z331">
        <v>332</v>
      </c>
    </row>
    <row r="332" spans="1:26">
      <c r="A332" s="88">
        <v>2130189206</v>
      </c>
      <c r="B332" s="88" t="s">
        <v>860</v>
      </c>
      <c r="C332" s="132" t="s">
        <v>622</v>
      </c>
      <c r="D332" s="132" t="s">
        <v>353</v>
      </c>
      <c r="E332" s="88">
        <v>411400</v>
      </c>
      <c r="F332" s="132" t="s">
        <v>23</v>
      </c>
      <c r="G332" s="132" t="s">
        <v>668</v>
      </c>
      <c r="H332" s="132">
        <v>703664</v>
      </c>
      <c r="I332" s="88" t="s">
        <v>803</v>
      </c>
      <c r="J332" s="49" t="s">
        <v>425</v>
      </c>
      <c r="K332" s="49">
        <v>36</v>
      </c>
      <c r="L332" s="54">
        <v>-731598.88</v>
      </c>
      <c r="M332" s="54">
        <v>-1026023.7</v>
      </c>
      <c r="N332" s="66" t="str">
        <f t="shared" si="5"/>
        <v>Gysipo</v>
      </c>
      <c r="O332" s="88" t="s">
        <v>27</v>
      </c>
      <c r="P332" s="88" t="s">
        <v>26</v>
      </c>
      <c r="Q332" s="88" t="s">
        <v>27</v>
      </c>
      <c r="R332" s="88" t="s">
        <v>424</v>
      </c>
      <c r="S332" s="88" t="s">
        <v>880</v>
      </c>
      <c r="T332" t="s">
        <v>27</v>
      </c>
      <c r="U332" t="s">
        <v>26</v>
      </c>
      <c r="V332" t="s">
        <v>27</v>
      </c>
      <c r="W332" t="s">
        <v>424</v>
      </c>
      <c r="X332" t="s">
        <v>34</v>
      </c>
      <c r="Y332" t="s">
        <v>108</v>
      </c>
      <c r="Z332">
        <v>333</v>
      </c>
    </row>
    <row r="333" spans="1:26">
      <c r="A333" s="88">
        <v>2822255606</v>
      </c>
      <c r="B333" s="88" t="s">
        <v>860</v>
      </c>
      <c r="C333" s="132" t="s">
        <v>622</v>
      </c>
      <c r="D333" s="132" t="s">
        <v>353</v>
      </c>
      <c r="E333" s="88">
        <v>411100</v>
      </c>
      <c r="F333" s="132" t="s">
        <v>23</v>
      </c>
      <c r="G333" s="132" t="s">
        <v>622</v>
      </c>
      <c r="H333" s="132">
        <v>737178</v>
      </c>
      <c r="I333" s="88" t="s">
        <v>888</v>
      </c>
      <c r="J333" s="49" t="s">
        <v>361</v>
      </c>
      <c r="K333" s="49">
        <v>1362</v>
      </c>
      <c r="L333" s="54">
        <v>-643378.94999999995</v>
      </c>
      <c r="M333" s="54">
        <v>-1057745.8799999999</v>
      </c>
      <c r="N333" s="66" t="str">
        <f t="shared" si="5"/>
        <v>Gysipo</v>
      </c>
      <c r="O333" s="88" t="s">
        <v>27</v>
      </c>
      <c r="P333" s="88" t="s">
        <v>26</v>
      </c>
      <c r="Q333" s="88" t="s">
        <v>27</v>
      </c>
      <c r="R333" s="88" t="s">
        <v>360</v>
      </c>
      <c r="S333" s="88" t="s">
        <v>771</v>
      </c>
      <c r="T333" t="s">
        <v>27</v>
      </c>
      <c r="U333" t="s">
        <v>26</v>
      </c>
      <c r="V333" t="s">
        <v>27</v>
      </c>
      <c r="W333" t="s">
        <v>360</v>
      </c>
      <c r="X333" t="s">
        <v>34</v>
      </c>
      <c r="Y333" t="s">
        <v>29</v>
      </c>
      <c r="Z333">
        <v>330</v>
      </c>
    </row>
    <row r="334" spans="1:26">
      <c r="A334" s="88">
        <v>2822243606</v>
      </c>
      <c r="B334" s="88" t="s">
        <v>860</v>
      </c>
      <c r="C334" s="132" t="s">
        <v>622</v>
      </c>
      <c r="D334" s="132" t="s">
        <v>353</v>
      </c>
      <c r="E334" s="88">
        <v>411100</v>
      </c>
      <c r="F334" s="132" t="s">
        <v>23</v>
      </c>
      <c r="G334" s="132" t="s">
        <v>622</v>
      </c>
      <c r="H334" s="132">
        <v>737178</v>
      </c>
      <c r="I334" s="88" t="s">
        <v>888</v>
      </c>
      <c r="J334" s="49" t="s">
        <v>359</v>
      </c>
      <c r="K334" s="49">
        <v>289</v>
      </c>
      <c r="L334" s="54">
        <v>-643239.87</v>
      </c>
      <c r="M334" s="54">
        <v>-1057796.1299999999</v>
      </c>
      <c r="N334" s="66" t="str">
        <f t="shared" si="5"/>
        <v>Gysipo</v>
      </c>
      <c r="O334" s="88" t="s">
        <v>27</v>
      </c>
      <c r="P334" s="88" t="s">
        <v>26</v>
      </c>
      <c r="Q334" s="88" t="s">
        <v>27</v>
      </c>
      <c r="R334" s="88" t="s">
        <v>360</v>
      </c>
      <c r="S334" s="88" t="s">
        <v>771</v>
      </c>
      <c r="T334" t="s">
        <v>27</v>
      </c>
      <c r="U334" t="s">
        <v>26</v>
      </c>
      <c r="V334" t="s">
        <v>27</v>
      </c>
      <c r="W334" t="s">
        <v>360</v>
      </c>
      <c r="X334" t="s">
        <v>34</v>
      </c>
      <c r="Y334" t="s">
        <v>29</v>
      </c>
      <c r="Z334">
        <v>329</v>
      </c>
    </row>
    <row r="335" spans="1:26">
      <c r="A335" s="88">
        <v>2658285606</v>
      </c>
      <c r="B335" s="88" t="s">
        <v>860</v>
      </c>
      <c r="C335" s="132" t="s">
        <v>622</v>
      </c>
      <c r="D335" s="132" t="s">
        <v>353</v>
      </c>
      <c r="E335" s="88" t="s">
        <v>354</v>
      </c>
      <c r="F335" s="132" t="s">
        <v>23</v>
      </c>
      <c r="G335" s="132" t="s">
        <v>622</v>
      </c>
      <c r="H335" s="132">
        <v>718033</v>
      </c>
      <c r="I335" s="88" t="s">
        <v>889</v>
      </c>
      <c r="J335" s="49" t="s">
        <v>356</v>
      </c>
      <c r="K335" s="49">
        <v>13</v>
      </c>
      <c r="L335" s="54">
        <v>-650778.84</v>
      </c>
      <c r="M335" s="54">
        <v>-1059868.6200000001</v>
      </c>
      <c r="N335" s="66" t="str">
        <f t="shared" si="5"/>
        <v>Gysipo</v>
      </c>
      <c r="O335" s="88" t="s">
        <v>27</v>
      </c>
      <c r="P335" s="88" t="s">
        <v>26</v>
      </c>
      <c r="Q335" s="88" t="s">
        <v>27</v>
      </c>
      <c r="R335" s="88" t="s">
        <v>360</v>
      </c>
      <c r="S335" s="88" t="s">
        <v>771</v>
      </c>
      <c r="T335" t="s">
        <v>27</v>
      </c>
      <c r="U335" t="s">
        <v>26</v>
      </c>
      <c r="V335" t="s">
        <v>27</v>
      </c>
      <c r="W335" t="s">
        <v>357</v>
      </c>
      <c r="X335" t="s">
        <v>34</v>
      </c>
      <c r="Y335" t="s">
        <v>29</v>
      </c>
      <c r="Z335">
        <v>342</v>
      </c>
    </row>
    <row r="336" spans="1:26">
      <c r="A336" s="88">
        <v>2619320606</v>
      </c>
      <c r="B336" s="88" t="s">
        <v>860</v>
      </c>
      <c r="C336" s="132" t="s">
        <v>622</v>
      </c>
      <c r="D336" s="132" t="s">
        <v>353</v>
      </c>
      <c r="E336" s="88">
        <v>411100</v>
      </c>
      <c r="F336" s="132" t="s">
        <v>23</v>
      </c>
      <c r="G336" s="132" t="s">
        <v>622</v>
      </c>
      <c r="H336" s="132">
        <v>743852</v>
      </c>
      <c r="I336" s="88" t="s">
        <v>772</v>
      </c>
      <c r="J336" s="49" t="s">
        <v>363</v>
      </c>
      <c r="K336" s="49">
        <v>135</v>
      </c>
      <c r="L336" s="54">
        <v>-653327.79</v>
      </c>
      <c r="M336" s="54">
        <v>-1059641.52</v>
      </c>
      <c r="N336" s="66" t="str">
        <f t="shared" si="5"/>
        <v>Gysipo</v>
      </c>
      <c r="O336" s="88" t="s">
        <v>27</v>
      </c>
      <c r="P336" s="88" t="s">
        <v>26</v>
      </c>
      <c r="Q336" s="88" t="s">
        <v>27</v>
      </c>
      <c r="R336" s="137" t="s">
        <v>364</v>
      </c>
      <c r="S336" s="88" t="s">
        <v>771</v>
      </c>
      <c r="T336" t="s">
        <v>27</v>
      </c>
      <c r="U336" t="s">
        <v>26</v>
      </c>
      <c r="V336" t="s">
        <v>27</v>
      </c>
      <c r="W336" t="s">
        <v>364</v>
      </c>
      <c r="X336" t="s">
        <v>34</v>
      </c>
      <c r="Y336" t="s">
        <v>29</v>
      </c>
      <c r="Z336">
        <v>339</v>
      </c>
    </row>
    <row r="337" spans="1:26">
      <c r="A337" s="88">
        <v>2619324606</v>
      </c>
      <c r="B337" s="88" t="s">
        <v>860</v>
      </c>
      <c r="C337" s="132" t="s">
        <v>622</v>
      </c>
      <c r="D337" s="132" t="s">
        <v>353</v>
      </c>
      <c r="E337" s="88">
        <v>411100</v>
      </c>
      <c r="F337" s="132" t="s">
        <v>23</v>
      </c>
      <c r="G337" s="132" t="s">
        <v>622</v>
      </c>
      <c r="H337" s="132">
        <v>743852</v>
      </c>
      <c r="I337" s="88" t="s">
        <v>772</v>
      </c>
      <c r="J337" s="49" t="s">
        <v>365</v>
      </c>
      <c r="K337" s="49">
        <v>200</v>
      </c>
      <c r="L337" s="54">
        <v>-653316.46</v>
      </c>
      <c r="M337" s="54">
        <v>-1059649.57</v>
      </c>
      <c r="N337" s="66" t="str">
        <f t="shared" si="5"/>
        <v>Gysipo</v>
      </c>
      <c r="O337" s="88" t="s">
        <v>27</v>
      </c>
      <c r="P337" s="88" t="s">
        <v>26</v>
      </c>
      <c r="Q337" s="88" t="s">
        <v>27</v>
      </c>
      <c r="R337" s="88" t="s">
        <v>364</v>
      </c>
      <c r="S337" s="88" t="s">
        <v>771</v>
      </c>
      <c r="T337" t="s">
        <v>27</v>
      </c>
      <c r="U337" t="s">
        <v>26</v>
      </c>
      <c r="V337" t="s">
        <v>27</v>
      </c>
      <c r="W337" t="s">
        <v>364</v>
      </c>
      <c r="X337" t="s">
        <v>34</v>
      </c>
      <c r="Y337" t="s">
        <v>29</v>
      </c>
      <c r="Z337">
        <v>340</v>
      </c>
    </row>
    <row r="338" spans="1:26">
      <c r="A338" s="88">
        <v>2120351204</v>
      </c>
      <c r="B338" s="88" t="s">
        <v>860</v>
      </c>
      <c r="C338" s="132" t="s">
        <v>622</v>
      </c>
      <c r="D338" s="132" t="s">
        <v>353</v>
      </c>
      <c r="E338" s="88">
        <v>411200</v>
      </c>
      <c r="F338" s="132" t="s">
        <v>23</v>
      </c>
      <c r="G338" s="132" t="s">
        <v>661</v>
      </c>
      <c r="H338" s="132">
        <v>772356</v>
      </c>
      <c r="I338" s="88" t="s">
        <v>890</v>
      </c>
      <c r="J338" s="49" t="s">
        <v>397</v>
      </c>
      <c r="K338" s="49">
        <v>130</v>
      </c>
      <c r="L338" s="54">
        <v>-675692.45</v>
      </c>
      <c r="M338" s="54">
        <v>-1056413.52</v>
      </c>
      <c r="N338" s="66" t="str">
        <f t="shared" si="5"/>
        <v>Gysipo</v>
      </c>
      <c r="O338" s="88" t="s">
        <v>26</v>
      </c>
      <c r="P338" s="88" t="s">
        <v>27</v>
      </c>
      <c r="Q338" s="88" t="s">
        <v>27</v>
      </c>
      <c r="R338" s="88" t="s">
        <v>398</v>
      </c>
      <c r="S338" s="88" t="s">
        <v>771</v>
      </c>
      <c r="T338" t="s">
        <v>26</v>
      </c>
      <c r="U338" t="s">
        <v>27</v>
      </c>
      <c r="V338" t="s">
        <v>27</v>
      </c>
      <c r="W338" t="s">
        <v>398</v>
      </c>
      <c r="X338" t="s">
        <v>34</v>
      </c>
      <c r="Y338" t="s">
        <v>29</v>
      </c>
      <c r="Z338">
        <v>343</v>
      </c>
    </row>
  </sheetData>
  <autoFilter ref="B4:R338">
    <filterColumn colId="13" showButton="0"/>
    <filterColumn colId="14" showButton="0"/>
    <filterColumn colId="15" showButton="0"/>
  </autoFilter>
  <mergeCells count="7">
    <mergeCell ref="K4:K6"/>
    <mergeCell ref="O4:R4"/>
    <mergeCell ref="B4:B6"/>
    <mergeCell ref="S4:S6"/>
    <mergeCell ref="A4:A6"/>
    <mergeCell ref="J4:J6"/>
    <mergeCell ref="I4:I6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384"/>
  <sheetViews>
    <sheetView topLeftCell="H1" zoomScale="96" zoomScaleNormal="96" workbookViewId="0">
      <pane ySplit="6" topLeftCell="A7" activePane="bottomLeft" state="frozen"/>
      <selection pane="bottomLeft" activeCell="P266" sqref="P266:S267"/>
    </sheetView>
  </sheetViews>
  <sheetFormatPr defaultRowHeight="12.75"/>
  <cols>
    <col min="1" max="1" width="9.140625" style="12"/>
    <col min="2" max="3" width="8.42578125" style="1" customWidth="1"/>
    <col min="4" max="4" width="32.140625" style="13" customWidth="1"/>
    <col min="5" max="6" width="9" style="3" customWidth="1"/>
    <col min="7" max="7" width="14.42578125" style="3" bestFit="1" customWidth="1"/>
    <col min="8" max="8" width="8" style="3" customWidth="1"/>
    <col min="9" max="9" width="26.7109375" style="150" customWidth="1"/>
    <col min="10" max="10" width="9.140625" style="6" customWidth="1"/>
    <col min="11" max="11" width="15.7109375" style="4" customWidth="1"/>
    <col min="12" max="12" width="13.7109375" style="7" customWidth="1"/>
    <col min="13" max="14" width="11" style="8" customWidth="1"/>
    <col min="15" max="15" width="9.28515625" style="1" customWidth="1"/>
    <col min="16" max="16" width="13.28515625" style="9" customWidth="1"/>
    <col min="17" max="17" width="15.5703125" style="10" customWidth="1"/>
    <col min="18" max="18" width="11.5703125" style="6" customWidth="1"/>
    <col min="19" max="19" width="51.140625" style="11" customWidth="1"/>
    <col min="20" max="21" width="24.7109375" style="30" customWidth="1"/>
    <col min="22" max="22" width="23.5703125" customWidth="1"/>
  </cols>
  <sheetData>
    <row r="1" spans="1:23">
      <c r="B1" s="1">
        <v>2</v>
      </c>
      <c r="C1" s="1">
        <v>3</v>
      </c>
      <c r="D1" s="124">
        <v>4</v>
      </c>
      <c r="E1" s="124">
        <v>5</v>
      </c>
      <c r="F1" s="124">
        <v>6</v>
      </c>
      <c r="G1" s="124">
        <v>7</v>
      </c>
      <c r="H1" s="124">
        <v>8</v>
      </c>
      <c r="I1" s="149">
        <v>9</v>
      </c>
      <c r="J1" s="6">
        <v>10</v>
      </c>
      <c r="K1" s="124">
        <v>1</v>
      </c>
      <c r="L1" s="7">
        <v>11</v>
      </c>
      <c r="M1" s="8">
        <v>12</v>
      </c>
      <c r="N1" s="8">
        <v>13</v>
      </c>
      <c r="O1" s="1">
        <v>14</v>
      </c>
      <c r="P1" s="9">
        <v>15</v>
      </c>
      <c r="Q1" s="10">
        <v>116</v>
      </c>
      <c r="R1" s="6">
        <v>17</v>
      </c>
      <c r="S1" s="11">
        <v>18</v>
      </c>
    </row>
    <row r="2" spans="1:23" ht="18">
      <c r="D2" s="2" t="s">
        <v>648</v>
      </c>
    </row>
    <row r="4" spans="1:23" ht="13.5" thickBot="1">
      <c r="P4" s="151" t="s">
        <v>2</v>
      </c>
      <c r="Q4" s="15"/>
      <c r="R4" s="16"/>
      <c r="S4" s="17"/>
      <c r="T4" s="128"/>
      <c r="U4" s="128"/>
      <c r="V4" s="88"/>
    </row>
    <row r="5" spans="1:23" s="30" customFormat="1" ht="37.5" customHeight="1">
      <c r="A5" s="29" t="s">
        <v>893</v>
      </c>
      <c r="B5" s="18" t="s">
        <v>3</v>
      </c>
      <c r="C5" s="120" t="s">
        <v>617</v>
      </c>
      <c r="D5" s="19" t="s">
        <v>4</v>
      </c>
      <c r="E5" s="20" t="s">
        <v>5</v>
      </c>
      <c r="F5" s="20" t="s">
        <v>7</v>
      </c>
      <c r="G5" s="20" t="s">
        <v>649</v>
      </c>
      <c r="H5" s="20" t="s">
        <v>8</v>
      </c>
      <c r="I5" s="19" t="s">
        <v>9</v>
      </c>
      <c r="J5" s="21" t="s">
        <v>10</v>
      </c>
      <c r="K5" s="20" t="s">
        <v>6</v>
      </c>
      <c r="L5" s="20" t="s">
        <v>11</v>
      </c>
      <c r="M5" s="22"/>
      <c r="N5" s="22"/>
      <c r="O5" s="19"/>
      <c r="P5" s="23" t="s">
        <v>12</v>
      </c>
      <c r="Q5" s="24" t="s">
        <v>13</v>
      </c>
      <c r="R5" s="25" t="s">
        <v>14</v>
      </c>
      <c r="S5" s="26" t="s">
        <v>685</v>
      </c>
      <c r="T5" s="126" t="s">
        <v>639</v>
      </c>
      <c r="U5" s="203">
        <v>2018</v>
      </c>
      <c r="V5" s="127" t="s">
        <v>17</v>
      </c>
    </row>
    <row r="6" spans="1:23" s="11" customFormat="1" ht="24.75" hidden="1" customHeight="1" thickBot="1">
      <c r="B6" s="31"/>
      <c r="C6" s="121"/>
      <c r="D6" s="32"/>
      <c r="E6" s="33"/>
      <c r="F6" s="33"/>
      <c r="G6" s="33"/>
      <c r="H6" s="33"/>
      <c r="I6" s="35"/>
      <c r="J6" s="35"/>
      <c r="K6" s="34"/>
      <c r="L6" s="36" t="s">
        <v>18</v>
      </c>
      <c r="M6" s="37"/>
      <c r="N6" s="37"/>
      <c r="O6" s="38"/>
      <c r="P6" s="39" t="s">
        <v>19</v>
      </c>
      <c r="Q6" s="40" t="s">
        <v>20</v>
      </c>
      <c r="R6" s="40" t="s">
        <v>20</v>
      </c>
      <c r="S6" s="41" t="s">
        <v>21</v>
      </c>
      <c r="T6" s="112"/>
      <c r="U6" s="112"/>
      <c r="V6" s="43"/>
    </row>
    <row r="7" spans="1:23" ht="14.25" hidden="1">
      <c r="A7">
        <v>1</v>
      </c>
      <c r="B7" s="59">
        <v>1</v>
      </c>
      <c r="C7" s="81" t="s">
        <v>618</v>
      </c>
      <c r="D7" s="144" t="s">
        <v>636</v>
      </c>
      <c r="E7" s="94"/>
      <c r="F7" s="61" t="s">
        <v>23</v>
      </c>
      <c r="G7" s="61" t="s">
        <v>618</v>
      </c>
      <c r="H7" s="61">
        <v>616044</v>
      </c>
      <c r="I7" s="118" t="s">
        <v>567</v>
      </c>
      <c r="J7" s="119" t="s">
        <v>566</v>
      </c>
      <c r="K7" s="62">
        <v>52655069010</v>
      </c>
      <c r="L7" s="64">
        <v>0.2576</v>
      </c>
      <c r="M7" s="65">
        <v>-636843</v>
      </c>
      <c r="N7" s="65">
        <v>-1038159</v>
      </c>
      <c r="O7" s="66" t="str">
        <f t="shared" ref="O7:O40" si="0">HYPERLINK(CONCATENATE("http://gis.pla.cz/gisypo/main.aspx?scale=3000&amp;Y=",M7,"&amp;X=",N7),"Gysipo")</f>
        <v>Gysipo</v>
      </c>
      <c r="P7" s="132"/>
      <c r="Q7" s="132"/>
      <c r="R7" s="88"/>
      <c r="S7" s="129"/>
      <c r="T7" s="138" t="s">
        <v>482</v>
      </c>
      <c r="U7" s="138"/>
      <c r="V7" s="88"/>
      <c r="W7" s="11">
        <f>VLOOKUP(A7,'Lesni_pozemky_PLa 2018'!A:C,1,FALSE)</f>
        <v>1</v>
      </c>
    </row>
    <row r="8" spans="1:23" ht="14.25" hidden="1">
      <c r="A8">
        <v>2</v>
      </c>
      <c r="B8" s="59">
        <v>1</v>
      </c>
      <c r="C8" s="81" t="s">
        <v>618</v>
      </c>
      <c r="D8" s="144" t="s">
        <v>636</v>
      </c>
      <c r="E8" s="94"/>
      <c r="F8" s="61" t="s">
        <v>23</v>
      </c>
      <c r="G8" s="61" t="s">
        <v>618</v>
      </c>
      <c r="H8" s="61">
        <v>616044</v>
      </c>
      <c r="I8" s="118" t="s">
        <v>567</v>
      </c>
      <c r="J8" s="119" t="s">
        <v>568</v>
      </c>
      <c r="K8" s="62">
        <v>52655075010</v>
      </c>
      <c r="L8" s="64">
        <v>2.3999999999999998E-3</v>
      </c>
      <c r="M8" s="65">
        <v>-635844</v>
      </c>
      <c r="N8" s="65">
        <v>-1038609</v>
      </c>
      <c r="O8" s="66" t="str">
        <f t="shared" si="0"/>
        <v>Gysipo</v>
      </c>
      <c r="P8" s="132"/>
      <c r="Q8" s="132"/>
      <c r="R8" s="88"/>
      <c r="S8" s="129"/>
      <c r="T8" s="138" t="s">
        <v>482</v>
      </c>
      <c r="U8" s="138"/>
      <c r="V8" s="88"/>
      <c r="W8" s="11">
        <f>VLOOKUP(A8,'Lesni_pozemky_PLa 2018'!A:C,1,FALSE)</f>
        <v>2</v>
      </c>
    </row>
    <row r="9" spans="1:23" ht="14.25" hidden="1">
      <c r="A9">
        <v>3</v>
      </c>
      <c r="B9" s="59">
        <v>1</v>
      </c>
      <c r="C9" s="81" t="s">
        <v>618</v>
      </c>
      <c r="D9" s="144" t="s">
        <v>636</v>
      </c>
      <c r="E9" s="94"/>
      <c r="F9" s="61" t="s">
        <v>23</v>
      </c>
      <c r="G9" s="61" t="s">
        <v>618</v>
      </c>
      <c r="H9" s="61">
        <v>616044</v>
      </c>
      <c r="I9" s="118" t="s">
        <v>567</v>
      </c>
      <c r="J9" s="119" t="s">
        <v>569</v>
      </c>
      <c r="K9" s="62">
        <v>52655066010</v>
      </c>
      <c r="L9" s="64">
        <v>0.1371</v>
      </c>
      <c r="M9" s="65">
        <v>-636870</v>
      </c>
      <c r="N9" s="65">
        <v>-1038129</v>
      </c>
      <c r="O9" s="66" t="str">
        <f t="shared" si="0"/>
        <v>Gysipo</v>
      </c>
      <c r="P9" s="132"/>
      <c r="Q9" s="132"/>
      <c r="R9" s="88"/>
      <c r="S9" s="129"/>
      <c r="T9" s="138" t="s">
        <v>482</v>
      </c>
      <c r="U9" s="138"/>
      <c r="V9" s="88"/>
      <c r="W9" s="11">
        <f>VLOOKUP(A9,'Lesni_pozemky_PLa 2018'!A:C,1,FALSE)</f>
        <v>3</v>
      </c>
    </row>
    <row r="10" spans="1:23" ht="14.25" hidden="1">
      <c r="A10">
        <v>4</v>
      </c>
      <c r="B10" s="59">
        <v>1</v>
      </c>
      <c r="C10" s="81" t="s">
        <v>618</v>
      </c>
      <c r="D10" s="144" t="s">
        <v>636</v>
      </c>
      <c r="E10" s="94"/>
      <c r="F10" s="61" t="s">
        <v>23</v>
      </c>
      <c r="G10" s="61" t="s">
        <v>618</v>
      </c>
      <c r="H10" s="61">
        <v>616044</v>
      </c>
      <c r="I10" s="118" t="s">
        <v>567</v>
      </c>
      <c r="J10" s="119" t="s">
        <v>570</v>
      </c>
      <c r="K10" s="62">
        <v>1866890602</v>
      </c>
      <c r="L10" s="64">
        <v>4.8999999999999998E-3</v>
      </c>
      <c r="M10" s="65">
        <v>-636860</v>
      </c>
      <c r="N10" s="65">
        <v>-1038187</v>
      </c>
      <c r="O10" s="66" t="str">
        <f t="shared" si="0"/>
        <v>Gysipo</v>
      </c>
      <c r="P10" s="132"/>
      <c r="Q10" s="132"/>
      <c r="R10" s="88"/>
      <c r="S10" s="129"/>
      <c r="T10" s="138" t="s">
        <v>482</v>
      </c>
      <c r="U10" s="138"/>
      <c r="V10" s="88"/>
      <c r="W10" s="11">
        <f>VLOOKUP(A10,'Lesni_pozemky_PLa 2018'!A:C,1,FALSE)</f>
        <v>4</v>
      </c>
    </row>
    <row r="11" spans="1:23" ht="14.1" hidden="1" customHeight="1">
      <c r="A11">
        <v>5</v>
      </c>
      <c r="B11" s="59">
        <v>1</v>
      </c>
      <c r="C11" s="81" t="s">
        <v>618</v>
      </c>
      <c r="D11" s="144" t="s">
        <v>636</v>
      </c>
      <c r="E11" s="94"/>
      <c r="F11" s="61" t="s">
        <v>23</v>
      </c>
      <c r="G11" s="61" t="s">
        <v>618</v>
      </c>
      <c r="H11" s="61">
        <v>616044</v>
      </c>
      <c r="I11" s="118" t="s">
        <v>567</v>
      </c>
      <c r="J11" s="119" t="s">
        <v>571</v>
      </c>
      <c r="K11" s="62">
        <v>52655065010</v>
      </c>
      <c r="L11" s="64">
        <v>0.1343</v>
      </c>
      <c r="M11" s="65">
        <v>-636861</v>
      </c>
      <c r="N11" s="65">
        <v>-1038053</v>
      </c>
      <c r="O11" s="66" t="str">
        <f t="shared" si="0"/>
        <v>Gysipo</v>
      </c>
      <c r="P11" s="132"/>
      <c r="Q11" s="132"/>
      <c r="R11" s="88"/>
      <c r="S11" s="129"/>
      <c r="T11" s="138" t="s">
        <v>482</v>
      </c>
      <c r="U11" s="138"/>
      <c r="V11" s="88"/>
      <c r="W11" s="11">
        <f>VLOOKUP(A11,'Lesni_pozemky_PLa 2018'!A:C,1,FALSE)</f>
        <v>5</v>
      </c>
    </row>
    <row r="12" spans="1:23" ht="14.1" hidden="1" customHeight="1">
      <c r="A12" s="201">
        <v>6</v>
      </c>
      <c r="B12" s="59">
        <v>1</v>
      </c>
      <c r="C12" s="81" t="s">
        <v>618</v>
      </c>
      <c r="D12" s="130" t="s">
        <v>22</v>
      </c>
      <c r="E12" s="61">
        <v>111100</v>
      </c>
      <c r="F12" s="61" t="s">
        <v>23</v>
      </c>
      <c r="G12" s="61" t="s">
        <v>657</v>
      </c>
      <c r="H12" s="61">
        <v>628409</v>
      </c>
      <c r="I12" s="166" t="s">
        <v>24</v>
      </c>
      <c r="J12" s="131" t="s">
        <v>25</v>
      </c>
      <c r="K12" s="62">
        <v>3472294605</v>
      </c>
      <c r="L12" s="64">
        <v>3.3999999999999998E-3</v>
      </c>
      <c r="M12" s="65">
        <v>-630301.98</v>
      </c>
      <c r="N12" s="65">
        <v>-1026064.08</v>
      </c>
      <c r="O12" s="66" t="str">
        <f t="shared" si="0"/>
        <v>Gysipo</v>
      </c>
      <c r="P12" s="53" t="s">
        <v>26</v>
      </c>
      <c r="Q12" s="54" t="s">
        <v>27</v>
      </c>
      <c r="R12" s="67" t="s">
        <v>27</v>
      </c>
      <c r="S12" s="68"/>
      <c r="T12" s="116" t="s">
        <v>28</v>
      </c>
      <c r="U12" s="116"/>
      <c r="V12" s="110" t="s">
        <v>642</v>
      </c>
      <c r="W12" s="11" t="e">
        <f>VLOOKUP(A12,'Lesni_pozemky_PLa 2018'!A:C,1,FALSE)</f>
        <v>#N/A</v>
      </c>
    </row>
    <row r="13" spans="1:23" ht="14.1" hidden="1" customHeight="1">
      <c r="A13">
        <v>7</v>
      </c>
      <c r="B13" s="59">
        <v>1</v>
      </c>
      <c r="C13" s="81" t="s">
        <v>618</v>
      </c>
      <c r="D13" s="144" t="s">
        <v>631</v>
      </c>
      <c r="E13" s="94"/>
      <c r="F13" s="61" t="s">
        <v>23</v>
      </c>
      <c r="G13" s="61" t="s">
        <v>650</v>
      </c>
      <c r="H13" s="61">
        <v>629910</v>
      </c>
      <c r="I13" s="118" t="s">
        <v>610</v>
      </c>
      <c r="J13" s="119" t="s">
        <v>609</v>
      </c>
      <c r="K13" s="62">
        <v>57470398010</v>
      </c>
      <c r="L13" s="64">
        <v>1.12E-2</v>
      </c>
      <c r="M13" s="65">
        <v>-644156</v>
      </c>
      <c r="N13" s="65">
        <v>-1007638</v>
      </c>
      <c r="O13" s="66" t="str">
        <f t="shared" si="0"/>
        <v>Gysipo</v>
      </c>
      <c r="P13" s="132"/>
      <c r="Q13" s="132"/>
      <c r="R13" s="88"/>
      <c r="S13" s="129"/>
      <c r="T13" s="138" t="s">
        <v>482</v>
      </c>
      <c r="U13" s="138"/>
      <c r="V13" s="88"/>
      <c r="W13" s="11">
        <f>VLOOKUP(A13,'Lesni_pozemky_PLa 2018'!A:C,1,FALSE)</f>
        <v>7</v>
      </c>
    </row>
    <row r="14" spans="1:23" ht="14.1" hidden="1" customHeight="1">
      <c r="A14">
        <v>8</v>
      </c>
      <c r="B14" s="59">
        <v>1</v>
      </c>
      <c r="C14" s="81" t="s">
        <v>618</v>
      </c>
      <c r="D14" s="144" t="s">
        <v>631</v>
      </c>
      <c r="E14" s="94"/>
      <c r="F14" s="61" t="s">
        <v>23</v>
      </c>
      <c r="G14" s="61" t="s">
        <v>650</v>
      </c>
      <c r="H14" s="61">
        <v>629910</v>
      </c>
      <c r="I14" s="118" t="s">
        <v>610</v>
      </c>
      <c r="J14" s="119" t="s">
        <v>611</v>
      </c>
      <c r="K14" s="62">
        <v>57451697010</v>
      </c>
      <c r="L14" s="64">
        <v>6.0900000000000003E-2</v>
      </c>
      <c r="M14" s="65">
        <v>-643971</v>
      </c>
      <c r="N14" s="65">
        <v>-1007949</v>
      </c>
      <c r="O14" s="66" t="str">
        <f t="shared" si="0"/>
        <v>Gysipo</v>
      </c>
      <c r="P14" s="132"/>
      <c r="Q14" s="132"/>
      <c r="R14" s="88"/>
      <c r="S14" s="129"/>
      <c r="T14" s="138" t="s">
        <v>482</v>
      </c>
      <c r="U14" s="138"/>
      <c r="V14" s="88"/>
      <c r="W14" s="11">
        <f>VLOOKUP(A14,'Lesni_pozemky_PLa 2018'!A:C,1,FALSE)</f>
        <v>8</v>
      </c>
    </row>
    <row r="15" spans="1:23" ht="14.1" hidden="1" customHeight="1">
      <c r="A15">
        <v>9</v>
      </c>
      <c r="B15" s="59">
        <v>1</v>
      </c>
      <c r="C15" s="81" t="s">
        <v>618</v>
      </c>
      <c r="D15" s="144" t="s">
        <v>631</v>
      </c>
      <c r="E15" s="94"/>
      <c r="F15" s="61" t="s">
        <v>23</v>
      </c>
      <c r="G15" s="61" t="s">
        <v>650</v>
      </c>
      <c r="H15" s="61">
        <v>629910</v>
      </c>
      <c r="I15" s="118" t="s">
        <v>610</v>
      </c>
      <c r="J15" s="119" t="s">
        <v>612</v>
      </c>
      <c r="K15" s="62">
        <v>57469918010</v>
      </c>
      <c r="L15" s="64">
        <v>3.5000000000000003E-2</v>
      </c>
      <c r="M15" s="65">
        <v>-643959</v>
      </c>
      <c r="N15" s="65">
        <v>-1007794</v>
      </c>
      <c r="O15" s="66" t="str">
        <f t="shared" si="0"/>
        <v>Gysipo</v>
      </c>
      <c r="P15" s="132"/>
      <c r="Q15" s="132"/>
      <c r="R15" s="88"/>
      <c r="S15" s="129"/>
      <c r="T15" s="138" t="s">
        <v>482</v>
      </c>
      <c r="U15" s="138"/>
      <c r="V15" s="88"/>
      <c r="W15" s="11">
        <f>VLOOKUP(A15,'Lesni_pozemky_PLa 2018'!A:C,1,FALSE)</f>
        <v>9</v>
      </c>
    </row>
    <row r="16" spans="1:23" ht="14.1" hidden="1" customHeight="1">
      <c r="A16">
        <v>10</v>
      </c>
      <c r="B16" s="59">
        <v>1</v>
      </c>
      <c r="C16" s="81" t="s">
        <v>618</v>
      </c>
      <c r="D16" s="144" t="s">
        <v>631</v>
      </c>
      <c r="E16" s="94"/>
      <c r="F16" s="61" t="s">
        <v>23</v>
      </c>
      <c r="G16" s="61" t="s">
        <v>650</v>
      </c>
      <c r="H16" s="61">
        <v>629910</v>
      </c>
      <c r="I16" s="118" t="s">
        <v>610</v>
      </c>
      <c r="J16" s="119" t="s">
        <v>613</v>
      </c>
      <c r="K16" s="62">
        <v>57470400010</v>
      </c>
      <c r="L16" s="64">
        <v>3.6799999999999999E-2</v>
      </c>
      <c r="M16" s="65">
        <v>-644076</v>
      </c>
      <c r="N16" s="65">
        <v>-1007694</v>
      </c>
      <c r="O16" s="66" t="str">
        <f t="shared" si="0"/>
        <v>Gysipo</v>
      </c>
      <c r="P16" s="132"/>
      <c r="Q16" s="132"/>
      <c r="R16" s="88"/>
      <c r="S16" s="129"/>
      <c r="T16" s="138" t="s">
        <v>482</v>
      </c>
      <c r="U16" s="138"/>
      <c r="V16" s="88"/>
      <c r="W16" s="11">
        <f>VLOOKUP(A16,'Lesni_pozemky_PLa 2018'!A:C,1,FALSE)</f>
        <v>10</v>
      </c>
    </row>
    <row r="17" spans="1:23" ht="14.1" hidden="1" customHeight="1">
      <c r="A17" s="201">
        <v>11</v>
      </c>
      <c r="B17" s="59">
        <v>1</v>
      </c>
      <c r="C17" s="81" t="s">
        <v>618</v>
      </c>
      <c r="D17" s="130" t="s">
        <v>73</v>
      </c>
      <c r="E17" s="61">
        <v>111200</v>
      </c>
      <c r="F17" s="61" t="s">
        <v>23</v>
      </c>
      <c r="G17" s="61" t="s">
        <v>651</v>
      </c>
      <c r="H17" s="61">
        <v>701190</v>
      </c>
      <c r="I17" s="166" t="s">
        <v>74</v>
      </c>
      <c r="J17" s="131" t="s">
        <v>75</v>
      </c>
      <c r="K17" s="62">
        <v>3336113605</v>
      </c>
      <c r="L17" s="64">
        <v>1.11E-2</v>
      </c>
      <c r="M17" s="65">
        <v>-622242.07999999996</v>
      </c>
      <c r="N17" s="65">
        <v>-1030332.36</v>
      </c>
      <c r="O17" s="66" t="str">
        <f t="shared" si="0"/>
        <v>Gysipo</v>
      </c>
      <c r="P17" s="71" t="s">
        <v>27</v>
      </c>
      <c r="Q17" s="73" t="s">
        <v>26</v>
      </c>
      <c r="R17" s="49" t="s">
        <v>26</v>
      </c>
      <c r="S17" s="68" t="s">
        <v>76</v>
      </c>
      <c r="T17" s="111" t="s">
        <v>77</v>
      </c>
      <c r="U17" s="111"/>
      <c r="V17" s="110" t="s">
        <v>642</v>
      </c>
      <c r="W17" s="11" t="e">
        <f>VLOOKUP(A17,'Lesni_pozemky_PLa 2018'!A:C,1,FALSE)</f>
        <v>#N/A</v>
      </c>
    </row>
    <row r="18" spans="1:23" ht="14.1" hidden="1" customHeight="1">
      <c r="A18">
        <v>12</v>
      </c>
      <c r="B18" s="59">
        <v>1</v>
      </c>
      <c r="C18" s="81" t="s">
        <v>618</v>
      </c>
      <c r="D18" s="144" t="s">
        <v>626</v>
      </c>
      <c r="E18" s="94"/>
      <c r="F18" s="61" t="s">
        <v>23</v>
      </c>
      <c r="G18" s="61" t="s">
        <v>661</v>
      </c>
      <c r="H18" s="61">
        <v>709191</v>
      </c>
      <c r="I18" s="118" t="s">
        <v>484</v>
      </c>
      <c r="J18" s="119" t="s">
        <v>483</v>
      </c>
      <c r="K18" s="62">
        <v>50965189010</v>
      </c>
      <c r="L18" s="64">
        <v>1.2200000000000001E-2</v>
      </c>
      <c r="M18" s="65">
        <v>-677124</v>
      </c>
      <c r="N18" s="65">
        <v>-1049387</v>
      </c>
      <c r="O18" s="66" t="str">
        <f t="shared" si="0"/>
        <v>Gysipo</v>
      </c>
      <c r="P18" s="88"/>
      <c r="Q18" s="88"/>
      <c r="R18" s="88"/>
      <c r="S18" s="129"/>
      <c r="T18" s="138" t="s">
        <v>482</v>
      </c>
      <c r="U18" s="138"/>
      <c r="V18" s="88" t="s">
        <v>620</v>
      </c>
      <c r="W18" s="11">
        <f>VLOOKUP(A18,'Lesni_pozemky_PLa 2018'!A:C,1,FALSE)</f>
        <v>12</v>
      </c>
    </row>
    <row r="19" spans="1:23" ht="14.1" hidden="1" customHeight="1">
      <c r="A19">
        <v>13</v>
      </c>
      <c r="B19" s="59">
        <v>1</v>
      </c>
      <c r="C19" s="81" t="s">
        <v>618</v>
      </c>
      <c r="D19" s="60" t="s">
        <v>66</v>
      </c>
      <c r="E19" s="61">
        <v>111200</v>
      </c>
      <c r="F19" s="61" t="s">
        <v>23</v>
      </c>
      <c r="G19" s="61" t="s">
        <v>651</v>
      </c>
      <c r="H19" s="61">
        <v>659088</v>
      </c>
      <c r="I19" s="63" t="s">
        <v>67</v>
      </c>
      <c r="J19" s="72" t="s">
        <v>68</v>
      </c>
      <c r="K19" s="62">
        <v>3605161605</v>
      </c>
      <c r="L19" s="64">
        <v>4.0000000000000001E-3</v>
      </c>
      <c r="M19" s="65">
        <v>-611735.59</v>
      </c>
      <c r="N19" s="65">
        <v>-1027447.78</v>
      </c>
      <c r="O19" s="66" t="str">
        <f t="shared" si="0"/>
        <v>Gysipo</v>
      </c>
      <c r="P19" s="71" t="s">
        <v>26</v>
      </c>
      <c r="Q19" s="49" t="s">
        <v>27</v>
      </c>
      <c r="R19" s="49" t="s">
        <v>27</v>
      </c>
      <c r="S19" s="68" t="s">
        <v>69</v>
      </c>
      <c r="T19" s="111" t="s">
        <v>34</v>
      </c>
      <c r="U19" s="111"/>
      <c r="V19" s="58" t="s">
        <v>29</v>
      </c>
      <c r="W19" s="11">
        <f>VLOOKUP(A19,'Lesni_pozemky_PLa 2018'!A:C,1,FALSE)</f>
        <v>13</v>
      </c>
    </row>
    <row r="20" spans="1:23" ht="14.1" hidden="1" customHeight="1">
      <c r="A20">
        <v>14</v>
      </c>
      <c r="B20" s="59">
        <v>1</v>
      </c>
      <c r="C20" s="81" t="s">
        <v>618</v>
      </c>
      <c r="D20" s="60" t="s">
        <v>126</v>
      </c>
      <c r="E20" s="61">
        <v>111400</v>
      </c>
      <c r="F20" s="61" t="s">
        <v>23</v>
      </c>
      <c r="G20" s="61" t="s">
        <v>680</v>
      </c>
      <c r="H20" s="61">
        <v>711977</v>
      </c>
      <c r="I20" s="63" t="s">
        <v>127</v>
      </c>
      <c r="J20" s="49" t="s">
        <v>128</v>
      </c>
      <c r="K20" s="62">
        <v>2446169208</v>
      </c>
      <c r="L20" s="64">
        <v>7.1999999999999998E-3</v>
      </c>
      <c r="M20" s="65">
        <v>-686602.55</v>
      </c>
      <c r="N20" s="65">
        <v>-1046407.33</v>
      </c>
      <c r="O20" s="66" t="str">
        <f t="shared" si="0"/>
        <v>Gysipo</v>
      </c>
      <c r="P20" s="71" t="s">
        <v>26</v>
      </c>
      <c r="Q20" s="49" t="s">
        <v>27</v>
      </c>
      <c r="R20" s="49" t="s">
        <v>27</v>
      </c>
      <c r="S20" s="68"/>
      <c r="T20" s="111" t="s">
        <v>34</v>
      </c>
      <c r="U20" s="111"/>
      <c r="V20" s="58" t="s">
        <v>29</v>
      </c>
      <c r="W20" s="11">
        <f>VLOOKUP(A20,'Lesni_pozemky_PLa 2018'!A:C,1,FALSE)</f>
        <v>14</v>
      </c>
    </row>
    <row r="21" spans="1:23" ht="14.1" hidden="1" customHeight="1">
      <c r="A21">
        <v>15</v>
      </c>
      <c r="B21" s="59">
        <v>1</v>
      </c>
      <c r="C21" s="81" t="s">
        <v>618</v>
      </c>
      <c r="D21" s="60" t="s">
        <v>30</v>
      </c>
      <c r="E21" s="61">
        <v>111100</v>
      </c>
      <c r="F21" s="61" t="s">
        <v>23</v>
      </c>
      <c r="G21" s="61" t="s">
        <v>657</v>
      </c>
      <c r="H21" s="61">
        <v>628425</v>
      </c>
      <c r="I21" s="63" t="s">
        <v>31</v>
      </c>
      <c r="J21" s="49" t="s">
        <v>32</v>
      </c>
      <c r="K21" s="62">
        <v>3444035605</v>
      </c>
      <c r="L21" s="64">
        <v>2.5000000000000001E-3</v>
      </c>
      <c r="M21" s="65">
        <v>-630000.59</v>
      </c>
      <c r="N21" s="65">
        <v>-1022569.19</v>
      </c>
      <c r="O21" s="66" t="str">
        <f t="shared" si="0"/>
        <v>Gysipo</v>
      </c>
      <c r="P21" s="71" t="s">
        <v>26</v>
      </c>
      <c r="Q21" s="49" t="s">
        <v>27</v>
      </c>
      <c r="R21" s="67" t="s">
        <v>27</v>
      </c>
      <c r="S21" s="68" t="s">
        <v>33</v>
      </c>
      <c r="T21" s="111" t="s">
        <v>34</v>
      </c>
      <c r="U21" s="111"/>
      <c r="V21" s="58" t="s">
        <v>29</v>
      </c>
      <c r="W21" s="11">
        <f>VLOOKUP(A21,'Lesni_pozemky_PLa 2018'!A:C,1,FALSE)</f>
        <v>15</v>
      </c>
    </row>
    <row r="22" spans="1:23" ht="14.1" hidden="1" customHeight="1">
      <c r="A22">
        <v>16</v>
      </c>
      <c r="B22" s="59">
        <v>1</v>
      </c>
      <c r="C22" s="81" t="s">
        <v>618</v>
      </c>
      <c r="D22" s="60" t="s">
        <v>30</v>
      </c>
      <c r="E22" s="61">
        <v>111100</v>
      </c>
      <c r="F22" s="61" t="s">
        <v>23</v>
      </c>
      <c r="G22" s="61" t="s">
        <v>657</v>
      </c>
      <c r="H22" s="61">
        <v>628425</v>
      </c>
      <c r="I22" s="63" t="s">
        <v>31</v>
      </c>
      <c r="J22" s="49" t="s">
        <v>35</v>
      </c>
      <c r="K22" s="62">
        <v>3444036605</v>
      </c>
      <c r="L22" s="64">
        <v>8.2000000000000007E-3</v>
      </c>
      <c r="M22" s="65">
        <v>-629997.26</v>
      </c>
      <c r="N22" s="65">
        <v>-1022601.82</v>
      </c>
      <c r="O22" s="66" t="str">
        <f t="shared" si="0"/>
        <v>Gysipo</v>
      </c>
      <c r="P22" s="71" t="s">
        <v>26</v>
      </c>
      <c r="Q22" s="49" t="s">
        <v>27</v>
      </c>
      <c r="R22" s="67" t="s">
        <v>27</v>
      </c>
      <c r="S22" s="68" t="s">
        <v>33</v>
      </c>
      <c r="T22" s="111" t="s">
        <v>34</v>
      </c>
      <c r="U22" s="111"/>
      <c r="V22" s="58" t="s">
        <v>29</v>
      </c>
      <c r="W22" s="11">
        <f>VLOOKUP(A22,'Lesni_pozemky_PLa 2018'!A:C,1,FALSE)</f>
        <v>16</v>
      </c>
    </row>
    <row r="23" spans="1:23" ht="14.1" hidden="1" customHeight="1">
      <c r="A23">
        <v>17</v>
      </c>
      <c r="B23" s="59">
        <v>1</v>
      </c>
      <c r="C23" s="81" t="s">
        <v>618</v>
      </c>
      <c r="D23" s="60" t="s">
        <v>30</v>
      </c>
      <c r="E23" s="61">
        <v>111100</v>
      </c>
      <c r="F23" s="61" t="s">
        <v>23</v>
      </c>
      <c r="G23" s="61" t="s">
        <v>657</v>
      </c>
      <c r="H23" s="61">
        <v>628425</v>
      </c>
      <c r="I23" s="63" t="s">
        <v>31</v>
      </c>
      <c r="J23" s="49" t="s">
        <v>36</v>
      </c>
      <c r="K23" s="62">
        <v>3444037605</v>
      </c>
      <c r="L23" s="64">
        <v>5.7999999999999996E-3</v>
      </c>
      <c r="M23" s="65">
        <v>-629998.74</v>
      </c>
      <c r="N23" s="65">
        <v>-1022532.48</v>
      </c>
      <c r="O23" s="66" t="str">
        <f t="shared" si="0"/>
        <v>Gysipo</v>
      </c>
      <c r="P23" s="71" t="s">
        <v>26</v>
      </c>
      <c r="Q23" s="49" t="s">
        <v>27</v>
      </c>
      <c r="R23" s="67" t="s">
        <v>27</v>
      </c>
      <c r="S23" s="68" t="s">
        <v>33</v>
      </c>
      <c r="T23" s="111" t="s">
        <v>34</v>
      </c>
      <c r="U23" s="111"/>
      <c r="V23" s="58" t="s">
        <v>29</v>
      </c>
      <c r="W23" s="11">
        <f>VLOOKUP(A23,'Lesni_pozemky_PLa 2018'!A:C,1,FALSE)</f>
        <v>17</v>
      </c>
    </row>
    <row r="24" spans="1:23" ht="14.1" hidden="1" customHeight="1">
      <c r="A24">
        <v>18</v>
      </c>
      <c r="B24" s="59">
        <v>1</v>
      </c>
      <c r="C24" s="81" t="s">
        <v>618</v>
      </c>
      <c r="D24" s="60" t="s">
        <v>30</v>
      </c>
      <c r="E24" s="61">
        <v>111100</v>
      </c>
      <c r="F24" s="61" t="s">
        <v>23</v>
      </c>
      <c r="G24" s="61" t="s">
        <v>657</v>
      </c>
      <c r="H24" s="61">
        <v>628425</v>
      </c>
      <c r="I24" s="63" t="s">
        <v>31</v>
      </c>
      <c r="J24" s="49" t="s">
        <v>37</v>
      </c>
      <c r="K24" s="62">
        <v>3444038605</v>
      </c>
      <c r="L24" s="64">
        <v>1.0699999999999999E-2</v>
      </c>
      <c r="M24" s="65">
        <v>-629974.94999999995</v>
      </c>
      <c r="N24" s="65">
        <v>-1022473.86</v>
      </c>
      <c r="O24" s="66" t="str">
        <f t="shared" si="0"/>
        <v>Gysipo</v>
      </c>
      <c r="P24" s="71" t="s">
        <v>26</v>
      </c>
      <c r="Q24" s="49" t="s">
        <v>27</v>
      </c>
      <c r="R24" s="67" t="s">
        <v>27</v>
      </c>
      <c r="S24" s="68" t="s">
        <v>33</v>
      </c>
      <c r="T24" s="111" t="s">
        <v>34</v>
      </c>
      <c r="U24" s="111"/>
      <c r="V24" s="58" t="s">
        <v>29</v>
      </c>
      <c r="W24" s="11">
        <f>VLOOKUP(A24,'Lesni_pozemky_PLa 2018'!A:C,1,FALSE)</f>
        <v>18</v>
      </c>
    </row>
    <row r="25" spans="1:23" ht="14.1" hidden="1" customHeight="1">
      <c r="A25">
        <v>19</v>
      </c>
      <c r="B25" s="59">
        <v>1</v>
      </c>
      <c r="C25" s="81" t="s">
        <v>618</v>
      </c>
      <c r="D25" s="60" t="s">
        <v>30</v>
      </c>
      <c r="E25" s="61">
        <v>111100</v>
      </c>
      <c r="F25" s="61" t="s">
        <v>23</v>
      </c>
      <c r="G25" s="61" t="s">
        <v>657</v>
      </c>
      <c r="H25" s="61">
        <v>628425</v>
      </c>
      <c r="I25" s="63" t="s">
        <v>31</v>
      </c>
      <c r="J25" s="49" t="s">
        <v>38</v>
      </c>
      <c r="K25" s="62">
        <v>3444042605</v>
      </c>
      <c r="L25" s="64">
        <v>2E-3</v>
      </c>
      <c r="M25" s="65">
        <v>-629821.17000000004</v>
      </c>
      <c r="N25" s="65">
        <v>-1022438.56</v>
      </c>
      <c r="O25" s="66" t="str">
        <f t="shared" si="0"/>
        <v>Gysipo</v>
      </c>
      <c r="P25" s="71" t="s">
        <v>27</v>
      </c>
      <c r="Q25" s="49" t="s">
        <v>26</v>
      </c>
      <c r="R25" s="67" t="s">
        <v>27</v>
      </c>
      <c r="S25" s="68" t="s">
        <v>39</v>
      </c>
      <c r="T25" s="111" t="s">
        <v>34</v>
      </c>
      <c r="U25" s="111"/>
      <c r="V25" s="70" t="s">
        <v>29</v>
      </c>
      <c r="W25" s="11">
        <f>VLOOKUP(A25,'Lesni_pozemky_PLa 2018'!A:C,1,FALSE)</f>
        <v>19</v>
      </c>
    </row>
    <row r="26" spans="1:23" ht="14.1" hidden="1" customHeight="1">
      <c r="A26">
        <v>20</v>
      </c>
      <c r="B26" s="59">
        <v>1</v>
      </c>
      <c r="C26" s="81" t="s">
        <v>618</v>
      </c>
      <c r="D26" s="60" t="s">
        <v>30</v>
      </c>
      <c r="E26" s="61">
        <v>111100</v>
      </c>
      <c r="F26" s="61" t="s">
        <v>23</v>
      </c>
      <c r="G26" s="61" t="s">
        <v>657</v>
      </c>
      <c r="H26" s="61">
        <v>628425</v>
      </c>
      <c r="I26" s="63" t="s">
        <v>31</v>
      </c>
      <c r="J26" s="49" t="s">
        <v>40</v>
      </c>
      <c r="K26" s="62">
        <v>3444043605</v>
      </c>
      <c r="L26" s="64">
        <v>5.5999999999999999E-3</v>
      </c>
      <c r="M26" s="65">
        <v>-629724.63</v>
      </c>
      <c r="N26" s="65">
        <v>-1022489.06</v>
      </c>
      <c r="O26" s="66" t="str">
        <f t="shared" si="0"/>
        <v>Gysipo</v>
      </c>
      <c r="P26" s="71" t="s">
        <v>26</v>
      </c>
      <c r="Q26" s="49" t="s">
        <v>27</v>
      </c>
      <c r="R26" s="67" t="s">
        <v>27</v>
      </c>
      <c r="S26" s="68" t="s">
        <v>33</v>
      </c>
      <c r="T26" s="111" t="s">
        <v>34</v>
      </c>
      <c r="U26" s="111"/>
      <c r="V26" s="58" t="s">
        <v>29</v>
      </c>
      <c r="W26" s="11">
        <f>VLOOKUP(A26,'Lesni_pozemky_PLa 2018'!A:C,1,FALSE)</f>
        <v>20</v>
      </c>
    </row>
    <row r="27" spans="1:23" ht="14.1" hidden="1" customHeight="1">
      <c r="A27">
        <v>21</v>
      </c>
      <c r="B27" s="59">
        <v>1</v>
      </c>
      <c r="C27" s="81" t="s">
        <v>618</v>
      </c>
      <c r="D27" s="60" t="s">
        <v>30</v>
      </c>
      <c r="E27" s="61">
        <v>111100</v>
      </c>
      <c r="F27" s="61" t="s">
        <v>23</v>
      </c>
      <c r="G27" s="61" t="s">
        <v>657</v>
      </c>
      <c r="H27" s="61">
        <v>628425</v>
      </c>
      <c r="I27" s="63" t="s">
        <v>31</v>
      </c>
      <c r="J27" s="49" t="s">
        <v>41</v>
      </c>
      <c r="K27" s="62">
        <v>3444045605</v>
      </c>
      <c r="L27" s="64">
        <v>2.5000000000000001E-3</v>
      </c>
      <c r="M27" s="65">
        <v>-629830.68999999994</v>
      </c>
      <c r="N27" s="65">
        <v>-1022463.42</v>
      </c>
      <c r="O27" s="66" t="str">
        <f t="shared" si="0"/>
        <v>Gysipo</v>
      </c>
      <c r="P27" s="71" t="s">
        <v>26</v>
      </c>
      <c r="Q27" s="49" t="s">
        <v>27</v>
      </c>
      <c r="R27" s="67" t="s">
        <v>27</v>
      </c>
      <c r="S27" s="68" t="s">
        <v>42</v>
      </c>
      <c r="T27" s="111" t="s">
        <v>34</v>
      </c>
      <c r="U27" s="111"/>
      <c r="V27" s="58" t="s">
        <v>29</v>
      </c>
      <c r="W27" s="11">
        <f>VLOOKUP(A27,'Lesni_pozemky_PLa 2018'!A:C,1,FALSE)</f>
        <v>21</v>
      </c>
    </row>
    <row r="28" spans="1:23" ht="14.1" hidden="1" customHeight="1">
      <c r="A28">
        <v>22</v>
      </c>
      <c r="B28" s="59">
        <v>1</v>
      </c>
      <c r="C28" s="81" t="s">
        <v>618</v>
      </c>
      <c r="D28" s="60" t="s">
        <v>30</v>
      </c>
      <c r="E28" s="61">
        <v>111100</v>
      </c>
      <c r="F28" s="61" t="s">
        <v>23</v>
      </c>
      <c r="G28" s="61" t="s">
        <v>657</v>
      </c>
      <c r="H28" s="61">
        <v>628425</v>
      </c>
      <c r="I28" s="63" t="s">
        <v>31</v>
      </c>
      <c r="J28" s="49" t="s">
        <v>43</v>
      </c>
      <c r="K28" s="62">
        <v>3444046605</v>
      </c>
      <c r="L28" s="64">
        <v>4.48E-2</v>
      </c>
      <c r="M28" s="65">
        <v>-629770.05000000005</v>
      </c>
      <c r="N28" s="65">
        <v>-1022493.51</v>
      </c>
      <c r="O28" s="66" t="str">
        <f t="shared" si="0"/>
        <v>Gysipo</v>
      </c>
      <c r="P28" s="71" t="s">
        <v>26</v>
      </c>
      <c r="Q28" s="49" t="s">
        <v>27</v>
      </c>
      <c r="R28" s="67" t="s">
        <v>27</v>
      </c>
      <c r="S28" s="68" t="s">
        <v>42</v>
      </c>
      <c r="T28" s="111" t="s">
        <v>34</v>
      </c>
      <c r="U28" s="111"/>
      <c r="V28" s="58" t="s">
        <v>29</v>
      </c>
      <c r="W28" s="11">
        <f>VLOOKUP(A28,'Lesni_pozemky_PLa 2018'!A:C,1,FALSE)</f>
        <v>22</v>
      </c>
    </row>
    <row r="29" spans="1:23" ht="14.1" hidden="1" customHeight="1">
      <c r="A29">
        <v>23</v>
      </c>
      <c r="B29" s="59">
        <v>1</v>
      </c>
      <c r="C29" s="81" t="s">
        <v>618</v>
      </c>
      <c r="D29" s="60" t="s">
        <v>30</v>
      </c>
      <c r="E29" s="61">
        <v>111100</v>
      </c>
      <c r="F29" s="61" t="s">
        <v>23</v>
      </c>
      <c r="G29" s="61" t="s">
        <v>657</v>
      </c>
      <c r="H29" s="61">
        <v>628425</v>
      </c>
      <c r="I29" s="63" t="s">
        <v>31</v>
      </c>
      <c r="J29" s="49" t="s">
        <v>44</v>
      </c>
      <c r="K29" s="62">
        <v>3444047605</v>
      </c>
      <c r="L29" s="64">
        <v>6.3E-3</v>
      </c>
      <c r="M29" s="65">
        <v>-629725.06999999995</v>
      </c>
      <c r="N29" s="65">
        <v>-1022498.67</v>
      </c>
      <c r="O29" s="66" t="str">
        <f t="shared" si="0"/>
        <v>Gysipo</v>
      </c>
      <c r="P29" s="71" t="s">
        <v>26</v>
      </c>
      <c r="Q29" s="49" t="s">
        <v>27</v>
      </c>
      <c r="R29" s="67" t="s">
        <v>27</v>
      </c>
      <c r="S29" s="68" t="s">
        <v>42</v>
      </c>
      <c r="T29" s="111" t="s">
        <v>34</v>
      </c>
      <c r="U29" s="111"/>
      <c r="V29" s="58" t="s">
        <v>29</v>
      </c>
      <c r="W29" s="11">
        <f>VLOOKUP(A29,'Lesni_pozemky_PLa 2018'!A:C,1,FALSE)</f>
        <v>23</v>
      </c>
    </row>
    <row r="30" spans="1:23" ht="14.1" hidden="1" customHeight="1">
      <c r="A30">
        <v>24</v>
      </c>
      <c r="B30" s="59">
        <v>1</v>
      </c>
      <c r="C30" s="81" t="s">
        <v>618</v>
      </c>
      <c r="D30" s="60" t="s">
        <v>30</v>
      </c>
      <c r="E30" s="61">
        <v>111100</v>
      </c>
      <c r="F30" s="61" t="s">
        <v>23</v>
      </c>
      <c r="G30" s="61" t="s">
        <v>657</v>
      </c>
      <c r="H30" s="61">
        <v>628425</v>
      </c>
      <c r="I30" s="63" t="s">
        <v>31</v>
      </c>
      <c r="J30" s="49" t="s">
        <v>45</v>
      </c>
      <c r="K30" s="62">
        <v>3444048605</v>
      </c>
      <c r="L30" s="64">
        <v>1.7999999999999999E-2</v>
      </c>
      <c r="M30" s="65">
        <v>-629704.38</v>
      </c>
      <c r="N30" s="65">
        <v>-1022490.69</v>
      </c>
      <c r="O30" s="66" t="str">
        <f t="shared" si="0"/>
        <v>Gysipo</v>
      </c>
      <c r="P30" s="71" t="s">
        <v>26</v>
      </c>
      <c r="Q30" s="49" t="s">
        <v>27</v>
      </c>
      <c r="R30" s="67" t="s">
        <v>27</v>
      </c>
      <c r="S30" s="68" t="s">
        <v>42</v>
      </c>
      <c r="T30" s="111" t="s">
        <v>34</v>
      </c>
      <c r="U30" s="111"/>
      <c r="V30" s="58" t="s">
        <v>29</v>
      </c>
      <c r="W30" s="11">
        <f>VLOOKUP(A30,'Lesni_pozemky_PLa 2018'!A:C,1,FALSE)</f>
        <v>24</v>
      </c>
    </row>
    <row r="31" spans="1:23" ht="14.1" hidden="1" customHeight="1">
      <c r="A31">
        <v>25</v>
      </c>
      <c r="B31" s="59">
        <v>1</v>
      </c>
      <c r="C31" s="81" t="s">
        <v>618</v>
      </c>
      <c r="D31" s="60" t="s">
        <v>123</v>
      </c>
      <c r="E31" s="61">
        <v>111400</v>
      </c>
      <c r="F31" s="61" t="s">
        <v>23</v>
      </c>
      <c r="G31" s="61" t="s">
        <v>680</v>
      </c>
      <c r="H31" s="61">
        <v>675539</v>
      </c>
      <c r="I31" s="63" t="s">
        <v>124</v>
      </c>
      <c r="J31" s="49" t="s">
        <v>125</v>
      </c>
      <c r="K31" s="62">
        <v>2784503208</v>
      </c>
      <c r="L31" s="64">
        <v>5.0000000000000001E-3</v>
      </c>
      <c r="M31" s="65">
        <v>-690470.26</v>
      </c>
      <c r="N31" s="65">
        <v>-1039762.04</v>
      </c>
      <c r="O31" s="66" t="str">
        <f t="shared" si="0"/>
        <v>Gysipo</v>
      </c>
      <c r="P31" s="71" t="s">
        <v>26</v>
      </c>
      <c r="Q31" s="49" t="s">
        <v>27</v>
      </c>
      <c r="R31" s="49" t="s">
        <v>27</v>
      </c>
      <c r="S31" s="68"/>
      <c r="T31" s="111" t="s">
        <v>34</v>
      </c>
      <c r="U31" s="111"/>
      <c r="V31" s="58" t="s">
        <v>29</v>
      </c>
      <c r="W31" s="11">
        <f>VLOOKUP(A31,'Lesni_pozemky_PLa 2018'!A:C,1,FALSE)</f>
        <v>25</v>
      </c>
    </row>
    <row r="32" spans="1:23" ht="14.1" hidden="1" customHeight="1">
      <c r="A32">
        <v>26</v>
      </c>
      <c r="B32" s="59">
        <v>1</v>
      </c>
      <c r="C32" s="81" t="s">
        <v>618</v>
      </c>
      <c r="D32" s="60" t="s">
        <v>70</v>
      </c>
      <c r="E32" s="61">
        <v>111200</v>
      </c>
      <c r="F32" s="61" t="s">
        <v>23</v>
      </c>
      <c r="G32" s="61" t="s">
        <v>679</v>
      </c>
      <c r="H32" s="61">
        <v>679887</v>
      </c>
      <c r="I32" s="63" t="s">
        <v>71</v>
      </c>
      <c r="J32" s="49" t="s">
        <v>72</v>
      </c>
      <c r="K32" s="62">
        <v>1920917602</v>
      </c>
      <c r="L32" s="64">
        <v>1.6999999999999999E-3</v>
      </c>
      <c r="M32" s="65">
        <v>-631767.93000000005</v>
      </c>
      <c r="N32" s="65">
        <v>-1033257.79</v>
      </c>
      <c r="O32" s="66" t="str">
        <f t="shared" si="0"/>
        <v>Gysipo</v>
      </c>
      <c r="P32" s="71" t="s">
        <v>26</v>
      </c>
      <c r="Q32" s="49" t="s">
        <v>27</v>
      </c>
      <c r="R32" s="49" t="s">
        <v>27</v>
      </c>
      <c r="S32" s="68" t="s">
        <v>69</v>
      </c>
      <c r="T32" s="111" t="s">
        <v>34</v>
      </c>
      <c r="U32" s="111"/>
      <c r="V32" s="58" t="s">
        <v>29</v>
      </c>
      <c r="W32" s="11">
        <f>VLOOKUP(A32,'Lesni_pozemky_PLa 2018'!A:C,1,FALSE)</f>
        <v>26</v>
      </c>
    </row>
    <row r="33" spans="1:23" ht="14.1" hidden="1" customHeight="1">
      <c r="A33">
        <v>27</v>
      </c>
      <c r="B33" s="59">
        <v>1</v>
      </c>
      <c r="C33" s="81" t="s">
        <v>618</v>
      </c>
      <c r="D33" s="60" t="s">
        <v>46</v>
      </c>
      <c r="E33" s="61">
        <v>111100</v>
      </c>
      <c r="F33" s="61" t="s">
        <v>23</v>
      </c>
      <c r="G33" s="61" t="s">
        <v>650</v>
      </c>
      <c r="H33" s="61">
        <v>718637</v>
      </c>
      <c r="I33" s="63" t="s">
        <v>47</v>
      </c>
      <c r="J33" s="49" t="s">
        <v>48</v>
      </c>
      <c r="K33" s="62">
        <v>30603532010</v>
      </c>
      <c r="L33" s="64">
        <v>2.3800000000000002E-2</v>
      </c>
      <c r="M33" s="65">
        <v>-642034.16</v>
      </c>
      <c r="N33" s="65">
        <v>-986072.01</v>
      </c>
      <c r="O33" s="66" t="str">
        <f t="shared" si="0"/>
        <v>Gysipo</v>
      </c>
      <c r="P33" s="71" t="s">
        <v>27</v>
      </c>
      <c r="Q33" s="49" t="s">
        <v>26</v>
      </c>
      <c r="R33" s="67" t="s">
        <v>27</v>
      </c>
      <c r="S33" s="68" t="s">
        <v>49</v>
      </c>
      <c r="T33" s="111" t="s">
        <v>34</v>
      </c>
      <c r="U33" s="111"/>
      <c r="V33" s="70" t="s">
        <v>29</v>
      </c>
      <c r="W33" s="11">
        <f>VLOOKUP(A33,'Lesni_pozemky_PLa 2018'!A:C,1,FALSE)</f>
        <v>27</v>
      </c>
    </row>
    <row r="34" spans="1:23" ht="14.1" hidden="1" customHeight="1">
      <c r="A34">
        <v>28</v>
      </c>
      <c r="B34" s="59">
        <v>1</v>
      </c>
      <c r="C34" s="81" t="s">
        <v>618</v>
      </c>
      <c r="D34" s="60" t="s">
        <v>46</v>
      </c>
      <c r="E34" s="61">
        <v>111100</v>
      </c>
      <c r="F34" s="61" t="s">
        <v>23</v>
      </c>
      <c r="G34" s="61" t="s">
        <v>650</v>
      </c>
      <c r="H34" s="61">
        <v>718637</v>
      </c>
      <c r="I34" s="63" t="s">
        <v>47</v>
      </c>
      <c r="J34" s="49" t="s">
        <v>50</v>
      </c>
      <c r="K34" s="62">
        <v>30603534010</v>
      </c>
      <c r="L34" s="64">
        <v>2.4E-2</v>
      </c>
      <c r="M34" s="65">
        <v>-641897.77</v>
      </c>
      <c r="N34" s="65">
        <v>-986311.25</v>
      </c>
      <c r="O34" s="66" t="str">
        <f t="shared" si="0"/>
        <v>Gysipo</v>
      </c>
      <c r="P34" s="71" t="s">
        <v>20</v>
      </c>
      <c r="Q34" s="49" t="s">
        <v>51</v>
      </c>
      <c r="R34" s="67" t="s">
        <v>26</v>
      </c>
      <c r="S34" s="68" t="s">
        <v>52</v>
      </c>
      <c r="T34" s="111" t="s">
        <v>34</v>
      </c>
      <c r="U34" s="111"/>
      <c r="V34" s="58" t="s">
        <v>29</v>
      </c>
      <c r="W34" s="11">
        <f>VLOOKUP(A34,'Lesni_pozemky_PLa 2018'!A:C,1,FALSE)</f>
        <v>28</v>
      </c>
    </row>
    <row r="35" spans="1:23" ht="14.1" hidden="1" customHeight="1">
      <c r="A35">
        <v>29</v>
      </c>
      <c r="B35" s="59">
        <v>1</v>
      </c>
      <c r="C35" s="81" t="s">
        <v>618</v>
      </c>
      <c r="D35" s="60" t="s">
        <v>46</v>
      </c>
      <c r="E35" s="61">
        <v>111100</v>
      </c>
      <c r="F35" s="61" t="s">
        <v>23</v>
      </c>
      <c r="G35" s="61" t="s">
        <v>650</v>
      </c>
      <c r="H35" s="61">
        <v>718637</v>
      </c>
      <c r="I35" s="63" t="s">
        <v>47</v>
      </c>
      <c r="J35" s="49" t="s">
        <v>53</v>
      </c>
      <c r="K35" s="62">
        <v>30603535010</v>
      </c>
      <c r="L35" s="64">
        <v>2.2000000000000001E-3</v>
      </c>
      <c r="M35" s="65">
        <v>-641939.31999999995</v>
      </c>
      <c r="N35" s="65">
        <v>-986229.71</v>
      </c>
      <c r="O35" s="66" t="str">
        <f t="shared" si="0"/>
        <v>Gysipo</v>
      </c>
      <c r="P35" s="71" t="s">
        <v>26</v>
      </c>
      <c r="Q35" s="49" t="s">
        <v>27</v>
      </c>
      <c r="R35" s="67" t="s">
        <v>27</v>
      </c>
      <c r="S35" s="68"/>
      <c r="T35" s="111" t="s">
        <v>34</v>
      </c>
      <c r="U35" s="111"/>
      <c r="V35" s="58" t="s">
        <v>29</v>
      </c>
      <c r="W35" s="11">
        <f>VLOOKUP(A35,'Lesni_pozemky_PLa 2018'!A:C,1,FALSE)</f>
        <v>29</v>
      </c>
    </row>
    <row r="36" spans="1:23" ht="14.1" hidden="1" customHeight="1">
      <c r="A36">
        <v>30</v>
      </c>
      <c r="B36" s="59">
        <v>1</v>
      </c>
      <c r="C36" s="81" t="s">
        <v>618</v>
      </c>
      <c r="D36" s="60" t="s">
        <v>46</v>
      </c>
      <c r="E36" s="61">
        <v>111100</v>
      </c>
      <c r="F36" s="61" t="s">
        <v>23</v>
      </c>
      <c r="G36" s="61" t="s">
        <v>650</v>
      </c>
      <c r="H36" s="61">
        <v>718637</v>
      </c>
      <c r="I36" s="63" t="s">
        <v>47</v>
      </c>
      <c r="J36" s="49" t="s">
        <v>54</v>
      </c>
      <c r="K36" s="62">
        <v>30603536010</v>
      </c>
      <c r="L36" s="64">
        <v>6.4600000000000005E-2</v>
      </c>
      <c r="M36" s="65">
        <v>-641986.22</v>
      </c>
      <c r="N36" s="65">
        <v>-986173.75</v>
      </c>
      <c r="O36" s="66" t="str">
        <f t="shared" si="0"/>
        <v>Gysipo</v>
      </c>
      <c r="P36" s="71" t="s">
        <v>20</v>
      </c>
      <c r="Q36" s="49" t="s">
        <v>51</v>
      </c>
      <c r="R36" s="67" t="s">
        <v>26</v>
      </c>
      <c r="S36" s="68" t="s">
        <v>55</v>
      </c>
      <c r="T36" s="111" t="s">
        <v>34</v>
      </c>
      <c r="U36" s="111"/>
      <c r="V36" s="58" t="s">
        <v>29</v>
      </c>
      <c r="W36" s="11">
        <f>VLOOKUP(A36,'Lesni_pozemky_PLa 2018'!A:C,1,FALSE)</f>
        <v>30</v>
      </c>
    </row>
    <row r="37" spans="1:23" ht="14.1" hidden="1" customHeight="1">
      <c r="A37">
        <v>31</v>
      </c>
      <c r="B37" s="59">
        <v>1</v>
      </c>
      <c r="C37" s="81" t="s">
        <v>618</v>
      </c>
      <c r="D37" s="60" t="s">
        <v>46</v>
      </c>
      <c r="E37" s="61">
        <v>111100</v>
      </c>
      <c r="F37" s="61" t="s">
        <v>23</v>
      </c>
      <c r="G37" s="61" t="s">
        <v>650</v>
      </c>
      <c r="H37" s="61">
        <v>718637</v>
      </c>
      <c r="I37" s="63" t="s">
        <v>47</v>
      </c>
      <c r="J37" s="49" t="s">
        <v>56</v>
      </c>
      <c r="K37" s="62">
        <v>30603538010</v>
      </c>
      <c r="L37" s="64">
        <v>1.2500000000000001E-2</v>
      </c>
      <c r="M37" s="65">
        <v>-642032.80000000005</v>
      </c>
      <c r="N37" s="65">
        <v>-986020.23</v>
      </c>
      <c r="O37" s="66" t="str">
        <f t="shared" si="0"/>
        <v>Gysipo</v>
      </c>
      <c r="P37" s="71" t="s">
        <v>27</v>
      </c>
      <c r="Q37" s="49" t="s">
        <v>26</v>
      </c>
      <c r="R37" s="67" t="s">
        <v>27</v>
      </c>
      <c r="S37" s="68" t="s">
        <v>49</v>
      </c>
      <c r="T37" s="111" t="s">
        <v>34</v>
      </c>
      <c r="U37" s="111"/>
      <c r="V37" s="70" t="s">
        <v>29</v>
      </c>
      <c r="W37" s="11">
        <f>VLOOKUP(A37,'Lesni_pozemky_PLa 2018'!A:C,1,FALSE)</f>
        <v>31</v>
      </c>
    </row>
    <row r="38" spans="1:23" ht="14.1" hidden="1" customHeight="1">
      <c r="A38">
        <v>32</v>
      </c>
      <c r="B38" s="59">
        <v>1</v>
      </c>
      <c r="C38" s="81" t="s">
        <v>618</v>
      </c>
      <c r="D38" s="60" t="s">
        <v>78</v>
      </c>
      <c r="E38" s="61">
        <v>111200</v>
      </c>
      <c r="F38" s="61" t="s">
        <v>23</v>
      </c>
      <c r="G38" s="61" t="s">
        <v>618</v>
      </c>
      <c r="H38" s="61">
        <v>747939</v>
      </c>
      <c r="I38" s="211" t="s">
        <v>79</v>
      </c>
      <c r="J38" s="49" t="s">
        <v>80</v>
      </c>
      <c r="K38" s="62">
        <v>2018337602</v>
      </c>
      <c r="L38" s="64">
        <v>0.1865</v>
      </c>
      <c r="M38" s="65">
        <v>-638430.06999999995</v>
      </c>
      <c r="N38" s="65">
        <v>-1034910.54</v>
      </c>
      <c r="O38" s="66" t="str">
        <f t="shared" si="0"/>
        <v>Gysipo</v>
      </c>
      <c r="P38" s="71" t="s">
        <v>26</v>
      </c>
      <c r="Q38" s="49" t="s">
        <v>27</v>
      </c>
      <c r="R38" s="49" t="s">
        <v>27</v>
      </c>
      <c r="S38" s="68" t="s">
        <v>69</v>
      </c>
      <c r="T38" s="111" t="s">
        <v>34</v>
      </c>
      <c r="U38" s="212" t="s">
        <v>895</v>
      </c>
      <c r="V38" s="213" t="s">
        <v>642</v>
      </c>
      <c r="W38" s="11" t="e">
        <f>VLOOKUP(A38,'Lesni_pozemky_PLa 2018'!A:C,1,FALSE)</f>
        <v>#N/A</v>
      </c>
    </row>
    <row r="39" spans="1:23" ht="14.1" hidden="1" customHeight="1">
      <c r="A39">
        <v>33</v>
      </c>
      <c r="B39" s="59">
        <v>1</v>
      </c>
      <c r="C39" s="81" t="s">
        <v>618</v>
      </c>
      <c r="D39" s="144" t="s">
        <v>640</v>
      </c>
      <c r="E39" s="94"/>
      <c r="F39" s="61" t="s">
        <v>23</v>
      </c>
      <c r="G39" s="61" t="s">
        <v>672</v>
      </c>
      <c r="H39" s="61">
        <v>766925</v>
      </c>
      <c r="I39" s="118" t="s">
        <v>608</v>
      </c>
      <c r="J39" s="119" t="s">
        <v>607</v>
      </c>
      <c r="K39" s="62">
        <v>48254622010</v>
      </c>
      <c r="L39" s="64">
        <v>1.5E-3</v>
      </c>
      <c r="M39" s="65">
        <v>-652887</v>
      </c>
      <c r="N39" s="65">
        <v>-1016744</v>
      </c>
      <c r="O39" s="66" t="str">
        <f t="shared" si="0"/>
        <v>Gysipo</v>
      </c>
      <c r="P39" s="88"/>
      <c r="Q39" s="88"/>
      <c r="R39" s="88"/>
      <c r="S39" s="129"/>
      <c r="T39" s="138" t="s">
        <v>482</v>
      </c>
      <c r="U39" s="138"/>
      <c r="V39" s="88"/>
      <c r="W39" s="11">
        <f>VLOOKUP(A39,'Lesni_pozemky_PLa 2018'!A:C,1,FALSE)</f>
        <v>33</v>
      </c>
    </row>
    <row r="40" spans="1:23" ht="14.1" hidden="1" customHeight="1">
      <c r="A40">
        <v>34</v>
      </c>
      <c r="B40" s="59">
        <v>1</v>
      </c>
      <c r="C40" s="81" t="s">
        <v>618</v>
      </c>
      <c r="D40" s="144" t="s">
        <v>619</v>
      </c>
      <c r="E40" s="88">
        <v>1111475</v>
      </c>
      <c r="F40" s="61" t="s">
        <v>23</v>
      </c>
      <c r="G40" s="61" t="s">
        <v>680</v>
      </c>
      <c r="H40" s="61">
        <v>723550</v>
      </c>
      <c r="I40" s="118" t="s">
        <v>538</v>
      </c>
      <c r="J40" s="119" t="s">
        <v>537</v>
      </c>
      <c r="K40" s="62">
        <v>63470665010</v>
      </c>
      <c r="L40" s="64">
        <v>2.8199999999999999E-2</v>
      </c>
      <c r="M40" s="65">
        <v>-694736</v>
      </c>
      <c r="N40" s="65">
        <v>-1039736</v>
      </c>
      <c r="O40" s="66" t="str">
        <f t="shared" si="0"/>
        <v>Gysipo</v>
      </c>
      <c r="P40" s="88"/>
      <c r="Q40" s="88"/>
      <c r="R40" s="88"/>
      <c r="S40" s="129"/>
      <c r="T40" s="138" t="s">
        <v>482</v>
      </c>
      <c r="U40" s="138"/>
      <c r="V40" s="88"/>
      <c r="W40" s="11">
        <f>VLOOKUP(A40,'Lesni_pozemky_PLa 2018'!A:C,1,FALSE)</f>
        <v>34</v>
      </c>
    </row>
    <row r="41" spans="1:23" ht="14.1" hidden="1" customHeight="1">
      <c r="A41">
        <v>35</v>
      </c>
      <c r="B41" s="59">
        <v>1</v>
      </c>
      <c r="C41" s="81" t="s">
        <v>618</v>
      </c>
      <c r="D41" s="144" t="s">
        <v>619</v>
      </c>
      <c r="E41" s="88">
        <v>1111475</v>
      </c>
      <c r="F41" s="61" t="s">
        <v>23</v>
      </c>
      <c r="G41" s="61" t="s">
        <v>680</v>
      </c>
      <c r="H41" s="61">
        <v>723550</v>
      </c>
      <c r="I41" s="118" t="s">
        <v>538</v>
      </c>
      <c r="J41" s="119" t="s">
        <v>539</v>
      </c>
      <c r="K41" s="62">
        <v>1988467208</v>
      </c>
      <c r="L41" s="64">
        <v>5.7500000000000002E-2</v>
      </c>
      <c r="M41" s="65">
        <v>-695086</v>
      </c>
      <c r="N41" s="65">
        <v>-1049423</v>
      </c>
      <c r="O41" s="66" t="str">
        <f>HYPERLINK(CONCATENATE("http://gis.pla.cz/gisypo/main.aspx?scale=3000&amp;Y=",M41,"&amp;X=",N42),"Gysipo")</f>
        <v>Gysipo</v>
      </c>
      <c r="P41" s="88"/>
      <c r="Q41" s="88"/>
      <c r="R41" s="88"/>
      <c r="S41" s="68"/>
      <c r="T41" s="138" t="s">
        <v>482</v>
      </c>
      <c r="U41" s="138"/>
      <c r="V41" s="88"/>
      <c r="W41" s="11">
        <f>VLOOKUP(A41,'Lesni_pozemky_PLa 2018'!A:C,1,FALSE)</f>
        <v>35</v>
      </c>
    </row>
    <row r="42" spans="1:23" ht="14.1" hidden="1" customHeight="1">
      <c r="A42">
        <v>36</v>
      </c>
      <c r="B42" s="59">
        <v>1</v>
      </c>
      <c r="C42" s="81" t="s">
        <v>618</v>
      </c>
      <c r="D42" s="144" t="s">
        <v>619</v>
      </c>
      <c r="E42" s="88">
        <v>1111475</v>
      </c>
      <c r="F42" s="61" t="s">
        <v>23</v>
      </c>
      <c r="G42" s="61" t="s">
        <v>680</v>
      </c>
      <c r="H42" s="61">
        <v>723550</v>
      </c>
      <c r="I42" s="118" t="s">
        <v>538</v>
      </c>
      <c r="J42" s="119" t="s">
        <v>540</v>
      </c>
      <c r="K42" s="62">
        <v>63470680010</v>
      </c>
      <c r="L42" s="64">
        <v>0.15340000000000001</v>
      </c>
      <c r="M42" s="65">
        <v>-694979</v>
      </c>
      <c r="N42" s="65">
        <v>-1039491</v>
      </c>
      <c r="O42" s="66" t="str">
        <f>HYPERLINK(CONCATENATE("http://gis.pla.cz/gisypo/main.aspx?scale=3000&amp;Y=",M42,"&amp;X=",N43),"Gysipo")</f>
        <v>Gysipo</v>
      </c>
      <c r="P42" s="88"/>
      <c r="Q42" s="88"/>
      <c r="R42" s="88"/>
      <c r="S42" s="68"/>
      <c r="T42" s="138" t="s">
        <v>482</v>
      </c>
      <c r="U42" s="138"/>
      <c r="V42" s="88"/>
      <c r="W42" s="11">
        <f>VLOOKUP(A42,'Lesni_pozemky_PLa 2018'!A:C,1,FALSE)</f>
        <v>36</v>
      </c>
    </row>
    <row r="43" spans="1:23" ht="14.1" hidden="1" customHeight="1">
      <c r="A43">
        <v>37</v>
      </c>
      <c r="B43" s="59">
        <v>1</v>
      </c>
      <c r="C43" s="81" t="s">
        <v>618</v>
      </c>
      <c r="D43" s="144" t="s">
        <v>619</v>
      </c>
      <c r="E43" s="88">
        <v>1111475</v>
      </c>
      <c r="F43" s="61" t="s">
        <v>23</v>
      </c>
      <c r="G43" s="61" t="s">
        <v>680</v>
      </c>
      <c r="H43" s="61">
        <v>723550</v>
      </c>
      <c r="I43" s="118" t="s">
        <v>538</v>
      </c>
      <c r="J43" s="119" t="s">
        <v>541</v>
      </c>
      <c r="K43" s="62">
        <v>63470681010</v>
      </c>
      <c r="L43" s="64">
        <v>6.3E-3</v>
      </c>
      <c r="M43" s="65">
        <v>-695080</v>
      </c>
      <c r="N43" s="65">
        <v>-1039370</v>
      </c>
      <c r="O43" s="66" t="str">
        <f>HYPERLINK(CONCATENATE("http://gis.pla.cz/gisypo/main.aspx?scale=3000&amp;Y=",M43,"&amp;X=",N44),"Gysipo")</f>
        <v>Gysipo</v>
      </c>
      <c r="P43" s="88"/>
      <c r="Q43" s="88"/>
      <c r="R43" s="88"/>
      <c r="S43" s="68"/>
      <c r="T43" s="138" t="s">
        <v>482</v>
      </c>
      <c r="U43" s="138"/>
      <c r="V43" s="88"/>
      <c r="W43" s="11">
        <f>VLOOKUP(A43,'Lesni_pozemky_PLa 2018'!A:C,1,FALSE)</f>
        <v>37</v>
      </c>
    </row>
    <row r="44" spans="1:23" ht="14.1" hidden="1" customHeight="1">
      <c r="A44">
        <v>38</v>
      </c>
      <c r="B44" s="59">
        <v>1</v>
      </c>
      <c r="C44" s="81" t="s">
        <v>618</v>
      </c>
      <c r="D44" s="144" t="s">
        <v>619</v>
      </c>
      <c r="E44" s="88">
        <v>1111475</v>
      </c>
      <c r="F44" s="61" t="s">
        <v>23</v>
      </c>
      <c r="G44" s="61" t="s">
        <v>680</v>
      </c>
      <c r="H44" s="61">
        <v>723550</v>
      </c>
      <c r="I44" s="118" t="s">
        <v>538</v>
      </c>
      <c r="J44" s="119" t="s">
        <v>542</v>
      </c>
      <c r="K44" s="62">
        <v>63470683010</v>
      </c>
      <c r="L44" s="64">
        <v>2.3E-3</v>
      </c>
      <c r="M44" s="65">
        <v>-695087</v>
      </c>
      <c r="N44" s="65">
        <v>-1039371</v>
      </c>
      <c r="O44" s="66" t="str">
        <f>HYPERLINK(CONCATENATE("http://gis.pla.cz/gisypo/main.aspx?scale=3000&amp;Y=",M44,"&amp;X=",N45),"Gysipo")</f>
        <v>Gysipo</v>
      </c>
      <c r="P44" s="133"/>
      <c r="Q44" s="88"/>
      <c r="R44" s="88"/>
      <c r="S44" s="68"/>
      <c r="T44" s="138" t="s">
        <v>482</v>
      </c>
      <c r="U44" s="138"/>
      <c r="V44" s="88"/>
      <c r="W44" s="11">
        <f>VLOOKUP(A44,'Lesni_pozemky_PLa 2018'!A:C,1,FALSE)</f>
        <v>38</v>
      </c>
    </row>
    <row r="45" spans="1:23" ht="14.1" hidden="1" customHeight="1">
      <c r="A45">
        <v>39</v>
      </c>
      <c r="B45" s="59">
        <v>1</v>
      </c>
      <c r="C45" s="81" t="s">
        <v>618</v>
      </c>
      <c r="D45" s="144" t="s">
        <v>619</v>
      </c>
      <c r="E45" s="88">
        <v>1111475</v>
      </c>
      <c r="F45" s="61" t="s">
        <v>23</v>
      </c>
      <c r="G45" s="61" t="s">
        <v>680</v>
      </c>
      <c r="H45" s="61">
        <v>723550</v>
      </c>
      <c r="I45" s="118" t="s">
        <v>538</v>
      </c>
      <c r="J45" s="119" t="s">
        <v>543</v>
      </c>
      <c r="K45" s="62">
        <v>63470666010</v>
      </c>
      <c r="L45" s="64">
        <v>2.01E-2</v>
      </c>
      <c r="M45" s="65">
        <v>-694842</v>
      </c>
      <c r="N45" s="65">
        <v>-1039611</v>
      </c>
      <c r="O45" s="66" t="str">
        <f>HYPERLINK(CONCATENATE("http://gis.pla.cz/gisypo/main.aspx?scale=3000&amp;Y=",M45,"&amp;X=",N46),"Gysipo")</f>
        <v>Gysipo</v>
      </c>
      <c r="P45" s="88"/>
      <c r="Q45" s="88"/>
      <c r="R45" s="88"/>
      <c r="S45" s="68"/>
      <c r="T45" s="138" t="s">
        <v>482</v>
      </c>
      <c r="U45" s="138"/>
      <c r="V45" s="88"/>
      <c r="W45" s="11">
        <f>VLOOKUP(A45,'Lesni_pozemky_PLa 2018'!A:C,1,FALSE)</f>
        <v>39</v>
      </c>
    </row>
    <row r="46" spans="1:23" ht="14.1" hidden="1" customHeight="1">
      <c r="A46">
        <v>40</v>
      </c>
      <c r="B46" s="59">
        <v>1</v>
      </c>
      <c r="C46" s="81" t="s">
        <v>618</v>
      </c>
      <c r="D46" s="144" t="s">
        <v>619</v>
      </c>
      <c r="E46" s="88">
        <v>1111475</v>
      </c>
      <c r="F46" s="61" t="s">
        <v>23</v>
      </c>
      <c r="G46" s="61" t="s">
        <v>680</v>
      </c>
      <c r="H46" s="61">
        <v>723550</v>
      </c>
      <c r="I46" s="118" t="s">
        <v>538</v>
      </c>
      <c r="J46" s="119" t="s">
        <v>544</v>
      </c>
      <c r="K46" s="62">
        <v>63470667010</v>
      </c>
      <c r="L46" s="64">
        <v>1.32E-2</v>
      </c>
      <c r="M46" s="65">
        <v>-694902</v>
      </c>
      <c r="N46" s="65">
        <v>-1039538</v>
      </c>
      <c r="O46" s="66" t="str">
        <f t="shared" ref="O46:O65" si="1">HYPERLINK(CONCATENATE("http://gis.pla.cz/gisypo/main.aspx?scale=3000&amp;Y=",M46,"&amp;X=",N46),"Gysipo")</f>
        <v>Gysipo</v>
      </c>
      <c r="P46" s="88"/>
      <c r="Q46" s="88"/>
      <c r="R46" s="88"/>
      <c r="S46" s="68"/>
      <c r="T46" s="138" t="s">
        <v>482</v>
      </c>
      <c r="U46" s="138"/>
      <c r="V46" s="88"/>
      <c r="W46" s="11">
        <f>VLOOKUP(A46,'Lesni_pozemky_PLa 2018'!A:C,1,FALSE)</f>
        <v>40</v>
      </c>
    </row>
    <row r="47" spans="1:23" ht="14.1" hidden="1" customHeight="1">
      <c r="A47">
        <v>41</v>
      </c>
      <c r="B47" s="59">
        <v>1</v>
      </c>
      <c r="C47" s="81" t="s">
        <v>618</v>
      </c>
      <c r="D47" s="144" t="s">
        <v>619</v>
      </c>
      <c r="E47" s="88">
        <v>1111475</v>
      </c>
      <c r="F47" s="61" t="s">
        <v>23</v>
      </c>
      <c r="G47" s="61" t="s">
        <v>680</v>
      </c>
      <c r="H47" s="61">
        <v>723550</v>
      </c>
      <c r="I47" s="118" t="s">
        <v>538</v>
      </c>
      <c r="J47" s="119" t="s">
        <v>545</v>
      </c>
      <c r="K47" s="62">
        <v>63470668010</v>
      </c>
      <c r="L47" s="64">
        <v>1.9900000000000001E-2</v>
      </c>
      <c r="M47" s="65">
        <v>-694271</v>
      </c>
      <c r="N47" s="65">
        <v>-1040093</v>
      </c>
      <c r="O47" s="66" t="str">
        <f t="shared" si="1"/>
        <v>Gysipo</v>
      </c>
      <c r="P47" s="133"/>
      <c r="Q47" s="88"/>
      <c r="R47" s="88"/>
      <c r="S47" s="68"/>
      <c r="T47" s="138" t="s">
        <v>482</v>
      </c>
      <c r="U47" s="138"/>
      <c r="V47" s="88"/>
      <c r="W47" s="11">
        <f>VLOOKUP(A47,'Lesni_pozemky_PLa 2018'!A:C,1,FALSE)</f>
        <v>41</v>
      </c>
    </row>
    <row r="48" spans="1:23" ht="14.1" hidden="1" customHeight="1">
      <c r="A48">
        <v>42</v>
      </c>
      <c r="B48" s="59">
        <v>1</v>
      </c>
      <c r="C48" s="81" t="s">
        <v>618</v>
      </c>
      <c r="D48" s="144" t="s">
        <v>619</v>
      </c>
      <c r="E48" s="88">
        <v>1111475</v>
      </c>
      <c r="F48" s="61" t="s">
        <v>23</v>
      </c>
      <c r="G48" s="61" t="s">
        <v>680</v>
      </c>
      <c r="H48" s="61">
        <v>723550</v>
      </c>
      <c r="I48" s="118" t="s">
        <v>538</v>
      </c>
      <c r="J48" s="119" t="s">
        <v>546</v>
      </c>
      <c r="K48" s="62">
        <v>63470669010</v>
      </c>
      <c r="L48" s="64">
        <v>6.1000000000000004E-3</v>
      </c>
      <c r="M48" s="65">
        <v>-694350</v>
      </c>
      <c r="N48" s="65">
        <v>-1040065</v>
      </c>
      <c r="O48" s="66" t="str">
        <f t="shared" si="1"/>
        <v>Gysipo</v>
      </c>
      <c r="P48" s="88"/>
      <c r="Q48" s="88"/>
      <c r="R48" s="88"/>
      <c r="S48" s="68"/>
      <c r="T48" s="138" t="s">
        <v>482</v>
      </c>
      <c r="U48" s="138"/>
      <c r="V48" s="88"/>
      <c r="W48" s="11">
        <f>VLOOKUP(A48,'Lesni_pozemky_PLa 2018'!A:C,1,FALSE)</f>
        <v>42</v>
      </c>
    </row>
    <row r="49" spans="1:23" ht="14.1" hidden="1" customHeight="1">
      <c r="A49">
        <v>43</v>
      </c>
      <c r="B49" s="59">
        <v>1</v>
      </c>
      <c r="C49" s="81" t="s">
        <v>618</v>
      </c>
      <c r="D49" s="144" t="s">
        <v>619</v>
      </c>
      <c r="E49" s="88">
        <v>1111475</v>
      </c>
      <c r="F49" s="61" t="s">
        <v>23</v>
      </c>
      <c r="G49" s="61" t="s">
        <v>680</v>
      </c>
      <c r="H49" s="61">
        <v>723550</v>
      </c>
      <c r="I49" s="118" t="s">
        <v>538</v>
      </c>
      <c r="J49" s="119" t="s">
        <v>547</v>
      </c>
      <c r="K49" s="62">
        <v>63470682010</v>
      </c>
      <c r="L49" s="64">
        <v>3.0000000000000001E-3</v>
      </c>
      <c r="M49" s="65">
        <v>-695085</v>
      </c>
      <c r="N49" s="65">
        <v>-1039369</v>
      </c>
      <c r="O49" s="66" t="str">
        <f t="shared" si="1"/>
        <v>Gysipo</v>
      </c>
      <c r="P49" s="88"/>
      <c r="Q49" s="88"/>
      <c r="R49" s="88"/>
      <c r="S49" s="68"/>
      <c r="T49" s="138" t="s">
        <v>482</v>
      </c>
      <c r="U49" s="138"/>
      <c r="V49" s="88"/>
      <c r="W49" s="11">
        <f>VLOOKUP(A49,'Lesni_pozemky_PLa 2018'!A:C,1,FALSE)</f>
        <v>43</v>
      </c>
    </row>
    <row r="50" spans="1:23" ht="14.1" hidden="1" customHeight="1">
      <c r="A50">
        <v>44</v>
      </c>
      <c r="B50" s="59">
        <v>1</v>
      </c>
      <c r="C50" s="81" t="s">
        <v>618</v>
      </c>
      <c r="D50" s="60" t="s">
        <v>59</v>
      </c>
      <c r="E50" s="61">
        <v>111100</v>
      </c>
      <c r="F50" s="61" t="s">
        <v>23</v>
      </c>
      <c r="G50" s="61" t="s">
        <v>657</v>
      </c>
      <c r="H50" s="61">
        <v>744395</v>
      </c>
      <c r="I50" s="63" t="s">
        <v>57</v>
      </c>
      <c r="J50" s="49" t="s">
        <v>60</v>
      </c>
      <c r="K50" s="62">
        <v>3460512605</v>
      </c>
      <c r="L50" s="64">
        <v>6.0699999999999997E-2</v>
      </c>
      <c r="M50" s="65">
        <v>-629165.57999999996</v>
      </c>
      <c r="N50" s="65">
        <v>-1026374.37</v>
      </c>
      <c r="O50" s="66" t="str">
        <f t="shared" si="1"/>
        <v>Gysipo</v>
      </c>
      <c r="P50" s="71" t="s">
        <v>26</v>
      </c>
      <c r="Q50" s="49" t="s">
        <v>27</v>
      </c>
      <c r="R50" s="67" t="s">
        <v>27</v>
      </c>
      <c r="S50" s="68"/>
      <c r="T50" s="111" t="s">
        <v>34</v>
      </c>
      <c r="U50" s="111"/>
      <c r="V50" s="58" t="s">
        <v>29</v>
      </c>
      <c r="W50" s="11">
        <f>VLOOKUP(A50,'Lesni_pozemky_PLa 2018'!A:C,1,FALSE)</f>
        <v>44</v>
      </c>
    </row>
    <row r="51" spans="1:23" ht="14.1" hidden="1" customHeight="1">
      <c r="A51">
        <v>45</v>
      </c>
      <c r="B51" s="59">
        <v>1</v>
      </c>
      <c r="C51" s="81" t="s">
        <v>618</v>
      </c>
      <c r="D51" s="60" t="s">
        <v>46</v>
      </c>
      <c r="E51" s="61">
        <v>111100</v>
      </c>
      <c r="F51" s="61" t="s">
        <v>23</v>
      </c>
      <c r="G51" s="61" t="s">
        <v>657</v>
      </c>
      <c r="H51" s="61">
        <v>744395</v>
      </c>
      <c r="I51" s="63" t="s">
        <v>57</v>
      </c>
      <c r="J51" s="49" t="s">
        <v>58</v>
      </c>
      <c r="K51" s="62">
        <v>3460499605</v>
      </c>
      <c r="L51" s="64">
        <v>2.63E-2</v>
      </c>
      <c r="M51" s="65">
        <v>-629610.68999999994</v>
      </c>
      <c r="N51" s="65">
        <v>-1026491.1</v>
      </c>
      <c r="O51" s="66" t="str">
        <f t="shared" si="1"/>
        <v>Gysipo</v>
      </c>
      <c r="P51" s="71" t="s">
        <v>26</v>
      </c>
      <c r="Q51" s="49" t="s">
        <v>27</v>
      </c>
      <c r="R51" s="67" t="s">
        <v>27</v>
      </c>
      <c r="S51" s="68"/>
      <c r="T51" s="111" t="s">
        <v>34</v>
      </c>
      <c r="U51" s="111"/>
      <c r="V51" s="58" t="s">
        <v>29</v>
      </c>
      <c r="W51" s="11">
        <f>VLOOKUP(A51,'Lesni_pozemky_PLa 2018'!A:C,1,FALSE)</f>
        <v>45</v>
      </c>
    </row>
    <row r="52" spans="1:23" ht="26.25" hidden="1" customHeight="1">
      <c r="A52">
        <v>46</v>
      </c>
      <c r="B52" s="59">
        <v>1</v>
      </c>
      <c r="C52" s="81" t="s">
        <v>618</v>
      </c>
      <c r="D52" s="60" t="s">
        <v>46</v>
      </c>
      <c r="E52" s="61">
        <v>111100</v>
      </c>
      <c r="F52" s="61" t="s">
        <v>23</v>
      </c>
      <c r="G52" s="61" t="s">
        <v>657</v>
      </c>
      <c r="H52" s="61">
        <v>744395</v>
      </c>
      <c r="I52" s="63" t="s">
        <v>57</v>
      </c>
      <c r="J52" s="49" t="s">
        <v>61</v>
      </c>
      <c r="K52" s="62">
        <v>3460531605</v>
      </c>
      <c r="L52" s="64">
        <v>1.4E-3</v>
      </c>
      <c r="M52" s="65">
        <v>-628860.9</v>
      </c>
      <c r="N52" s="65">
        <v>-1026115.69</v>
      </c>
      <c r="O52" s="66" t="str">
        <f t="shared" si="1"/>
        <v>Gysipo</v>
      </c>
      <c r="P52" s="71" t="s">
        <v>26</v>
      </c>
      <c r="Q52" s="49" t="s">
        <v>27</v>
      </c>
      <c r="R52" s="67" t="s">
        <v>27</v>
      </c>
      <c r="S52" s="68"/>
      <c r="T52" s="111" t="s">
        <v>34</v>
      </c>
      <c r="U52" s="111"/>
      <c r="V52" s="58" t="s">
        <v>29</v>
      </c>
      <c r="W52" s="11">
        <f>VLOOKUP(A52,'Lesni_pozemky_PLa 2018'!A:C,1,FALSE)</f>
        <v>46</v>
      </c>
    </row>
    <row r="53" spans="1:23" ht="12.75" hidden="1" customHeight="1">
      <c r="A53">
        <v>47</v>
      </c>
      <c r="B53" s="59">
        <v>1</v>
      </c>
      <c r="C53" s="81" t="s">
        <v>618</v>
      </c>
      <c r="D53" s="60" t="s">
        <v>46</v>
      </c>
      <c r="E53" s="61">
        <v>111100</v>
      </c>
      <c r="F53" s="61" t="s">
        <v>23</v>
      </c>
      <c r="G53" s="61" t="s">
        <v>657</v>
      </c>
      <c r="H53" s="61">
        <v>744395</v>
      </c>
      <c r="I53" s="63" t="s">
        <v>57</v>
      </c>
      <c r="J53" s="49" t="s">
        <v>62</v>
      </c>
      <c r="K53" s="62">
        <v>3460540605</v>
      </c>
      <c r="L53" s="64">
        <v>3.5000000000000001E-3</v>
      </c>
      <c r="M53" s="65">
        <v>-628756.84</v>
      </c>
      <c r="N53" s="65">
        <v>-1026059.82</v>
      </c>
      <c r="O53" s="66" t="str">
        <f t="shared" si="1"/>
        <v>Gysipo</v>
      </c>
      <c r="P53" s="71" t="s">
        <v>27</v>
      </c>
      <c r="Q53" s="49" t="s">
        <v>26</v>
      </c>
      <c r="R53" s="67" t="s">
        <v>27</v>
      </c>
      <c r="S53" s="68" t="s">
        <v>63</v>
      </c>
      <c r="T53" s="111" t="s">
        <v>34</v>
      </c>
      <c r="U53" s="111"/>
      <c r="V53" s="70" t="s">
        <v>29</v>
      </c>
      <c r="W53" s="11">
        <f>VLOOKUP(A53,'Lesni_pozemky_PLa 2018'!A:C,1,FALSE)</f>
        <v>47</v>
      </c>
    </row>
    <row r="54" spans="1:23" ht="14.1" hidden="1" customHeight="1">
      <c r="A54">
        <v>48</v>
      </c>
      <c r="B54" s="59">
        <v>1</v>
      </c>
      <c r="C54" s="81" t="s">
        <v>618</v>
      </c>
      <c r="D54" s="60" t="s">
        <v>46</v>
      </c>
      <c r="E54" s="61">
        <v>111100</v>
      </c>
      <c r="F54" s="61" t="s">
        <v>23</v>
      </c>
      <c r="G54" s="61" t="s">
        <v>657</v>
      </c>
      <c r="H54" s="61">
        <v>744395</v>
      </c>
      <c r="I54" s="63" t="s">
        <v>57</v>
      </c>
      <c r="J54" s="49" t="s">
        <v>64</v>
      </c>
      <c r="K54" s="62">
        <v>3460547605</v>
      </c>
      <c r="L54" s="64">
        <v>9.7999999999999997E-3</v>
      </c>
      <c r="M54" s="65">
        <v>-628821.4</v>
      </c>
      <c r="N54" s="65">
        <v>-1026060.09</v>
      </c>
      <c r="O54" s="66" t="str">
        <f t="shared" si="1"/>
        <v>Gysipo</v>
      </c>
      <c r="P54" s="71" t="s">
        <v>27</v>
      </c>
      <c r="Q54" s="49" t="s">
        <v>26</v>
      </c>
      <c r="R54" s="67" t="s">
        <v>27</v>
      </c>
      <c r="S54" s="68" t="s">
        <v>63</v>
      </c>
      <c r="T54" s="111" t="s">
        <v>34</v>
      </c>
      <c r="U54" s="111"/>
      <c r="V54" s="70" t="s">
        <v>29</v>
      </c>
      <c r="W54" s="11">
        <f>VLOOKUP(A54,'Lesni_pozemky_PLa 2018'!A:C,1,FALSE)</f>
        <v>48</v>
      </c>
    </row>
    <row r="55" spans="1:23" ht="27" hidden="1" customHeight="1">
      <c r="A55">
        <v>49</v>
      </c>
      <c r="B55" s="59">
        <v>1</v>
      </c>
      <c r="C55" s="81" t="s">
        <v>618</v>
      </c>
      <c r="D55" s="60" t="s">
        <v>46</v>
      </c>
      <c r="E55" s="61">
        <v>111100</v>
      </c>
      <c r="F55" s="61" t="s">
        <v>23</v>
      </c>
      <c r="G55" s="61" t="s">
        <v>657</v>
      </c>
      <c r="H55" s="61">
        <v>744395</v>
      </c>
      <c r="I55" s="63" t="s">
        <v>57</v>
      </c>
      <c r="J55" s="49" t="s">
        <v>65</v>
      </c>
      <c r="K55" s="62">
        <v>3460549605</v>
      </c>
      <c r="L55" s="64">
        <v>2E-3</v>
      </c>
      <c r="M55" s="65">
        <v>-628778.38</v>
      </c>
      <c r="N55" s="65">
        <v>-1026057.75</v>
      </c>
      <c r="O55" s="66" t="str">
        <f t="shared" si="1"/>
        <v>Gysipo</v>
      </c>
      <c r="P55" s="71" t="s">
        <v>27</v>
      </c>
      <c r="Q55" s="49" t="s">
        <v>26</v>
      </c>
      <c r="R55" s="67" t="s">
        <v>27</v>
      </c>
      <c r="S55" s="68" t="s">
        <v>63</v>
      </c>
      <c r="T55" s="111" t="s">
        <v>34</v>
      </c>
      <c r="U55" s="111"/>
      <c r="V55" s="70" t="s">
        <v>29</v>
      </c>
      <c r="W55" s="11">
        <f>VLOOKUP(A55,'Lesni_pozemky_PLa 2018'!A:C,1,FALSE)</f>
        <v>49</v>
      </c>
    </row>
    <row r="56" spans="1:23" ht="14.1" hidden="1" customHeight="1">
      <c r="A56">
        <v>50</v>
      </c>
      <c r="B56" s="59">
        <v>1</v>
      </c>
      <c r="C56" s="81" t="s">
        <v>623</v>
      </c>
      <c r="D56" s="92">
        <v>10182343</v>
      </c>
      <c r="E56" s="61">
        <v>311300</v>
      </c>
      <c r="F56" s="61" t="s">
        <v>23</v>
      </c>
      <c r="G56" s="61" t="s">
        <v>652</v>
      </c>
      <c r="H56" s="61">
        <v>600831</v>
      </c>
      <c r="I56" s="89" t="s">
        <v>326</v>
      </c>
      <c r="J56" s="49" t="s">
        <v>327</v>
      </c>
      <c r="K56" s="62">
        <v>2758385207</v>
      </c>
      <c r="L56" s="64">
        <v>1.49E-2</v>
      </c>
      <c r="M56" s="65">
        <v>-699446.25</v>
      </c>
      <c r="N56" s="65">
        <v>-1006014.42</v>
      </c>
      <c r="O56" s="66" t="str">
        <f t="shared" si="1"/>
        <v>Gysipo</v>
      </c>
      <c r="P56" s="71" t="s">
        <v>26</v>
      </c>
      <c r="Q56" s="72" t="s">
        <v>27</v>
      </c>
      <c r="R56" s="72" t="s">
        <v>27</v>
      </c>
      <c r="S56" s="93"/>
      <c r="T56" s="111" t="s">
        <v>34</v>
      </c>
      <c r="U56" s="111"/>
      <c r="V56" s="58" t="s">
        <v>29</v>
      </c>
      <c r="W56" s="11">
        <f>VLOOKUP(A56,'Lesni_pozemky_PLa 2018'!A:C,1,FALSE)</f>
        <v>50</v>
      </c>
    </row>
    <row r="57" spans="1:23" ht="14.1" hidden="1" customHeight="1">
      <c r="A57">
        <v>51</v>
      </c>
      <c r="B57" s="59">
        <v>1</v>
      </c>
      <c r="C57" s="81" t="s">
        <v>623</v>
      </c>
      <c r="D57" s="60" t="s">
        <v>314</v>
      </c>
      <c r="E57" s="61">
        <v>311300</v>
      </c>
      <c r="F57" s="61" t="s">
        <v>23</v>
      </c>
      <c r="G57" s="61" t="s">
        <v>652</v>
      </c>
      <c r="H57" s="61">
        <v>600831</v>
      </c>
      <c r="I57" s="89" t="s">
        <v>326</v>
      </c>
      <c r="J57" s="49" t="s">
        <v>330</v>
      </c>
      <c r="K57" s="62">
        <v>2758607207</v>
      </c>
      <c r="L57" s="64">
        <v>2.3E-3</v>
      </c>
      <c r="M57" s="65">
        <v>-701138.84</v>
      </c>
      <c r="N57" s="65">
        <v>-1005579</v>
      </c>
      <c r="O57" s="66" t="str">
        <f t="shared" si="1"/>
        <v>Gysipo</v>
      </c>
      <c r="P57" s="71" t="s">
        <v>27</v>
      </c>
      <c r="Q57" s="72" t="s">
        <v>26</v>
      </c>
      <c r="R57" s="72" t="s">
        <v>27</v>
      </c>
      <c r="S57" s="93" t="s">
        <v>331</v>
      </c>
      <c r="T57" s="111" t="s">
        <v>34</v>
      </c>
      <c r="U57" s="111"/>
      <c r="V57" s="70" t="s">
        <v>29</v>
      </c>
      <c r="W57" s="11">
        <f>VLOOKUP(A57,'Lesni_pozemky_PLa 2018'!A:C,1,FALSE)</f>
        <v>51</v>
      </c>
    </row>
    <row r="58" spans="1:23" ht="14.1" hidden="1" customHeight="1">
      <c r="A58">
        <v>52</v>
      </c>
      <c r="B58" s="59">
        <v>1</v>
      </c>
      <c r="C58" s="81" t="s">
        <v>623</v>
      </c>
      <c r="D58" s="60" t="s">
        <v>314</v>
      </c>
      <c r="E58" s="61">
        <v>311300</v>
      </c>
      <c r="F58" s="61" t="s">
        <v>23</v>
      </c>
      <c r="G58" s="61" t="s">
        <v>652</v>
      </c>
      <c r="H58" s="61">
        <v>600831</v>
      </c>
      <c r="I58" s="89" t="s">
        <v>326</v>
      </c>
      <c r="J58" s="49" t="s">
        <v>332</v>
      </c>
      <c r="K58" s="62">
        <v>2758615207</v>
      </c>
      <c r="L58" s="64">
        <v>4.7999999999999996E-3</v>
      </c>
      <c r="M58" s="65">
        <v>-700963.46</v>
      </c>
      <c r="N58" s="65">
        <v>-1005520.98</v>
      </c>
      <c r="O58" s="66" t="str">
        <f t="shared" si="1"/>
        <v>Gysipo</v>
      </c>
      <c r="P58" s="71" t="s">
        <v>27</v>
      </c>
      <c r="Q58" s="72" t="s">
        <v>26</v>
      </c>
      <c r="R58" s="72" t="s">
        <v>27</v>
      </c>
      <c r="S58" s="93" t="s">
        <v>331</v>
      </c>
      <c r="T58" s="111" t="s">
        <v>34</v>
      </c>
      <c r="U58" s="111"/>
      <c r="V58" s="70" t="s">
        <v>29</v>
      </c>
      <c r="W58" s="11">
        <f>VLOOKUP(A58,'Lesni_pozemky_PLa 2018'!A:C,1,FALSE)</f>
        <v>52</v>
      </c>
    </row>
    <row r="59" spans="1:23" ht="14.1" hidden="1" customHeight="1">
      <c r="A59">
        <v>53</v>
      </c>
      <c r="B59" s="59">
        <v>1</v>
      </c>
      <c r="C59" s="81" t="s">
        <v>623</v>
      </c>
      <c r="D59" s="60" t="s">
        <v>314</v>
      </c>
      <c r="E59" s="61">
        <v>311300</v>
      </c>
      <c r="F59" s="61" t="s">
        <v>23</v>
      </c>
      <c r="G59" s="61" t="s">
        <v>652</v>
      </c>
      <c r="H59" s="61">
        <v>600831</v>
      </c>
      <c r="I59" s="89" t="s">
        <v>326</v>
      </c>
      <c r="J59" s="49" t="s">
        <v>333</v>
      </c>
      <c r="K59" s="62">
        <v>2758647207</v>
      </c>
      <c r="L59" s="64">
        <v>6.4000000000000003E-3</v>
      </c>
      <c r="M59" s="65">
        <v>-701112.02</v>
      </c>
      <c r="N59" s="65">
        <v>-1005567.59</v>
      </c>
      <c r="O59" s="66" t="str">
        <f t="shared" si="1"/>
        <v>Gysipo</v>
      </c>
      <c r="P59" s="71" t="s">
        <v>27</v>
      </c>
      <c r="Q59" s="72" t="s">
        <v>26</v>
      </c>
      <c r="R59" s="72" t="s">
        <v>27</v>
      </c>
      <c r="S59" s="93" t="s">
        <v>331</v>
      </c>
      <c r="T59" s="111" t="s">
        <v>34</v>
      </c>
      <c r="U59" s="111"/>
      <c r="V59" s="70" t="s">
        <v>29</v>
      </c>
      <c r="W59" s="11">
        <f>VLOOKUP(A59,'Lesni_pozemky_PLa 2018'!A:C,1,FALSE)</f>
        <v>53</v>
      </c>
    </row>
    <row r="60" spans="1:23" ht="14.1" hidden="1" customHeight="1">
      <c r="A60">
        <v>54</v>
      </c>
      <c r="B60" s="59">
        <v>1</v>
      </c>
      <c r="C60" s="81" t="s">
        <v>623</v>
      </c>
      <c r="D60" s="60" t="s">
        <v>314</v>
      </c>
      <c r="E60" s="61">
        <v>311300</v>
      </c>
      <c r="F60" s="61" t="s">
        <v>23</v>
      </c>
      <c r="G60" s="61" t="s">
        <v>652</v>
      </c>
      <c r="H60" s="61">
        <v>600831</v>
      </c>
      <c r="I60" s="89" t="s">
        <v>326</v>
      </c>
      <c r="J60" s="49" t="s">
        <v>334</v>
      </c>
      <c r="K60" s="62">
        <v>2759410207</v>
      </c>
      <c r="L60" s="64">
        <v>9.5899999999999999E-2</v>
      </c>
      <c r="M60" s="65">
        <v>-699217.91</v>
      </c>
      <c r="N60" s="65">
        <v>-1002456.4</v>
      </c>
      <c r="O60" s="66" t="str">
        <f t="shared" si="1"/>
        <v>Gysipo</v>
      </c>
      <c r="P60" s="71" t="s">
        <v>26</v>
      </c>
      <c r="Q60" s="72" t="s">
        <v>27</v>
      </c>
      <c r="R60" s="72" t="s">
        <v>27</v>
      </c>
      <c r="S60" s="93"/>
      <c r="T60" s="111" t="s">
        <v>34</v>
      </c>
      <c r="U60" s="111"/>
      <c r="V60" s="58" t="s">
        <v>29</v>
      </c>
      <c r="W60" s="11">
        <f>VLOOKUP(A60,'Lesni_pozemky_PLa 2018'!A:C,1,FALSE)</f>
        <v>54</v>
      </c>
    </row>
    <row r="61" spans="1:23" ht="14.1" hidden="1" customHeight="1">
      <c r="A61">
        <v>55</v>
      </c>
      <c r="B61" s="59">
        <v>1</v>
      </c>
      <c r="C61" s="81" t="s">
        <v>623</v>
      </c>
      <c r="D61" s="60" t="s">
        <v>314</v>
      </c>
      <c r="E61" s="61">
        <v>311300</v>
      </c>
      <c r="F61" s="61" t="s">
        <v>23</v>
      </c>
      <c r="G61" s="61" t="s">
        <v>652</v>
      </c>
      <c r="H61" s="61">
        <v>600831</v>
      </c>
      <c r="I61" s="89" t="s">
        <v>326</v>
      </c>
      <c r="J61" s="49" t="s">
        <v>335</v>
      </c>
      <c r="K61" s="62">
        <v>2759438207</v>
      </c>
      <c r="L61" s="64">
        <v>4.1999999999999997E-3</v>
      </c>
      <c r="M61" s="65">
        <v>-699148.71</v>
      </c>
      <c r="N61" s="65">
        <v>-1002459.55</v>
      </c>
      <c r="O61" s="66" t="str">
        <f t="shared" si="1"/>
        <v>Gysipo</v>
      </c>
      <c r="P61" s="71" t="s">
        <v>26</v>
      </c>
      <c r="Q61" s="72" t="s">
        <v>27</v>
      </c>
      <c r="R61" s="72" t="s">
        <v>27</v>
      </c>
      <c r="S61" s="93"/>
      <c r="T61" s="111" t="s">
        <v>34</v>
      </c>
      <c r="U61" s="111"/>
      <c r="V61" s="58" t="s">
        <v>29</v>
      </c>
      <c r="W61" s="11">
        <f>VLOOKUP(A61,'Lesni_pozemky_PLa 2018'!A:C,1,FALSE)</f>
        <v>55</v>
      </c>
    </row>
    <row r="62" spans="1:23" ht="14.1" hidden="1" customHeight="1">
      <c r="A62">
        <v>56</v>
      </c>
      <c r="B62" s="59">
        <v>1</v>
      </c>
      <c r="C62" s="81" t="s">
        <v>623</v>
      </c>
      <c r="D62" s="60" t="s">
        <v>328</v>
      </c>
      <c r="E62" s="61">
        <v>311300</v>
      </c>
      <c r="F62" s="61" t="s">
        <v>23</v>
      </c>
      <c r="G62" s="61" t="s">
        <v>652</v>
      </c>
      <c r="H62" s="61">
        <v>600831</v>
      </c>
      <c r="I62" s="210" t="s">
        <v>326</v>
      </c>
      <c r="J62" s="49" t="s">
        <v>329</v>
      </c>
      <c r="K62" s="62">
        <v>2758408207</v>
      </c>
      <c r="L62" s="64">
        <v>0.14610000000000001</v>
      </c>
      <c r="M62" s="65">
        <v>-698965.78</v>
      </c>
      <c r="N62" s="65">
        <v>-1005951.39</v>
      </c>
      <c r="O62" s="66" t="str">
        <f t="shared" si="1"/>
        <v>Gysipo</v>
      </c>
      <c r="P62" s="71" t="s">
        <v>26</v>
      </c>
      <c r="Q62" s="72" t="s">
        <v>27</v>
      </c>
      <c r="R62" s="72" t="s">
        <v>27</v>
      </c>
      <c r="S62" s="93"/>
      <c r="T62" s="111" t="s">
        <v>34</v>
      </c>
      <c r="U62" s="212" t="s">
        <v>895</v>
      </c>
      <c r="V62" s="213" t="s">
        <v>642</v>
      </c>
      <c r="W62" s="11" t="e">
        <f>VLOOKUP(A62,'Lesni_pozemky_PLa 2018'!A:C,1,FALSE)</f>
        <v>#N/A</v>
      </c>
    </row>
    <row r="63" spans="1:23" ht="14.1" hidden="1" customHeight="1">
      <c r="A63">
        <v>57</v>
      </c>
      <c r="B63" s="59">
        <v>1</v>
      </c>
      <c r="C63" s="81" t="s">
        <v>623</v>
      </c>
      <c r="D63" s="60" t="s">
        <v>336</v>
      </c>
      <c r="E63" s="61">
        <v>311300</v>
      </c>
      <c r="F63" s="61" t="s">
        <v>23</v>
      </c>
      <c r="G63" s="61" t="s">
        <v>652</v>
      </c>
      <c r="H63" s="61">
        <v>601501</v>
      </c>
      <c r="I63" s="89" t="s">
        <v>337</v>
      </c>
      <c r="J63" s="49" t="s">
        <v>338</v>
      </c>
      <c r="K63" s="62">
        <v>2016149207</v>
      </c>
      <c r="L63" s="64">
        <v>2.7900000000000001E-2</v>
      </c>
      <c r="M63" s="65">
        <v>-691162.05</v>
      </c>
      <c r="N63" s="65">
        <v>-1010700.37</v>
      </c>
      <c r="O63" s="66" t="str">
        <f t="shared" si="1"/>
        <v>Gysipo</v>
      </c>
      <c r="P63" s="71" t="s">
        <v>26</v>
      </c>
      <c r="Q63" s="72" t="s">
        <v>27</v>
      </c>
      <c r="R63" s="72" t="s">
        <v>27</v>
      </c>
      <c r="S63" s="93"/>
      <c r="T63" s="111" t="s">
        <v>34</v>
      </c>
      <c r="U63" s="111"/>
      <c r="V63" s="58" t="s">
        <v>29</v>
      </c>
      <c r="W63" s="11">
        <f>VLOOKUP(A63,'Lesni_pozemky_PLa 2018'!A:C,1,FALSE)</f>
        <v>57</v>
      </c>
    </row>
    <row r="64" spans="1:23" ht="14.1" hidden="1" customHeight="1">
      <c r="A64">
        <v>58</v>
      </c>
      <c r="B64" s="59">
        <v>1</v>
      </c>
      <c r="C64" s="81" t="s">
        <v>623</v>
      </c>
      <c r="D64" s="60" t="s">
        <v>314</v>
      </c>
      <c r="E64" s="61">
        <v>311200</v>
      </c>
      <c r="F64" s="61" t="s">
        <v>23</v>
      </c>
      <c r="G64" s="61" t="s">
        <v>653</v>
      </c>
      <c r="H64" s="61">
        <v>602477</v>
      </c>
      <c r="I64" s="89" t="s">
        <v>315</v>
      </c>
      <c r="J64" s="72" t="s">
        <v>316</v>
      </c>
      <c r="K64" s="62">
        <v>1690103608</v>
      </c>
      <c r="L64" s="64">
        <v>2.75E-2</v>
      </c>
      <c r="M64" s="65">
        <v>-666871.13</v>
      </c>
      <c r="N64" s="65">
        <v>-994671.8</v>
      </c>
      <c r="O64" s="66" t="str">
        <f t="shared" si="1"/>
        <v>Gysipo</v>
      </c>
      <c r="P64" s="71"/>
      <c r="Q64" s="72" t="s">
        <v>26</v>
      </c>
      <c r="R64" s="72" t="s">
        <v>27</v>
      </c>
      <c r="S64" s="68" t="s">
        <v>317</v>
      </c>
      <c r="T64" s="111" t="s">
        <v>34</v>
      </c>
      <c r="U64" s="111"/>
      <c r="V64" s="88" t="s">
        <v>29</v>
      </c>
      <c r="W64" s="11">
        <f>VLOOKUP(A64,'Lesni_pozemky_PLa 2018'!A:C,1,FALSE)</f>
        <v>58</v>
      </c>
    </row>
    <row r="65" spans="1:23" ht="14.1" hidden="1" customHeight="1">
      <c r="A65">
        <v>59</v>
      </c>
      <c r="B65" s="59">
        <v>1</v>
      </c>
      <c r="C65" s="81" t="s">
        <v>623</v>
      </c>
      <c r="D65" s="60" t="s">
        <v>314</v>
      </c>
      <c r="E65" s="61">
        <v>311200</v>
      </c>
      <c r="F65" s="61" t="s">
        <v>23</v>
      </c>
      <c r="G65" s="61" t="s">
        <v>653</v>
      </c>
      <c r="H65" s="61">
        <v>602477</v>
      </c>
      <c r="I65" s="89" t="s">
        <v>315</v>
      </c>
      <c r="J65" s="49" t="s">
        <v>318</v>
      </c>
      <c r="K65" s="62">
        <v>1690104608</v>
      </c>
      <c r="L65" s="64">
        <v>3.2000000000000002E-3</v>
      </c>
      <c r="M65" s="65">
        <v>-666886.77</v>
      </c>
      <c r="N65" s="65">
        <v>-994689.9</v>
      </c>
      <c r="O65" s="66" t="str">
        <f t="shared" si="1"/>
        <v>Gysipo</v>
      </c>
      <c r="P65" s="71"/>
      <c r="Q65" s="72" t="s">
        <v>26</v>
      </c>
      <c r="R65" s="72" t="s">
        <v>27</v>
      </c>
      <c r="S65" s="68" t="s">
        <v>317</v>
      </c>
      <c r="T65" s="111" t="s">
        <v>34</v>
      </c>
      <c r="U65" s="111"/>
      <c r="V65" s="88" t="s">
        <v>29</v>
      </c>
      <c r="W65" s="11">
        <f>VLOOKUP(A65,'Lesni_pozemky_PLa 2018'!A:C,1,FALSE)</f>
        <v>59</v>
      </c>
    </row>
    <row r="66" spans="1:23" ht="14.1" hidden="1" customHeight="1">
      <c r="A66">
        <v>60</v>
      </c>
      <c r="B66" s="59">
        <v>1</v>
      </c>
      <c r="C66" s="81" t="s">
        <v>623</v>
      </c>
      <c r="D66" s="60" t="s">
        <v>339</v>
      </c>
      <c r="E66" s="94"/>
      <c r="F66" s="61" t="s">
        <v>23</v>
      </c>
      <c r="G66" s="61" t="s">
        <v>663</v>
      </c>
      <c r="H66" s="61">
        <v>602159</v>
      </c>
      <c r="I66" s="89" t="s">
        <v>340</v>
      </c>
      <c r="J66" s="49" t="s">
        <v>341</v>
      </c>
      <c r="K66" s="62">
        <v>1045455631</v>
      </c>
      <c r="L66" s="64">
        <v>7.9000000000000008E-3</v>
      </c>
      <c r="M66" s="65">
        <v>0</v>
      </c>
      <c r="N66" s="65">
        <v>0</v>
      </c>
      <c r="O66" s="76"/>
      <c r="P66" s="77"/>
      <c r="Q66" s="73"/>
      <c r="R66" s="72" t="s">
        <v>26</v>
      </c>
      <c r="S66" s="68" t="s">
        <v>342</v>
      </c>
      <c r="T66" s="111" t="s">
        <v>616</v>
      </c>
      <c r="U66" s="111"/>
      <c r="V66" s="58" t="s">
        <v>108</v>
      </c>
      <c r="W66" s="11">
        <f>VLOOKUP(A66,'Lesni_pozemky_PLa 2018'!A:C,1,FALSE)</f>
        <v>60</v>
      </c>
    </row>
    <row r="67" spans="1:23" ht="14.1" hidden="1" customHeight="1">
      <c r="A67">
        <v>61</v>
      </c>
      <c r="B67" s="59">
        <v>1</v>
      </c>
      <c r="C67" s="81" t="s">
        <v>623</v>
      </c>
      <c r="D67" s="60" t="s">
        <v>339</v>
      </c>
      <c r="E67" s="94"/>
      <c r="F67" s="61" t="s">
        <v>23</v>
      </c>
      <c r="G67" s="61" t="s">
        <v>663</v>
      </c>
      <c r="H67" s="61">
        <v>602159</v>
      </c>
      <c r="I67" s="89" t="s">
        <v>340</v>
      </c>
      <c r="J67" s="49" t="s">
        <v>343</v>
      </c>
      <c r="K67" s="62">
        <v>1045456631</v>
      </c>
      <c r="L67" s="64">
        <v>1.8800000000000001E-2</v>
      </c>
      <c r="M67" s="65">
        <v>0</v>
      </c>
      <c r="N67" s="65">
        <v>0</v>
      </c>
      <c r="O67" s="76"/>
      <c r="P67" s="77"/>
      <c r="Q67" s="73"/>
      <c r="R67" s="72" t="s">
        <v>26</v>
      </c>
      <c r="S67" s="68" t="s">
        <v>342</v>
      </c>
      <c r="T67" s="111" t="s">
        <v>34</v>
      </c>
      <c r="U67" s="111"/>
      <c r="V67" s="58" t="s">
        <v>108</v>
      </c>
      <c r="W67" s="11">
        <f>VLOOKUP(A67,'Lesni_pozemky_PLa 2018'!A:C,1,FALSE)</f>
        <v>61</v>
      </c>
    </row>
    <row r="68" spans="1:23" ht="14.1" hidden="1" customHeight="1">
      <c r="A68">
        <v>62</v>
      </c>
      <c r="B68" s="59">
        <v>1</v>
      </c>
      <c r="C68" s="81" t="s">
        <v>623</v>
      </c>
      <c r="D68" s="60" t="s">
        <v>319</v>
      </c>
      <c r="E68" s="61">
        <v>311200</v>
      </c>
      <c r="F68" s="61" t="s">
        <v>23</v>
      </c>
      <c r="G68" s="61" t="s">
        <v>653</v>
      </c>
      <c r="H68" s="61">
        <v>677175</v>
      </c>
      <c r="I68" s="89" t="s">
        <v>320</v>
      </c>
      <c r="J68" s="49" t="s">
        <v>321</v>
      </c>
      <c r="K68" s="62">
        <v>25161042010</v>
      </c>
      <c r="L68" s="64">
        <v>3.27E-2</v>
      </c>
      <c r="M68" s="65">
        <v>-662903.27</v>
      </c>
      <c r="N68" s="65">
        <v>-998947.64</v>
      </c>
      <c r="O68" s="66" t="str">
        <f>HYPERLINK(CONCATENATE("http://gis.pla.cz/gisypo/main.aspx?scale=3000&amp;Y=",M68,"&amp;X=",N68),"Gysipo")</f>
        <v>Gysipo</v>
      </c>
      <c r="P68" s="71"/>
      <c r="Q68" s="72" t="s">
        <v>26</v>
      </c>
      <c r="R68" s="72" t="s">
        <v>27</v>
      </c>
      <c r="S68" s="68" t="s">
        <v>322</v>
      </c>
      <c r="T68" s="111" t="s">
        <v>34</v>
      </c>
      <c r="U68" s="111"/>
      <c r="V68" s="88" t="s">
        <v>29</v>
      </c>
      <c r="W68" s="11">
        <f>VLOOKUP(A68,'Lesni_pozemky_PLa 2018'!A:C,1,FALSE)</f>
        <v>62</v>
      </c>
    </row>
    <row r="69" spans="1:23" ht="14.1" customHeight="1">
      <c r="A69">
        <v>63</v>
      </c>
      <c r="B69" s="59">
        <v>1</v>
      </c>
      <c r="C69" s="81" t="s">
        <v>623</v>
      </c>
      <c r="D69" s="60" t="s">
        <v>344</v>
      </c>
      <c r="E69" s="94"/>
      <c r="F69" s="61" t="s">
        <v>23</v>
      </c>
      <c r="G69" s="61" t="s">
        <v>676</v>
      </c>
      <c r="H69" s="61">
        <v>689505</v>
      </c>
      <c r="I69" s="214" t="s">
        <v>345</v>
      </c>
      <c r="J69" s="49" t="s">
        <v>346</v>
      </c>
      <c r="K69" s="62">
        <v>1927332208</v>
      </c>
      <c r="L69" s="64">
        <v>2E-3</v>
      </c>
      <c r="M69" s="65">
        <v>0</v>
      </c>
      <c r="N69" s="65">
        <v>0</v>
      </c>
      <c r="O69" s="76"/>
      <c r="P69" s="77"/>
      <c r="Q69" s="73"/>
      <c r="R69" s="72" t="s">
        <v>26</v>
      </c>
      <c r="S69" s="68" t="s">
        <v>347</v>
      </c>
      <c r="T69" s="111" t="s">
        <v>34</v>
      </c>
      <c r="U69" s="209" t="s">
        <v>896</v>
      </c>
      <c r="V69" s="58" t="s">
        <v>108</v>
      </c>
      <c r="W69" s="11">
        <f>VLOOKUP(A69,'Lesni_pozemky_PLa 2018'!A:C,1,FALSE)</f>
        <v>63</v>
      </c>
    </row>
    <row r="70" spans="1:23" ht="14.1" hidden="1" customHeight="1">
      <c r="A70">
        <v>64</v>
      </c>
      <c r="B70" s="59">
        <v>1</v>
      </c>
      <c r="C70" s="81" t="s">
        <v>623</v>
      </c>
      <c r="D70" s="60" t="s">
        <v>310</v>
      </c>
      <c r="E70" s="61">
        <v>311100</v>
      </c>
      <c r="F70" s="61" t="s">
        <v>23</v>
      </c>
      <c r="G70" s="61" t="s">
        <v>678</v>
      </c>
      <c r="H70" s="61">
        <v>706523</v>
      </c>
      <c r="I70" s="210" t="s">
        <v>311</v>
      </c>
      <c r="J70" s="49" t="s">
        <v>312</v>
      </c>
      <c r="K70" s="62">
        <v>475217532</v>
      </c>
      <c r="L70" s="64">
        <v>2.5999999999999999E-3</v>
      </c>
      <c r="M70" s="65">
        <v>-671998.91</v>
      </c>
      <c r="N70" s="65">
        <v>-959653.87</v>
      </c>
      <c r="O70" s="66" t="str">
        <f>HYPERLINK(CONCATENATE("http://gis.pla.cz/gisypo/main.aspx?scale=3000&amp;Y=",M70,"&amp;X=",N70),"Gysipo")</f>
        <v>Gysipo</v>
      </c>
      <c r="P70" s="71" t="s">
        <v>27</v>
      </c>
      <c r="Q70" s="72" t="s">
        <v>27</v>
      </c>
      <c r="R70" s="72" t="s">
        <v>27</v>
      </c>
      <c r="S70" s="90" t="s">
        <v>313</v>
      </c>
      <c r="T70" s="111" t="s">
        <v>34</v>
      </c>
      <c r="U70" s="212" t="s">
        <v>895</v>
      </c>
      <c r="V70" s="213" t="s">
        <v>642</v>
      </c>
      <c r="W70" s="11" t="e">
        <f>VLOOKUP(A70,'Lesni_pozemky_PLa 2018'!A:C,1,FALSE)</f>
        <v>#N/A</v>
      </c>
    </row>
    <row r="71" spans="1:23" ht="14.1" hidden="1" customHeight="1">
      <c r="A71">
        <v>65</v>
      </c>
      <c r="B71" s="59">
        <v>1</v>
      </c>
      <c r="C71" s="81" t="s">
        <v>623</v>
      </c>
      <c r="D71" s="130" t="s">
        <v>348</v>
      </c>
      <c r="E71" s="94"/>
      <c r="F71" s="61" t="s">
        <v>23</v>
      </c>
      <c r="G71" s="61" t="s">
        <v>675</v>
      </c>
      <c r="H71" s="61">
        <v>738328</v>
      </c>
      <c r="I71" s="166" t="s">
        <v>349</v>
      </c>
      <c r="J71" s="131" t="s">
        <v>350</v>
      </c>
      <c r="K71" s="62">
        <v>1489390505</v>
      </c>
      <c r="L71" s="64">
        <v>6.7999999999999996E-3</v>
      </c>
      <c r="M71" s="65">
        <v>0</v>
      </c>
      <c r="N71" s="65">
        <v>0</v>
      </c>
      <c r="O71" s="76"/>
      <c r="P71" s="77"/>
      <c r="Q71" s="73"/>
      <c r="R71" s="72" t="s">
        <v>26</v>
      </c>
      <c r="S71" s="68" t="s">
        <v>347</v>
      </c>
      <c r="T71" s="117" t="s">
        <v>132</v>
      </c>
      <c r="U71" s="117"/>
      <c r="V71" s="110" t="s">
        <v>642</v>
      </c>
      <c r="W71" s="11" t="e">
        <f>VLOOKUP(A71,'Lesni_pozemky_PLa 2018'!A:C,1,FALSE)</f>
        <v>#N/A</v>
      </c>
    </row>
    <row r="72" spans="1:23" ht="14.1" hidden="1" customHeight="1">
      <c r="A72">
        <v>66</v>
      </c>
      <c r="B72" s="59">
        <v>1</v>
      </c>
      <c r="C72" s="81" t="s">
        <v>623</v>
      </c>
      <c r="D72" s="130" t="s">
        <v>348</v>
      </c>
      <c r="E72" s="94"/>
      <c r="F72" s="61" t="s">
        <v>23</v>
      </c>
      <c r="G72" s="61" t="s">
        <v>675</v>
      </c>
      <c r="H72" s="61">
        <v>738328</v>
      </c>
      <c r="I72" s="166" t="s">
        <v>349</v>
      </c>
      <c r="J72" s="131" t="s">
        <v>351</v>
      </c>
      <c r="K72" s="62">
        <v>1489391505</v>
      </c>
      <c r="L72" s="64">
        <v>1.2E-2</v>
      </c>
      <c r="M72" s="65">
        <v>0</v>
      </c>
      <c r="N72" s="65">
        <v>0</v>
      </c>
      <c r="O72" s="76"/>
      <c r="P72" s="77"/>
      <c r="Q72" s="73"/>
      <c r="R72" s="72" t="s">
        <v>26</v>
      </c>
      <c r="S72" s="68" t="s">
        <v>347</v>
      </c>
      <c r="T72" s="117" t="s">
        <v>132</v>
      </c>
      <c r="U72" s="117"/>
      <c r="V72" s="110" t="s">
        <v>642</v>
      </c>
      <c r="W72" s="11" t="e">
        <f>VLOOKUP(A72,'Lesni_pozemky_PLa 2018'!A:C,1,FALSE)</f>
        <v>#N/A</v>
      </c>
    </row>
    <row r="73" spans="1:23" ht="14.1" hidden="1" customHeight="1">
      <c r="A73">
        <v>67</v>
      </c>
      <c r="B73" s="59">
        <v>1</v>
      </c>
      <c r="C73" s="81" t="s">
        <v>623</v>
      </c>
      <c r="D73" s="130" t="s">
        <v>348</v>
      </c>
      <c r="E73" s="94"/>
      <c r="F73" s="61" t="s">
        <v>23</v>
      </c>
      <c r="G73" s="61" t="s">
        <v>675</v>
      </c>
      <c r="H73" s="61">
        <v>738328</v>
      </c>
      <c r="I73" s="166" t="s">
        <v>349</v>
      </c>
      <c r="J73" s="131" t="s">
        <v>352</v>
      </c>
      <c r="K73" s="62">
        <v>1489395505</v>
      </c>
      <c r="L73" s="64">
        <v>8.9999999999999998E-4</v>
      </c>
      <c r="M73" s="65">
        <v>0</v>
      </c>
      <c r="N73" s="65">
        <v>0</v>
      </c>
      <c r="O73" s="76"/>
      <c r="P73" s="77"/>
      <c r="Q73" s="73"/>
      <c r="R73" s="72" t="s">
        <v>26</v>
      </c>
      <c r="S73" s="68" t="s">
        <v>347</v>
      </c>
      <c r="T73" s="117" t="s">
        <v>132</v>
      </c>
      <c r="U73" s="117"/>
      <c r="V73" s="110" t="s">
        <v>642</v>
      </c>
      <c r="W73" s="11" t="e">
        <f>VLOOKUP(A73,'Lesni_pozemky_PLa 2018'!A:C,1,FALSE)</f>
        <v>#N/A</v>
      </c>
    </row>
    <row r="74" spans="1:23" ht="14.1" hidden="1" customHeight="1">
      <c r="A74">
        <v>68</v>
      </c>
      <c r="B74" s="59">
        <v>1</v>
      </c>
      <c r="C74" s="81" t="s">
        <v>623</v>
      </c>
      <c r="D74" s="60" t="s">
        <v>323</v>
      </c>
      <c r="E74" s="61">
        <v>311200</v>
      </c>
      <c r="F74" s="61" t="s">
        <v>23</v>
      </c>
      <c r="G74" s="61" t="s">
        <v>670</v>
      </c>
      <c r="H74" s="61">
        <v>793086</v>
      </c>
      <c r="I74" s="89" t="s">
        <v>324</v>
      </c>
      <c r="J74" s="49" t="s">
        <v>325</v>
      </c>
      <c r="K74" s="62">
        <v>1283133504</v>
      </c>
      <c r="L74" s="64">
        <v>5.5999999999999999E-3</v>
      </c>
      <c r="M74" s="65">
        <v>-667923.56000000006</v>
      </c>
      <c r="N74" s="65">
        <v>-980531.38</v>
      </c>
      <c r="O74" s="66" t="str">
        <f t="shared" ref="O74:O91" si="2">HYPERLINK(CONCATENATE("http://gis.pla.cz/gisypo/main.aspx?scale=3000&amp;Y=",M74,"&amp;X=",N74),"Gysipo")</f>
        <v>Gysipo</v>
      </c>
      <c r="P74" s="71"/>
      <c r="Q74" s="72" t="s">
        <v>27</v>
      </c>
      <c r="R74" s="49"/>
      <c r="S74" s="68"/>
      <c r="T74" s="111" t="s">
        <v>34</v>
      </c>
      <c r="U74" s="111"/>
      <c r="V74" s="74" t="s">
        <v>108</v>
      </c>
      <c r="W74" s="11">
        <f>VLOOKUP(A74,'Lesni_pozemky_PLa 2018'!A:C,1,FALSE)</f>
        <v>68</v>
      </c>
    </row>
    <row r="75" spans="1:23" ht="14.1" hidden="1" customHeight="1">
      <c r="A75">
        <v>69</v>
      </c>
      <c r="B75" s="59">
        <v>2</v>
      </c>
      <c r="C75" s="81" t="s">
        <v>622</v>
      </c>
      <c r="D75" s="60" t="s">
        <v>161</v>
      </c>
      <c r="E75" s="61">
        <v>211100</v>
      </c>
      <c r="F75" s="61" t="s">
        <v>23</v>
      </c>
      <c r="G75" s="61" t="s">
        <v>654</v>
      </c>
      <c r="H75" s="61">
        <v>639346</v>
      </c>
      <c r="I75" s="63" t="s">
        <v>162</v>
      </c>
      <c r="J75" s="49" t="s">
        <v>164</v>
      </c>
      <c r="K75" s="62">
        <v>955408603</v>
      </c>
      <c r="L75" s="64">
        <v>8.9999999999999993E-3</v>
      </c>
      <c r="M75" s="65">
        <v>-640503.09</v>
      </c>
      <c r="N75" s="65">
        <v>-1093689.43</v>
      </c>
      <c r="O75" s="66" t="str">
        <f t="shared" si="2"/>
        <v>Gysipo</v>
      </c>
      <c r="P75" s="71" t="s">
        <v>26</v>
      </c>
      <c r="Q75" s="49" t="s">
        <v>27</v>
      </c>
      <c r="R75" s="49" t="s">
        <v>27</v>
      </c>
      <c r="S75" s="68" t="s">
        <v>160</v>
      </c>
      <c r="T75" s="111" t="s">
        <v>34</v>
      </c>
      <c r="U75" s="111"/>
      <c r="V75" s="58" t="s">
        <v>29</v>
      </c>
      <c r="W75" s="11">
        <f>VLOOKUP(A75,'Lesni_pozemky_PLa 2018'!A:C,1,FALSE)</f>
        <v>69</v>
      </c>
    </row>
    <row r="76" spans="1:23" ht="14.1" hidden="1" customHeight="1">
      <c r="A76">
        <v>70</v>
      </c>
      <c r="B76" s="59">
        <v>2</v>
      </c>
      <c r="C76" s="81" t="s">
        <v>622</v>
      </c>
      <c r="D76" s="130" t="s">
        <v>161</v>
      </c>
      <c r="E76" s="61">
        <v>211100</v>
      </c>
      <c r="F76" s="61" t="s">
        <v>23</v>
      </c>
      <c r="G76" s="61" t="s">
        <v>654</v>
      </c>
      <c r="H76" s="61">
        <v>639346</v>
      </c>
      <c r="I76" s="166" t="s">
        <v>162</v>
      </c>
      <c r="J76" s="131" t="s">
        <v>163</v>
      </c>
      <c r="K76" s="62">
        <v>955379603</v>
      </c>
      <c r="L76" s="64">
        <v>1.12E-2</v>
      </c>
      <c r="M76" s="65">
        <v>-640504.67000000004</v>
      </c>
      <c r="N76" s="65">
        <v>-1093801.27</v>
      </c>
      <c r="O76" s="66" t="str">
        <f t="shared" si="2"/>
        <v>Gysipo</v>
      </c>
      <c r="P76" s="71" t="s">
        <v>26</v>
      </c>
      <c r="Q76" s="49" t="s">
        <v>27</v>
      </c>
      <c r="R76" s="49" t="s">
        <v>27</v>
      </c>
      <c r="S76" s="68" t="s">
        <v>160</v>
      </c>
      <c r="T76" s="116" t="s">
        <v>28</v>
      </c>
      <c r="U76" s="116"/>
      <c r="V76" s="110" t="s">
        <v>642</v>
      </c>
      <c r="W76" s="11" t="e">
        <f>VLOOKUP(A76,'Lesni_pozemky_PLa 2018'!A:C,1,FALSE)</f>
        <v>#N/A</v>
      </c>
    </row>
    <row r="77" spans="1:23" ht="14.1" hidden="1" customHeight="1">
      <c r="A77">
        <v>71</v>
      </c>
      <c r="B77" s="59">
        <v>2</v>
      </c>
      <c r="C77" s="81" t="s">
        <v>622</v>
      </c>
      <c r="D77" s="92">
        <v>10182740</v>
      </c>
      <c r="E77" s="61">
        <v>411400</v>
      </c>
      <c r="F77" s="61" t="s">
        <v>23</v>
      </c>
      <c r="G77" s="61" t="s">
        <v>655</v>
      </c>
      <c r="H77" s="61">
        <v>607517</v>
      </c>
      <c r="I77" s="63" t="s">
        <v>417</v>
      </c>
      <c r="J77" s="49" t="s">
        <v>418</v>
      </c>
      <c r="K77" s="62">
        <v>1397379206</v>
      </c>
      <c r="L77" s="64">
        <v>1.651</v>
      </c>
      <c r="M77" s="65">
        <v>-725153.32</v>
      </c>
      <c r="N77" s="65">
        <v>-1030650.82</v>
      </c>
      <c r="O77" s="66" t="str">
        <f t="shared" si="2"/>
        <v>Gysipo</v>
      </c>
      <c r="P77" s="71" t="s">
        <v>27</v>
      </c>
      <c r="Q77" s="49" t="s">
        <v>26</v>
      </c>
      <c r="R77" s="49" t="s">
        <v>27</v>
      </c>
      <c r="S77" s="68" t="s">
        <v>360</v>
      </c>
      <c r="T77" s="111" t="s">
        <v>34</v>
      </c>
      <c r="U77" s="111"/>
      <c r="V77" s="88" t="s">
        <v>108</v>
      </c>
      <c r="W77" s="11">
        <f>VLOOKUP(A77,'Lesni_pozemky_PLa 2018'!A:C,1,FALSE)</f>
        <v>71</v>
      </c>
    </row>
    <row r="78" spans="1:23" ht="14.1" hidden="1" customHeight="1">
      <c r="A78">
        <v>72</v>
      </c>
      <c r="B78" s="59">
        <v>2</v>
      </c>
      <c r="C78" s="81" t="s">
        <v>622</v>
      </c>
      <c r="D78" s="60" t="s">
        <v>251</v>
      </c>
      <c r="E78" s="61">
        <v>211300</v>
      </c>
      <c r="F78" s="61" t="s">
        <v>23</v>
      </c>
      <c r="G78" s="61" t="s">
        <v>656</v>
      </c>
      <c r="H78" s="61">
        <v>695963</v>
      </c>
      <c r="I78" s="63" t="s">
        <v>263</v>
      </c>
      <c r="J78" s="49" t="s">
        <v>264</v>
      </c>
      <c r="K78" s="62">
        <v>22875303010</v>
      </c>
      <c r="L78" s="64">
        <v>10.876200000000001</v>
      </c>
      <c r="M78" s="65">
        <v>-688169.42</v>
      </c>
      <c r="N78" s="65">
        <v>-1067853.1100000001</v>
      </c>
      <c r="O78" s="66" t="str">
        <f t="shared" si="2"/>
        <v>Gysipo</v>
      </c>
      <c r="P78" s="71" t="s">
        <v>26</v>
      </c>
      <c r="Q78" s="49" t="s">
        <v>26</v>
      </c>
      <c r="R78" s="49" t="s">
        <v>27</v>
      </c>
      <c r="S78" s="68" t="s">
        <v>265</v>
      </c>
      <c r="T78" s="111" t="s">
        <v>34</v>
      </c>
      <c r="U78" s="111"/>
      <c r="V78" s="58" t="s">
        <v>29</v>
      </c>
      <c r="W78" s="11">
        <f>VLOOKUP(A78,'Lesni_pozemky_PLa 2018'!A:C,1,FALSE)</f>
        <v>72</v>
      </c>
    </row>
    <row r="79" spans="1:23" ht="14.1" hidden="1" customHeight="1">
      <c r="A79">
        <v>73</v>
      </c>
      <c r="B79" s="59">
        <v>2</v>
      </c>
      <c r="C79" s="81" t="s">
        <v>622</v>
      </c>
      <c r="D79" s="60" t="s">
        <v>251</v>
      </c>
      <c r="E79" s="61">
        <v>211300</v>
      </c>
      <c r="F79" s="61" t="s">
        <v>23</v>
      </c>
      <c r="G79" s="61" t="s">
        <v>656</v>
      </c>
      <c r="H79" s="61">
        <v>695963</v>
      </c>
      <c r="I79" s="63" t="s">
        <v>263</v>
      </c>
      <c r="J79" s="49" t="s">
        <v>266</v>
      </c>
      <c r="K79" s="62">
        <v>22875775010</v>
      </c>
      <c r="L79" s="64">
        <v>0.2041</v>
      </c>
      <c r="M79" s="65">
        <v>-686815.67</v>
      </c>
      <c r="N79" s="65">
        <v>-1068248.76</v>
      </c>
      <c r="O79" s="66" t="str">
        <f t="shared" si="2"/>
        <v>Gysipo</v>
      </c>
      <c r="P79" s="71" t="s">
        <v>26</v>
      </c>
      <c r="Q79" s="49" t="s">
        <v>27</v>
      </c>
      <c r="R79" s="49" t="s">
        <v>27</v>
      </c>
      <c r="S79" s="68" t="s">
        <v>160</v>
      </c>
      <c r="T79" s="111" t="s">
        <v>34</v>
      </c>
      <c r="U79" s="111"/>
      <c r="V79" s="58" t="s">
        <v>29</v>
      </c>
      <c r="W79" s="11">
        <f>VLOOKUP(A79,'Lesni_pozemky_PLa 2018'!A:C,1,FALSE)</f>
        <v>73</v>
      </c>
    </row>
    <row r="80" spans="1:23" ht="24.75" hidden="1" customHeight="1">
      <c r="A80">
        <v>74</v>
      </c>
      <c r="B80" s="59">
        <v>2</v>
      </c>
      <c r="C80" s="81" t="s">
        <v>622</v>
      </c>
      <c r="D80" s="60" t="s">
        <v>251</v>
      </c>
      <c r="E80" s="61">
        <v>211300</v>
      </c>
      <c r="F80" s="61" t="s">
        <v>23</v>
      </c>
      <c r="G80" s="61" t="s">
        <v>656</v>
      </c>
      <c r="H80" s="61">
        <v>695963</v>
      </c>
      <c r="I80" s="63" t="s">
        <v>263</v>
      </c>
      <c r="J80" s="49" t="s">
        <v>267</v>
      </c>
      <c r="K80" s="62">
        <v>22875777010</v>
      </c>
      <c r="L80" s="64">
        <v>1.4999999999999999E-2</v>
      </c>
      <c r="M80" s="65">
        <v>-686844.57</v>
      </c>
      <c r="N80" s="65">
        <v>-1068235.7</v>
      </c>
      <c r="O80" s="66" t="str">
        <f t="shared" si="2"/>
        <v>Gysipo</v>
      </c>
      <c r="P80" s="71" t="s">
        <v>26</v>
      </c>
      <c r="Q80" s="49" t="s">
        <v>27</v>
      </c>
      <c r="R80" s="49" t="s">
        <v>27</v>
      </c>
      <c r="S80" s="68" t="s">
        <v>160</v>
      </c>
      <c r="T80" s="111" t="s">
        <v>34</v>
      </c>
      <c r="U80" s="111"/>
      <c r="V80" s="58" t="s">
        <v>29</v>
      </c>
      <c r="W80" s="11">
        <f>VLOOKUP(A80,'Lesni_pozemky_PLa 2018'!A:C,1,FALSE)</f>
        <v>74</v>
      </c>
    </row>
    <row r="81" spans="1:23" ht="14.1" hidden="1" customHeight="1">
      <c r="A81">
        <v>75</v>
      </c>
      <c r="B81" s="59">
        <v>2</v>
      </c>
      <c r="C81" s="81" t="s">
        <v>622</v>
      </c>
      <c r="D81" s="60" t="s">
        <v>399</v>
      </c>
      <c r="E81" s="61">
        <v>411300</v>
      </c>
      <c r="F81" s="61" t="s">
        <v>23</v>
      </c>
      <c r="G81" s="61" t="s">
        <v>400</v>
      </c>
      <c r="H81" s="61">
        <v>622737</v>
      </c>
      <c r="I81" s="63" t="s">
        <v>400</v>
      </c>
      <c r="J81" s="49" t="s">
        <v>401</v>
      </c>
      <c r="K81" s="62">
        <v>1407879204</v>
      </c>
      <c r="L81" s="64">
        <v>3.61E-2</v>
      </c>
      <c r="M81" s="65">
        <v>-712868.44</v>
      </c>
      <c r="N81" s="65">
        <v>-1049668.3600000001</v>
      </c>
      <c r="O81" s="66" t="str">
        <f t="shared" si="2"/>
        <v>Gysipo</v>
      </c>
      <c r="P81" s="71" t="s">
        <v>26</v>
      </c>
      <c r="Q81" s="49" t="s">
        <v>27</v>
      </c>
      <c r="R81" s="49" t="s">
        <v>27</v>
      </c>
      <c r="S81" s="68" t="s">
        <v>402</v>
      </c>
      <c r="T81" s="111" t="s">
        <v>34</v>
      </c>
      <c r="U81" s="111"/>
      <c r="V81" s="58" t="s">
        <v>29</v>
      </c>
      <c r="W81" s="11">
        <f>VLOOKUP(A81,'Lesni_pozemky_PLa 2018'!A:C,1,FALSE)</f>
        <v>75</v>
      </c>
    </row>
    <row r="82" spans="1:23" ht="14.1" hidden="1" customHeight="1">
      <c r="A82">
        <v>76</v>
      </c>
      <c r="B82" s="59">
        <v>2</v>
      </c>
      <c r="C82" s="81" t="s">
        <v>622</v>
      </c>
      <c r="D82" s="60" t="s">
        <v>399</v>
      </c>
      <c r="E82" s="61">
        <v>411300</v>
      </c>
      <c r="F82" s="61" t="s">
        <v>23</v>
      </c>
      <c r="G82" s="61" t="s">
        <v>400</v>
      </c>
      <c r="H82" s="61">
        <v>622737</v>
      </c>
      <c r="I82" s="63" t="s">
        <v>400</v>
      </c>
      <c r="J82" s="49" t="s">
        <v>403</v>
      </c>
      <c r="K82" s="62">
        <v>32235732010</v>
      </c>
      <c r="L82" s="64">
        <v>1.7299999999999999E-2</v>
      </c>
      <c r="M82" s="65">
        <v>-712904.84</v>
      </c>
      <c r="N82" s="65">
        <v>-1049640.29</v>
      </c>
      <c r="O82" s="66" t="str">
        <f t="shared" si="2"/>
        <v>Gysipo</v>
      </c>
      <c r="P82" s="71" t="s">
        <v>27</v>
      </c>
      <c r="Q82" s="49" t="s">
        <v>26</v>
      </c>
      <c r="R82" s="49" t="s">
        <v>27</v>
      </c>
      <c r="S82" s="68" t="s">
        <v>360</v>
      </c>
      <c r="T82" s="111" t="s">
        <v>34</v>
      </c>
      <c r="U82" s="111"/>
      <c r="V82" s="88" t="s">
        <v>29</v>
      </c>
      <c r="W82" s="11">
        <f>VLOOKUP(A82,'Lesni_pozemky_PLa 2018'!A:C,1,FALSE)</f>
        <v>76</v>
      </c>
    </row>
    <row r="83" spans="1:23" ht="14.1" hidden="1" customHeight="1">
      <c r="A83">
        <v>77</v>
      </c>
      <c r="B83" s="59">
        <v>2</v>
      </c>
      <c r="C83" s="81" t="s">
        <v>622</v>
      </c>
      <c r="D83" s="60" t="s">
        <v>157</v>
      </c>
      <c r="E83" s="61">
        <v>211100</v>
      </c>
      <c r="F83" s="61" t="s">
        <v>23</v>
      </c>
      <c r="G83" s="61" t="s">
        <v>622</v>
      </c>
      <c r="H83" s="61">
        <v>624799</v>
      </c>
      <c r="I83" s="63" t="s">
        <v>158</v>
      </c>
      <c r="J83" s="49" t="s">
        <v>159</v>
      </c>
      <c r="K83" s="62">
        <v>3021173606</v>
      </c>
      <c r="L83" s="64">
        <v>3.7600000000000001E-2</v>
      </c>
      <c r="M83" s="65">
        <v>-637971.43000000005</v>
      </c>
      <c r="N83" s="65">
        <v>-1062214.79</v>
      </c>
      <c r="O83" s="66" t="str">
        <f t="shared" si="2"/>
        <v>Gysipo</v>
      </c>
      <c r="P83" s="71" t="s">
        <v>26</v>
      </c>
      <c r="Q83" s="49" t="s">
        <v>27</v>
      </c>
      <c r="R83" s="49" t="s">
        <v>27</v>
      </c>
      <c r="S83" s="68" t="s">
        <v>160</v>
      </c>
      <c r="T83" s="111" t="s">
        <v>34</v>
      </c>
      <c r="U83" s="111"/>
      <c r="V83" s="58" t="s">
        <v>29</v>
      </c>
      <c r="W83" s="11">
        <f>VLOOKUP(A83,'Lesni_pozemky_PLa 2018'!A:C,1,FALSE)</f>
        <v>77</v>
      </c>
    </row>
    <row r="84" spans="1:23" ht="14.1" hidden="1" customHeight="1">
      <c r="A84">
        <v>78</v>
      </c>
      <c r="B84" s="59">
        <v>2</v>
      </c>
      <c r="C84" s="81" t="s">
        <v>622</v>
      </c>
      <c r="D84" s="144" t="s">
        <v>161</v>
      </c>
      <c r="E84" s="94"/>
      <c r="F84" s="61" t="s">
        <v>23</v>
      </c>
      <c r="G84" s="61" t="s">
        <v>654</v>
      </c>
      <c r="H84" s="61">
        <v>637084</v>
      </c>
      <c r="I84" s="118" t="s">
        <v>579</v>
      </c>
      <c r="J84" s="119" t="s">
        <v>580</v>
      </c>
      <c r="K84" s="62">
        <v>51457814010</v>
      </c>
      <c r="L84" s="64">
        <v>8.4699999999999998E-2</v>
      </c>
      <c r="M84" s="65">
        <v>-640973</v>
      </c>
      <c r="N84" s="65">
        <v>-1096091</v>
      </c>
      <c r="O84" s="66" t="str">
        <f t="shared" si="2"/>
        <v>Gysipo</v>
      </c>
      <c r="P84" s="88"/>
      <c r="Q84" s="88"/>
      <c r="R84" s="88"/>
      <c r="S84" s="129"/>
      <c r="T84" s="138" t="s">
        <v>482</v>
      </c>
      <c r="U84" s="138"/>
      <c r="V84" s="88"/>
      <c r="W84" s="11">
        <f>VLOOKUP(A84,'Lesni_pozemky_PLa 2018'!A:C,1,FALSE)</f>
        <v>78</v>
      </c>
    </row>
    <row r="85" spans="1:23" ht="14.1" hidden="1" customHeight="1">
      <c r="A85">
        <v>79</v>
      </c>
      <c r="B85" s="59">
        <v>2</v>
      </c>
      <c r="C85" s="81" t="s">
        <v>622</v>
      </c>
      <c r="D85" s="144" t="s">
        <v>161</v>
      </c>
      <c r="E85" s="94"/>
      <c r="F85" s="61" t="s">
        <v>23</v>
      </c>
      <c r="G85" s="61" t="s">
        <v>654</v>
      </c>
      <c r="H85" s="61">
        <v>637084</v>
      </c>
      <c r="I85" s="118" t="s">
        <v>579</v>
      </c>
      <c r="J85" s="119" t="s">
        <v>581</v>
      </c>
      <c r="K85" s="62">
        <v>51457817010</v>
      </c>
      <c r="L85" s="64">
        <v>3.8999999999999998E-3</v>
      </c>
      <c r="M85" s="65">
        <v>-640907</v>
      </c>
      <c r="N85" s="65">
        <v>-1096249</v>
      </c>
      <c r="O85" s="66" t="str">
        <f t="shared" si="2"/>
        <v>Gysipo</v>
      </c>
      <c r="P85" s="88"/>
      <c r="Q85" s="88"/>
      <c r="R85" s="88"/>
      <c r="S85" s="129"/>
      <c r="T85" s="138" t="s">
        <v>482</v>
      </c>
      <c r="U85" s="138"/>
      <c r="V85" s="88"/>
      <c r="W85" s="11">
        <f>VLOOKUP(A85,'Lesni_pozemky_PLa 2018'!A:C,1,FALSE)</f>
        <v>79</v>
      </c>
    </row>
    <row r="86" spans="1:23" ht="14.1" hidden="1" customHeight="1">
      <c r="A86">
        <v>80</v>
      </c>
      <c r="B86" s="59">
        <v>2</v>
      </c>
      <c r="C86" s="81" t="s">
        <v>622</v>
      </c>
      <c r="D86" s="144" t="s">
        <v>161</v>
      </c>
      <c r="E86" s="94"/>
      <c r="F86" s="61" t="s">
        <v>23</v>
      </c>
      <c r="G86" s="61" t="s">
        <v>654</v>
      </c>
      <c r="H86" s="61">
        <v>637084</v>
      </c>
      <c r="I86" s="118" t="s">
        <v>579</v>
      </c>
      <c r="J86" s="119" t="s">
        <v>582</v>
      </c>
      <c r="K86" s="62">
        <v>51457823010</v>
      </c>
      <c r="L86" s="64">
        <v>3.8800000000000001E-2</v>
      </c>
      <c r="M86" s="65">
        <v>-641090</v>
      </c>
      <c r="N86" s="65">
        <v>-1095870</v>
      </c>
      <c r="O86" s="66" t="str">
        <f t="shared" si="2"/>
        <v>Gysipo</v>
      </c>
      <c r="P86" s="88"/>
      <c r="Q86" s="88"/>
      <c r="R86" s="88"/>
      <c r="S86" s="129"/>
      <c r="T86" s="138" t="s">
        <v>482</v>
      </c>
      <c r="U86" s="138"/>
      <c r="V86" s="88"/>
      <c r="W86" s="11">
        <f>VLOOKUP(A86,'Lesni_pozemky_PLa 2018'!A:C,1,FALSE)</f>
        <v>80</v>
      </c>
    </row>
    <row r="87" spans="1:23" ht="14.1" hidden="1" customHeight="1">
      <c r="A87">
        <v>81</v>
      </c>
      <c r="B87" s="59">
        <v>2</v>
      </c>
      <c r="C87" s="81" t="s">
        <v>622</v>
      </c>
      <c r="D87" s="144" t="s">
        <v>161</v>
      </c>
      <c r="E87" s="94"/>
      <c r="F87" s="61" t="s">
        <v>23</v>
      </c>
      <c r="G87" s="61" t="s">
        <v>654</v>
      </c>
      <c r="H87" s="61">
        <v>637084</v>
      </c>
      <c r="I87" s="118" t="s">
        <v>579</v>
      </c>
      <c r="J87" s="119" t="s">
        <v>583</v>
      </c>
      <c r="K87" s="62">
        <v>51457839010</v>
      </c>
      <c r="L87" s="64">
        <v>2.1600000000000001E-2</v>
      </c>
      <c r="M87" s="65">
        <v>-640464</v>
      </c>
      <c r="N87" s="65">
        <v>-1096326</v>
      </c>
      <c r="O87" s="66" t="str">
        <f t="shared" si="2"/>
        <v>Gysipo</v>
      </c>
      <c r="P87" s="88"/>
      <c r="Q87" s="88"/>
      <c r="R87" s="88"/>
      <c r="S87" s="129"/>
      <c r="T87" s="138" t="s">
        <v>482</v>
      </c>
      <c r="U87" s="138"/>
      <c r="V87" s="88"/>
      <c r="W87" s="11">
        <f>VLOOKUP(A87,'Lesni_pozemky_PLa 2018'!A:C,1,FALSE)</f>
        <v>81</v>
      </c>
    </row>
    <row r="88" spans="1:23" ht="14.1" hidden="1" customHeight="1">
      <c r="A88">
        <v>82</v>
      </c>
      <c r="B88" s="59">
        <v>2</v>
      </c>
      <c r="C88" s="81" t="s">
        <v>622</v>
      </c>
      <c r="D88" s="144" t="s">
        <v>161</v>
      </c>
      <c r="E88" s="94"/>
      <c r="F88" s="61" t="s">
        <v>23</v>
      </c>
      <c r="G88" s="61" t="s">
        <v>654</v>
      </c>
      <c r="H88" s="61">
        <v>637084</v>
      </c>
      <c r="I88" s="118" t="s">
        <v>579</v>
      </c>
      <c r="J88" s="119" t="s">
        <v>584</v>
      </c>
      <c r="K88" s="62">
        <v>51457840010</v>
      </c>
      <c r="L88" s="64">
        <v>1.12E-2</v>
      </c>
      <c r="M88" s="65">
        <v>-640436</v>
      </c>
      <c r="N88" s="65">
        <v>-1096339</v>
      </c>
      <c r="O88" s="66" t="str">
        <f t="shared" si="2"/>
        <v>Gysipo</v>
      </c>
      <c r="P88" s="88"/>
      <c r="Q88" s="88"/>
      <c r="R88" s="88"/>
      <c r="S88" s="129"/>
      <c r="T88" s="138" t="s">
        <v>482</v>
      </c>
      <c r="U88" s="138"/>
      <c r="V88" s="88"/>
      <c r="W88" s="11">
        <f>VLOOKUP(A88,'Lesni_pozemky_PLa 2018'!A:C,1,FALSE)</f>
        <v>82</v>
      </c>
    </row>
    <row r="89" spans="1:23" ht="14.1" hidden="1" customHeight="1">
      <c r="A89">
        <v>83</v>
      </c>
      <c r="B89" s="59">
        <v>2</v>
      </c>
      <c r="C89" s="81" t="s">
        <v>622</v>
      </c>
      <c r="D89" s="144" t="s">
        <v>161</v>
      </c>
      <c r="E89" s="94"/>
      <c r="F89" s="61" t="s">
        <v>23</v>
      </c>
      <c r="G89" s="61" t="s">
        <v>654</v>
      </c>
      <c r="H89" s="61">
        <v>637084</v>
      </c>
      <c r="I89" s="118" t="s">
        <v>579</v>
      </c>
      <c r="J89" s="119" t="s">
        <v>585</v>
      </c>
      <c r="K89" s="62">
        <v>51457845010</v>
      </c>
      <c r="L89" s="64">
        <v>4.0800000000000003E-2</v>
      </c>
      <c r="M89" s="65">
        <v>-640544</v>
      </c>
      <c r="N89" s="65">
        <v>-1096229</v>
      </c>
      <c r="O89" s="66" t="str">
        <f t="shared" si="2"/>
        <v>Gysipo</v>
      </c>
      <c r="P89" s="88"/>
      <c r="Q89" s="88"/>
      <c r="R89" s="88"/>
      <c r="S89" s="129"/>
      <c r="T89" s="138" t="s">
        <v>482</v>
      </c>
      <c r="U89" s="138"/>
      <c r="V89" s="88"/>
      <c r="W89" s="11">
        <f>VLOOKUP(A89,'Lesni_pozemky_PLa 2018'!A:C,1,FALSE)</f>
        <v>83</v>
      </c>
    </row>
    <row r="90" spans="1:23" ht="14.1" hidden="1" customHeight="1">
      <c r="A90">
        <v>84</v>
      </c>
      <c r="B90" s="59">
        <v>2</v>
      </c>
      <c r="C90" s="81" t="s">
        <v>622</v>
      </c>
      <c r="D90" s="144" t="s">
        <v>161</v>
      </c>
      <c r="E90" s="94"/>
      <c r="F90" s="61" t="s">
        <v>23</v>
      </c>
      <c r="G90" s="61" t="s">
        <v>654</v>
      </c>
      <c r="H90" s="61">
        <v>637084</v>
      </c>
      <c r="I90" s="118" t="s">
        <v>579</v>
      </c>
      <c r="J90" s="119" t="s">
        <v>586</v>
      </c>
      <c r="K90" s="62">
        <v>51457847010</v>
      </c>
      <c r="L90" s="64">
        <v>3.5999999999999999E-3</v>
      </c>
      <c r="M90" s="65">
        <v>-640437</v>
      </c>
      <c r="N90" s="65">
        <v>-1096350</v>
      </c>
      <c r="O90" s="66" t="str">
        <f t="shared" si="2"/>
        <v>Gysipo</v>
      </c>
      <c r="P90" s="88"/>
      <c r="Q90" s="88"/>
      <c r="R90" s="88"/>
      <c r="S90" s="129"/>
      <c r="T90" s="138" t="s">
        <v>482</v>
      </c>
      <c r="U90" s="138"/>
      <c r="V90" s="88"/>
      <c r="W90" s="11">
        <f>VLOOKUP(A90,'Lesni_pozemky_PLa 2018'!A:C,1,FALSE)</f>
        <v>84</v>
      </c>
    </row>
    <row r="91" spans="1:23" ht="14.1" hidden="1" customHeight="1">
      <c r="A91">
        <v>85</v>
      </c>
      <c r="B91" s="59">
        <v>2</v>
      </c>
      <c r="C91" s="81" t="s">
        <v>622</v>
      </c>
      <c r="D91" s="144" t="s">
        <v>161</v>
      </c>
      <c r="E91" s="94"/>
      <c r="F91" s="61" t="s">
        <v>23</v>
      </c>
      <c r="G91" s="61" t="s">
        <v>654</v>
      </c>
      <c r="H91" s="61">
        <v>637084</v>
      </c>
      <c r="I91" s="118" t="s">
        <v>579</v>
      </c>
      <c r="J91" s="119" t="s">
        <v>587</v>
      </c>
      <c r="K91" s="62">
        <v>51457852010</v>
      </c>
      <c r="L91" s="64">
        <v>8.9999999999999998E-4</v>
      </c>
      <c r="M91" s="65">
        <v>-640441</v>
      </c>
      <c r="N91" s="65">
        <v>-1096332</v>
      </c>
      <c r="O91" s="66" t="str">
        <f t="shared" si="2"/>
        <v>Gysipo</v>
      </c>
      <c r="P91" s="88"/>
      <c r="Q91" s="88"/>
      <c r="R91" s="88"/>
      <c r="S91" s="129"/>
      <c r="T91" s="138" t="s">
        <v>482</v>
      </c>
      <c r="U91" s="138"/>
      <c r="V91" s="88"/>
      <c r="W91" s="11">
        <f>VLOOKUP(A91,'Lesni_pozemky_PLa 2018'!A:C,1,FALSE)</f>
        <v>85</v>
      </c>
    </row>
    <row r="92" spans="1:23" ht="14.1" hidden="1" customHeight="1">
      <c r="A92">
        <v>86</v>
      </c>
      <c r="B92" s="59">
        <v>2</v>
      </c>
      <c r="C92" s="81" t="s">
        <v>622</v>
      </c>
      <c r="D92" s="60" t="s">
        <v>161</v>
      </c>
      <c r="E92" s="75">
        <v>211100</v>
      </c>
      <c r="F92" s="61" t="s">
        <v>23</v>
      </c>
      <c r="G92" s="61" t="s">
        <v>654</v>
      </c>
      <c r="H92" s="61">
        <v>637084</v>
      </c>
      <c r="I92" s="63" t="s">
        <v>277</v>
      </c>
      <c r="J92" s="49" t="s">
        <v>278</v>
      </c>
      <c r="K92" s="62">
        <v>987388603</v>
      </c>
      <c r="L92" s="64">
        <v>0.74939999999999996</v>
      </c>
      <c r="M92" s="65">
        <v>0</v>
      </c>
      <c r="N92" s="65">
        <v>0</v>
      </c>
      <c r="O92" s="76"/>
      <c r="P92" s="77" t="s">
        <v>26</v>
      </c>
      <c r="Q92" s="49" t="s">
        <v>26</v>
      </c>
      <c r="R92" s="49" t="s">
        <v>27</v>
      </c>
      <c r="S92" s="68" t="s">
        <v>279</v>
      </c>
      <c r="T92" s="111" t="s">
        <v>615</v>
      </c>
      <c r="U92" s="111"/>
      <c r="V92" s="58" t="s">
        <v>29</v>
      </c>
      <c r="W92" s="11">
        <f>VLOOKUP(A92,'Lesni_pozemky_PLa 2018'!A:C,1,FALSE)</f>
        <v>86</v>
      </c>
    </row>
    <row r="93" spans="1:23" ht="14.1" hidden="1" customHeight="1">
      <c r="A93">
        <v>87</v>
      </c>
      <c r="B93" s="59">
        <v>2</v>
      </c>
      <c r="C93" s="81" t="s">
        <v>622</v>
      </c>
      <c r="D93" s="60" t="s">
        <v>161</v>
      </c>
      <c r="E93" s="75">
        <v>211100</v>
      </c>
      <c r="F93" s="61" t="s">
        <v>23</v>
      </c>
      <c r="G93" s="61" t="s">
        <v>654</v>
      </c>
      <c r="H93" s="61">
        <v>637084</v>
      </c>
      <c r="I93" s="63" t="s">
        <v>277</v>
      </c>
      <c r="J93" s="49" t="s">
        <v>281</v>
      </c>
      <c r="K93" s="62">
        <v>987484603</v>
      </c>
      <c r="L93" s="64">
        <v>6.59E-2</v>
      </c>
      <c r="M93" s="65">
        <v>0</v>
      </c>
      <c r="N93" s="65">
        <v>0</v>
      </c>
      <c r="O93" s="76"/>
      <c r="P93" s="77" t="s">
        <v>26</v>
      </c>
      <c r="Q93" s="49" t="s">
        <v>26</v>
      </c>
      <c r="R93" s="49" t="s">
        <v>27</v>
      </c>
      <c r="S93" s="68" t="s">
        <v>279</v>
      </c>
      <c r="T93" s="111" t="s">
        <v>34</v>
      </c>
      <c r="U93" s="111"/>
      <c r="V93" s="58" t="s">
        <v>29</v>
      </c>
      <c r="W93" s="11">
        <f>VLOOKUP(A93,'Lesni_pozemky_PLa 2018'!A:C,1,FALSE)</f>
        <v>87</v>
      </c>
    </row>
    <row r="94" spans="1:23" ht="14.1" hidden="1" customHeight="1">
      <c r="A94">
        <v>88</v>
      </c>
      <c r="B94" s="59">
        <v>2</v>
      </c>
      <c r="C94" s="81" t="s">
        <v>622</v>
      </c>
      <c r="D94" s="60" t="s">
        <v>161</v>
      </c>
      <c r="E94" s="75">
        <v>211100</v>
      </c>
      <c r="F94" s="61" t="s">
        <v>23</v>
      </c>
      <c r="G94" s="61" t="s">
        <v>654</v>
      </c>
      <c r="H94" s="61">
        <v>637084</v>
      </c>
      <c r="I94" s="63" t="s">
        <v>277</v>
      </c>
      <c r="J94" s="49" t="s">
        <v>282</v>
      </c>
      <c r="K94" s="62">
        <v>987559603</v>
      </c>
      <c r="L94" s="64">
        <v>0.26269999999999999</v>
      </c>
      <c r="M94" s="65">
        <v>0</v>
      </c>
      <c r="N94" s="65">
        <v>0</v>
      </c>
      <c r="O94" s="76"/>
      <c r="P94" s="77" t="s">
        <v>26</v>
      </c>
      <c r="Q94" s="49" t="s">
        <v>26</v>
      </c>
      <c r="R94" s="49" t="s">
        <v>27</v>
      </c>
      <c r="S94" s="68" t="s">
        <v>279</v>
      </c>
      <c r="T94" s="111" t="s">
        <v>34</v>
      </c>
      <c r="U94" s="111"/>
      <c r="V94" s="58" t="s">
        <v>29</v>
      </c>
      <c r="W94" s="11">
        <f>VLOOKUP(A94,'Lesni_pozemky_PLa 2018'!A:C,1,FALSE)</f>
        <v>88</v>
      </c>
    </row>
    <row r="95" spans="1:23" ht="14.1" hidden="1" customHeight="1">
      <c r="A95">
        <v>89</v>
      </c>
      <c r="B95" s="59">
        <v>2</v>
      </c>
      <c r="C95" s="81" t="s">
        <v>622</v>
      </c>
      <c r="D95" s="60" t="s">
        <v>161</v>
      </c>
      <c r="E95" s="75">
        <v>211100</v>
      </c>
      <c r="F95" s="61" t="s">
        <v>23</v>
      </c>
      <c r="G95" s="61" t="s">
        <v>654</v>
      </c>
      <c r="H95" s="61">
        <v>637084</v>
      </c>
      <c r="I95" s="63" t="s">
        <v>277</v>
      </c>
      <c r="J95" s="49" t="s">
        <v>283</v>
      </c>
      <c r="K95" s="62">
        <v>1924816603</v>
      </c>
      <c r="L95" s="64">
        <v>1.5E-3</v>
      </c>
      <c r="M95" s="65">
        <v>0</v>
      </c>
      <c r="N95" s="65">
        <v>0</v>
      </c>
      <c r="O95" s="76"/>
      <c r="P95" s="77" t="s">
        <v>26</v>
      </c>
      <c r="Q95" s="49" t="s">
        <v>26</v>
      </c>
      <c r="R95" s="49" t="s">
        <v>27</v>
      </c>
      <c r="S95" s="68" t="s">
        <v>279</v>
      </c>
      <c r="T95" s="111" t="s">
        <v>34</v>
      </c>
      <c r="U95" s="111"/>
      <c r="V95" s="58" t="s">
        <v>29</v>
      </c>
      <c r="W95" s="11">
        <f>VLOOKUP(A95,'Lesni_pozemky_PLa 2018'!A:C,1,FALSE)</f>
        <v>89</v>
      </c>
    </row>
    <row r="96" spans="1:23" ht="14.1" hidden="1" customHeight="1">
      <c r="A96">
        <v>90</v>
      </c>
      <c r="B96" s="59">
        <v>2</v>
      </c>
      <c r="C96" s="81" t="s">
        <v>622</v>
      </c>
      <c r="D96" s="60" t="s">
        <v>161</v>
      </c>
      <c r="E96" s="75">
        <v>211100</v>
      </c>
      <c r="F96" s="61" t="s">
        <v>23</v>
      </c>
      <c r="G96" s="61" t="s">
        <v>654</v>
      </c>
      <c r="H96" s="61">
        <v>637084</v>
      </c>
      <c r="I96" s="63" t="s">
        <v>277</v>
      </c>
      <c r="J96" s="49" t="s">
        <v>284</v>
      </c>
      <c r="K96" s="62">
        <v>25978694010</v>
      </c>
      <c r="L96" s="64">
        <v>1.5E-3</v>
      </c>
      <c r="M96" s="65">
        <v>0</v>
      </c>
      <c r="N96" s="65">
        <v>0</v>
      </c>
      <c r="O96" s="76"/>
      <c r="P96" s="77" t="s">
        <v>26</v>
      </c>
      <c r="Q96" s="49" t="s">
        <v>26</v>
      </c>
      <c r="R96" s="49" t="s">
        <v>27</v>
      </c>
      <c r="S96" s="68" t="s">
        <v>279</v>
      </c>
      <c r="T96" s="111" t="s">
        <v>34</v>
      </c>
      <c r="U96" s="111"/>
      <c r="V96" s="58" t="s">
        <v>29</v>
      </c>
      <c r="W96" s="11">
        <f>VLOOKUP(A96,'Lesni_pozemky_PLa 2018'!A:C,1,FALSE)</f>
        <v>90</v>
      </c>
    </row>
    <row r="97" spans="1:23" ht="14.1" hidden="1" customHeight="1">
      <c r="A97">
        <v>91</v>
      </c>
      <c r="B97" s="59">
        <v>2</v>
      </c>
      <c r="C97" s="81" t="s">
        <v>622</v>
      </c>
      <c r="D97" s="130" t="s">
        <v>161</v>
      </c>
      <c r="E97" s="75">
        <v>211100</v>
      </c>
      <c r="F97" s="61" t="s">
        <v>23</v>
      </c>
      <c r="G97" s="61" t="s">
        <v>654</v>
      </c>
      <c r="H97" s="61">
        <v>658359</v>
      </c>
      <c r="I97" s="166" t="s">
        <v>285</v>
      </c>
      <c r="J97" s="131" t="s">
        <v>286</v>
      </c>
      <c r="K97" s="62">
        <v>1033855603</v>
      </c>
      <c r="L97" s="64">
        <v>6.4999999999999997E-3</v>
      </c>
      <c r="M97" s="65">
        <v>0</v>
      </c>
      <c r="N97" s="65">
        <v>0</v>
      </c>
      <c r="O97" s="76"/>
      <c r="P97" s="77" t="s">
        <v>26</v>
      </c>
      <c r="Q97" s="49" t="s">
        <v>26</v>
      </c>
      <c r="R97" s="49" t="s">
        <v>27</v>
      </c>
      <c r="S97" s="68" t="s">
        <v>287</v>
      </c>
      <c r="T97" s="26" t="s">
        <v>288</v>
      </c>
      <c r="U97" s="26"/>
      <c r="V97" s="110" t="s">
        <v>642</v>
      </c>
      <c r="W97" s="11" t="e">
        <f>VLOOKUP(A97,'Lesni_pozemky_PLa 2018'!A:C,1,FALSE)</f>
        <v>#N/A</v>
      </c>
    </row>
    <row r="98" spans="1:23" ht="22.5" hidden="1" customHeight="1">
      <c r="A98">
        <v>92</v>
      </c>
      <c r="B98" s="59">
        <v>2</v>
      </c>
      <c r="C98" s="81" t="s">
        <v>622</v>
      </c>
      <c r="D98" s="130" t="s">
        <v>161</v>
      </c>
      <c r="E98" s="75">
        <v>211100</v>
      </c>
      <c r="F98" s="61" t="s">
        <v>23</v>
      </c>
      <c r="G98" s="61" t="s">
        <v>654</v>
      </c>
      <c r="H98" s="61">
        <v>658359</v>
      </c>
      <c r="I98" s="166" t="s">
        <v>285</v>
      </c>
      <c r="J98" s="131" t="s">
        <v>289</v>
      </c>
      <c r="K98" s="62">
        <v>1033856603</v>
      </c>
      <c r="L98" s="64">
        <v>3.32E-2</v>
      </c>
      <c r="M98" s="65">
        <v>0</v>
      </c>
      <c r="N98" s="65">
        <v>0</v>
      </c>
      <c r="O98" s="76"/>
      <c r="P98" s="77" t="s">
        <v>26</v>
      </c>
      <c r="Q98" s="49" t="s">
        <v>26</v>
      </c>
      <c r="R98" s="49" t="s">
        <v>27</v>
      </c>
      <c r="S98" s="68" t="s">
        <v>287</v>
      </c>
      <c r="T98" s="26" t="s">
        <v>288</v>
      </c>
      <c r="U98" s="26"/>
      <c r="V98" s="110" t="s">
        <v>642</v>
      </c>
      <c r="W98" s="11" t="e">
        <f>VLOOKUP(A98,'Lesni_pozemky_PLa 2018'!A:C,1,FALSE)</f>
        <v>#N/A</v>
      </c>
    </row>
    <row r="99" spans="1:23" ht="14.1" hidden="1" customHeight="1">
      <c r="A99">
        <v>93</v>
      </c>
      <c r="B99" s="59">
        <v>2</v>
      </c>
      <c r="C99" s="81" t="s">
        <v>622</v>
      </c>
      <c r="D99" s="60" t="s">
        <v>251</v>
      </c>
      <c r="E99" s="61">
        <v>211300</v>
      </c>
      <c r="F99" s="61" t="s">
        <v>23</v>
      </c>
      <c r="G99" s="61" t="s">
        <v>656</v>
      </c>
      <c r="H99" s="61">
        <v>677710</v>
      </c>
      <c r="I99" s="63" t="s">
        <v>252</v>
      </c>
      <c r="J99" s="49" t="s">
        <v>253</v>
      </c>
      <c r="K99" s="62">
        <v>22400377010</v>
      </c>
      <c r="L99" s="64">
        <v>7.7999999999999996E-3</v>
      </c>
      <c r="M99" s="65">
        <v>-685077.87</v>
      </c>
      <c r="N99" s="65">
        <v>-1066925.48</v>
      </c>
      <c r="O99" s="66" t="str">
        <f t="shared" ref="O99:O130" si="3">HYPERLINK(CONCATENATE("http://gis.pla.cz/gisypo/main.aspx?scale=3000&amp;Y=",M99,"&amp;X=",N99),"Gysipo")</f>
        <v>Gysipo</v>
      </c>
      <c r="P99" s="71" t="s">
        <v>26</v>
      </c>
      <c r="Q99" s="49" t="s">
        <v>27</v>
      </c>
      <c r="R99" s="49" t="s">
        <v>27</v>
      </c>
      <c r="S99" s="68" t="s">
        <v>160</v>
      </c>
      <c r="T99" s="111" t="s">
        <v>34</v>
      </c>
      <c r="U99" s="111"/>
      <c r="V99" s="58" t="s">
        <v>29</v>
      </c>
      <c r="W99" s="11">
        <f>VLOOKUP(A99,'Lesni_pozemky_PLa 2018'!A:C,1,FALSE)</f>
        <v>93</v>
      </c>
    </row>
    <row r="100" spans="1:23" ht="14.1" hidden="1" customHeight="1">
      <c r="A100">
        <v>94</v>
      </c>
      <c r="B100" s="59">
        <v>2</v>
      </c>
      <c r="C100" s="81" t="s">
        <v>622</v>
      </c>
      <c r="D100" s="60" t="s">
        <v>251</v>
      </c>
      <c r="E100" s="61">
        <v>211300</v>
      </c>
      <c r="F100" s="61" t="s">
        <v>23</v>
      </c>
      <c r="G100" s="61" t="s">
        <v>656</v>
      </c>
      <c r="H100" s="61">
        <v>677710</v>
      </c>
      <c r="I100" s="63" t="s">
        <v>252</v>
      </c>
      <c r="J100" s="49" t="s">
        <v>254</v>
      </c>
      <c r="K100" s="62">
        <v>22400388010</v>
      </c>
      <c r="L100" s="64">
        <v>2.8999999999999998E-3</v>
      </c>
      <c r="M100" s="65">
        <v>-685078.91</v>
      </c>
      <c r="N100" s="65">
        <v>-1067170.73</v>
      </c>
      <c r="O100" s="66" t="str">
        <f t="shared" si="3"/>
        <v>Gysipo</v>
      </c>
      <c r="P100" s="71" t="s">
        <v>26</v>
      </c>
      <c r="Q100" s="49" t="s">
        <v>27</v>
      </c>
      <c r="R100" s="49" t="s">
        <v>27</v>
      </c>
      <c r="S100" s="68" t="s">
        <v>160</v>
      </c>
      <c r="T100" s="111" t="s">
        <v>34</v>
      </c>
      <c r="U100" s="111"/>
      <c r="V100" s="58" t="s">
        <v>29</v>
      </c>
      <c r="W100" s="11">
        <f>VLOOKUP(A100,'Lesni_pozemky_PLa 2018'!A:C,1,FALSE)</f>
        <v>94</v>
      </c>
    </row>
    <row r="101" spans="1:23" ht="14.1" hidden="1" customHeight="1">
      <c r="A101">
        <v>95</v>
      </c>
      <c r="B101" s="59">
        <v>2</v>
      </c>
      <c r="C101" s="81" t="s">
        <v>622</v>
      </c>
      <c r="D101" s="60" t="s">
        <v>145</v>
      </c>
      <c r="E101" s="61">
        <v>211100</v>
      </c>
      <c r="F101" s="61" t="s">
        <v>23</v>
      </c>
      <c r="G101" s="61" t="s">
        <v>622</v>
      </c>
      <c r="H101" s="61">
        <v>606171</v>
      </c>
      <c r="I101" s="63" t="s">
        <v>146</v>
      </c>
      <c r="J101" s="49" t="s">
        <v>147</v>
      </c>
      <c r="K101" s="62">
        <v>2452053606</v>
      </c>
      <c r="L101" s="64">
        <v>1.1900000000000001E-2</v>
      </c>
      <c r="M101" s="65">
        <v>-654810.12</v>
      </c>
      <c r="N101" s="65">
        <v>-1056062.81</v>
      </c>
      <c r="O101" s="66" t="str">
        <f t="shared" si="3"/>
        <v>Gysipo</v>
      </c>
      <c r="P101" s="71" t="s">
        <v>27</v>
      </c>
      <c r="Q101" s="73" t="s">
        <v>26</v>
      </c>
      <c r="R101" s="49" t="s">
        <v>26</v>
      </c>
      <c r="S101" s="136" t="s">
        <v>148</v>
      </c>
      <c r="T101" s="111" t="s">
        <v>34</v>
      </c>
      <c r="U101" s="111"/>
      <c r="V101" s="74" t="s">
        <v>103</v>
      </c>
      <c r="W101" s="11">
        <f>VLOOKUP(A101,'Lesni_pozemky_PLa 2018'!A:C,1,FALSE)</f>
        <v>95</v>
      </c>
    </row>
    <row r="102" spans="1:23" ht="14.1" hidden="1" customHeight="1">
      <c r="A102">
        <v>96</v>
      </c>
      <c r="B102" s="59">
        <v>2</v>
      </c>
      <c r="C102" s="81" t="s">
        <v>622</v>
      </c>
      <c r="D102" s="60" t="s">
        <v>145</v>
      </c>
      <c r="E102" s="61">
        <v>211100</v>
      </c>
      <c r="F102" s="61" t="s">
        <v>23</v>
      </c>
      <c r="G102" s="61" t="s">
        <v>622</v>
      </c>
      <c r="H102" s="61">
        <v>606171</v>
      </c>
      <c r="I102" s="63" t="s">
        <v>146</v>
      </c>
      <c r="J102" s="49" t="s">
        <v>149</v>
      </c>
      <c r="K102" s="62">
        <v>2858117606</v>
      </c>
      <c r="L102" s="64">
        <v>1.4200000000000001E-2</v>
      </c>
      <c r="M102" s="65">
        <v>-654002.93000000005</v>
      </c>
      <c r="N102" s="65">
        <v>-1057170.08</v>
      </c>
      <c r="O102" s="66" t="str">
        <f t="shared" si="3"/>
        <v>Gysipo</v>
      </c>
      <c r="P102" s="71" t="s">
        <v>26</v>
      </c>
      <c r="Q102" s="49" t="s">
        <v>27</v>
      </c>
      <c r="R102" s="49" t="s">
        <v>27</v>
      </c>
      <c r="S102" s="68" t="s">
        <v>150</v>
      </c>
      <c r="T102" s="111" t="s">
        <v>34</v>
      </c>
      <c r="U102" s="111"/>
      <c r="V102" s="58" t="s">
        <v>29</v>
      </c>
      <c r="W102" s="11">
        <f>VLOOKUP(A102,'Lesni_pozemky_PLa 2018'!A:C,1,FALSE)</f>
        <v>96</v>
      </c>
    </row>
    <row r="103" spans="1:23" ht="14.1" hidden="1" customHeight="1">
      <c r="A103">
        <v>97</v>
      </c>
      <c r="B103" s="59">
        <v>2</v>
      </c>
      <c r="C103" s="81" t="s">
        <v>622</v>
      </c>
      <c r="D103" s="60" t="s">
        <v>145</v>
      </c>
      <c r="E103" s="61">
        <v>211100</v>
      </c>
      <c r="F103" s="61" t="s">
        <v>23</v>
      </c>
      <c r="G103" s="61" t="s">
        <v>622</v>
      </c>
      <c r="H103" s="61">
        <v>606171</v>
      </c>
      <c r="I103" s="63" t="s">
        <v>146</v>
      </c>
      <c r="J103" s="49" t="s">
        <v>151</v>
      </c>
      <c r="K103" s="62">
        <v>2858118606</v>
      </c>
      <c r="L103" s="64">
        <v>1.4200000000000001E-2</v>
      </c>
      <c r="M103" s="65">
        <v>-653970.02</v>
      </c>
      <c r="N103" s="65">
        <v>-1057247.6399999999</v>
      </c>
      <c r="O103" s="66" t="str">
        <f t="shared" si="3"/>
        <v>Gysipo</v>
      </c>
      <c r="P103" s="71" t="s">
        <v>26</v>
      </c>
      <c r="Q103" s="49" t="s">
        <v>27</v>
      </c>
      <c r="R103" s="49" t="s">
        <v>27</v>
      </c>
      <c r="S103" s="68" t="s">
        <v>152</v>
      </c>
      <c r="T103" s="111" t="s">
        <v>34</v>
      </c>
      <c r="U103" s="111"/>
      <c r="V103" s="58" t="s">
        <v>29</v>
      </c>
      <c r="W103" s="11">
        <f>VLOOKUP(A103,'Lesni_pozemky_PLa 2018'!A:C,1,FALSE)</f>
        <v>97</v>
      </c>
    </row>
    <row r="104" spans="1:23" ht="14.1" hidden="1" customHeight="1">
      <c r="A104">
        <v>98</v>
      </c>
      <c r="B104" s="59">
        <v>2</v>
      </c>
      <c r="C104" s="81" t="s">
        <v>622</v>
      </c>
      <c r="D104" s="60" t="s">
        <v>145</v>
      </c>
      <c r="E104" s="61">
        <v>211100</v>
      </c>
      <c r="F104" s="61" t="s">
        <v>23</v>
      </c>
      <c r="G104" s="61" t="s">
        <v>622</v>
      </c>
      <c r="H104" s="61">
        <v>606171</v>
      </c>
      <c r="I104" s="63" t="s">
        <v>146</v>
      </c>
      <c r="J104" s="49" t="s">
        <v>153</v>
      </c>
      <c r="K104" s="62">
        <v>2858119606</v>
      </c>
      <c r="L104" s="64">
        <v>3.8300000000000001E-2</v>
      </c>
      <c r="M104" s="65">
        <v>-653932.54</v>
      </c>
      <c r="N104" s="65">
        <v>-1057308.29</v>
      </c>
      <c r="O104" s="66" t="str">
        <f t="shared" si="3"/>
        <v>Gysipo</v>
      </c>
      <c r="P104" s="71" t="s">
        <v>26</v>
      </c>
      <c r="Q104" s="49" t="s">
        <v>27</v>
      </c>
      <c r="R104" s="49" t="s">
        <v>27</v>
      </c>
      <c r="S104" s="68" t="s">
        <v>152</v>
      </c>
      <c r="T104" s="111" t="s">
        <v>34</v>
      </c>
      <c r="U104" s="111"/>
      <c r="V104" s="58" t="s">
        <v>29</v>
      </c>
      <c r="W104" s="11">
        <f>VLOOKUP(A104,'Lesni_pozemky_PLa 2018'!A:C,1,FALSE)</f>
        <v>98</v>
      </c>
    </row>
    <row r="105" spans="1:23" ht="14.1" hidden="1" customHeight="1">
      <c r="A105">
        <v>99</v>
      </c>
      <c r="B105" s="59">
        <v>2</v>
      </c>
      <c r="C105" s="81" t="s">
        <v>622</v>
      </c>
      <c r="D105" s="60" t="s">
        <v>145</v>
      </c>
      <c r="E105" s="61">
        <v>211100</v>
      </c>
      <c r="F105" s="61" t="s">
        <v>23</v>
      </c>
      <c r="G105" s="61" t="s">
        <v>622</v>
      </c>
      <c r="H105" s="61">
        <v>606171</v>
      </c>
      <c r="I105" s="63" t="s">
        <v>146</v>
      </c>
      <c r="J105" s="49" t="s">
        <v>154</v>
      </c>
      <c r="K105" s="62">
        <v>2858142606</v>
      </c>
      <c r="L105" s="64">
        <v>2.1100000000000001E-2</v>
      </c>
      <c r="M105" s="65">
        <v>-653977.21</v>
      </c>
      <c r="N105" s="65">
        <v>-1057217.3400000001</v>
      </c>
      <c r="O105" s="66" t="str">
        <f t="shared" si="3"/>
        <v>Gysipo</v>
      </c>
      <c r="P105" s="71" t="s">
        <v>26</v>
      </c>
      <c r="Q105" s="49" t="s">
        <v>27</v>
      </c>
      <c r="R105" s="49" t="s">
        <v>27</v>
      </c>
      <c r="S105" s="68" t="s">
        <v>152</v>
      </c>
      <c r="T105" s="111" t="s">
        <v>34</v>
      </c>
      <c r="U105" s="111"/>
      <c r="V105" s="58" t="s">
        <v>29</v>
      </c>
      <c r="W105" s="11">
        <f>VLOOKUP(A105,'Lesni_pozemky_PLa 2018'!A:C,1,FALSE)</f>
        <v>99</v>
      </c>
    </row>
    <row r="106" spans="1:23" ht="14.1" hidden="1" customHeight="1">
      <c r="A106">
        <v>100</v>
      </c>
      <c r="B106" s="59">
        <v>2</v>
      </c>
      <c r="C106" s="81" t="s">
        <v>622</v>
      </c>
      <c r="D106" s="60" t="s">
        <v>145</v>
      </c>
      <c r="E106" s="61">
        <v>211100</v>
      </c>
      <c r="F106" s="61" t="s">
        <v>23</v>
      </c>
      <c r="G106" s="61" t="s">
        <v>622</v>
      </c>
      <c r="H106" s="61">
        <v>606171</v>
      </c>
      <c r="I106" s="63" t="s">
        <v>146</v>
      </c>
      <c r="J106" s="49" t="s">
        <v>155</v>
      </c>
      <c r="K106" s="62">
        <v>2858143606</v>
      </c>
      <c r="L106" s="64">
        <v>3.7000000000000002E-3</v>
      </c>
      <c r="M106" s="65">
        <v>-653950</v>
      </c>
      <c r="N106" s="65">
        <v>-1057256.6299999999</v>
      </c>
      <c r="O106" s="66" t="str">
        <f t="shared" si="3"/>
        <v>Gysipo</v>
      </c>
      <c r="P106" s="71" t="s">
        <v>26</v>
      </c>
      <c r="Q106" s="49" t="s">
        <v>27</v>
      </c>
      <c r="R106" s="49" t="s">
        <v>27</v>
      </c>
      <c r="S106" s="68" t="s">
        <v>152</v>
      </c>
      <c r="T106" s="111" t="s">
        <v>34</v>
      </c>
      <c r="U106" s="111"/>
      <c r="V106" s="58" t="s">
        <v>29</v>
      </c>
      <c r="W106" s="11">
        <f>VLOOKUP(A106,'Lesni_pozemky_PLa 2018'!A:C,1,FALSE)</f>
        <v>100</v>
      </c>
    </row>
    <row r="107" spans="1:23" ht="14.1" hidden="1" customHeight="1">
      <c r="A107">
        <v>101</v>
      </c>
      <c r="B107" s="59">
        <v>2</v>
      </c>
      <c r="C107" s="81" t="s">
        <v>622</v>
      </c>
      <c r="D107" s="60" t="s">
        <v>145</v>
      </c>
      <c r="E107" s="61">
        <v>211100</v>
      </c>
      <c r="F107" s="61" t="s">
        <v>23</v>
      </c>
      <c r="G107" s="61" t="s">
        <v>622</v>
      </c>
      <c r="H107" s="61">
        <v>606171</v>
      </c>
      <c r="I107" s="63" t="s">
        <v>146</v>
      </c>
      <c r="J107" s="72" t="s">
        <v>156</v>
      </c>
      <c r="K107" s="62">
        <v>2858257606</v>
      </c>
      <c r="L107" s="64">
        <v>4.3E-3</v>
      </c>
      <c r="M107" s="65">
        <v>-654660.73</v>
      </c>
      <c r="N107" s="65">
        <v>-1056676.1499999999</v>
      </c>
      <c r="O107" s="66" t="str">
        <f t="shared" si="3"/>
        <v>Gysipo</v>
      </c>
      <c r="P107" s="71" t="s">
        <v>27</v>
      </c>
      <c r="Q107" s="73" t="s">
        <v>26</v>
      </c>
      <c r="R107" s="49" t="s">
        <v>26</v>
      </c>
      <c r="S107" s="68" t="s">
        <v>148</v>
      </c>
      <c r="T107" s="111" t="s">
        <v>34</v>
      </c>
      <c r="U107" s="111"/>
      <c r="V107" s="74" t="s">
        <v>29</v>
      </c>
      <c r="W107" s="11">
        <f>VLOOKUP(A107,'Lesni_pozemky_PLa 2018'!A:C,1,FALSE)</f>
        <v>101</v>
      </c>
    </row>
    <row r="108" spans="1:23" ht="14.1" hidden="1" customHeight="1">
      <c r="A108">
        <v>102</v>
      </c>
      <c r="B108" s="59">
        <v>2</v>
      </c>
      <c r="C108" s="81" t="s">
        <v>622</v>
      </c>
      <c r="D108" s="130" t="s">
        <v>404</v>
      </c>
      <c r="E108" s="61">
        <v>411300</v>
      </c>
      <c r="F108" s="61" t="s">
        <v>23</v>
      </c>
      <c r="G108" s="61" t="s">
        <v>400</v>
      </c>
      <c r="H108" s="61">
        <v>622826</v>
      </c>
      <c r="I108" s="166" t="s">
        <v>405</v>
      </c>
      <c r="J108" s="131" t="s">
        <v>406</v>
      </c>
      <c r="K108" s="62">
        <v>34627371010</v>
      </c>
      <c r="L108" s="64">
        <v>2.4299999999999999E-2</v>
      </c>
      <c r="M108" s="65">
        <v>-709197.66</v>
      </c>
      <c r="N108" s="65">
        <v>-1048105.36</v>
      </c>
      <c r="O108" s="66" t="str">
        <f t="shared" si="3"/>
        <v>Gysipo</v>
      </c>
      <c r="P108" s="71" t="s">
        <v>27</v>
      </c>
      <c r="Q108" s="49" t="s">
        <v>26</v>
      </c>
      <c r="R108" s="49" t="s">
        <v>27</v>
      </c>
      <c r="S108" s="68" t="s">
        <v>360</v>
      </c>
      <c r="T108" s="26" t="s">
        <v>288</v>
      </c>
      <c r="U108" s="26"/>
      <c r="V108" s="110" t="s">
        <v>642</v>
      </c>
      <c r="W108" s="11" t="e">
        <f>VLOOKUP(A108,'Lesni_pozemky_PLa 2018'!A:C,1,FALSE)</f>
        <v>#N/A</v>
      </c>
    </row>
    <row r="109" spans="1:23" ht="14.1" hidden="1" customHeight="1">
      <c r="A109">
        <v>103</v>
      </c>
      <c r="B109" s="59">
        <v>2</v>
      </c>
      <c r="C109" s="81" t="s">
        <v>622</v>
      </c>
      <c r="D109" s="60" t="s">
        <v>428</v>
      </c>
      <c r="E109" s="61">
        <v>411400</v>
      </c>
      <c r="F109" s="61" t="s">
        <v>23</v>
      </c>
      <c r="G109" s="61" t="s">
        <v>668</v>
      </c>
      <c r="H109" s="61">
        <v>703664</v>
      </c>
      <c r="I109" s="63" t="s">
        <v>422</v>
      </c>
      <c r="J109" s="49" t="s">
        <v>429</v>
      </c>
      <c r="K109" s="62">
        <v>2130269206</v>
      </c>
      <c r="L109" s="64">
        <v>3.2000000000000001E-2</v>
      </c>
      <c r="M109" s="65">
        <v>-731074.38</v>
      </c>
      <c r="N109" s="65">
        <v>-1026408.39</v>
      </c>
      <c r="O109" s="66" t="str">
        <f t="shared" si="3"/>
        <v>Gysipo</v>
      </c>
      <c r="P109" s="71" t="s">
        <v>26</v>
      </c>
      <c r="Q109" s="49" t="s">
        <v>27</v>
      </c>
      <c r="R109" s="49" t="s">
        <v>27</v>
      </c>
      <c r="S109" s="68" t="s">
        <v>430</v>
      </c>
      <c r="T109" s="111" t="s">
        <v>34</v>
      </c>
      <c r="U109" s="111"/>
      <c r="V109" s="58" t="s">
        <v>29</v>
      </c>
      <c r="W109" s="11">
        <f>VLOOKUP(A109,'Lesni_pozemky_PLa 2018'!A:C,1,FALSE)</f>
        <v>103</v>
      </c>
    </row>
    <row r="110" spans="1:23" ht="14.1" hidden="1" customHeight="1">
      <c r="A110">
        <v>104</v>
      </c>
      <c r="B110" s="59">
        <v>2</v>
      </c>
      <c r="C110" s="81" t="s">
        <v>622</v>
      </c>
      <c r="D110" s="60" t="s">
        <v>428</v>
      </c>
      <c r="E110" s="61">
        <v>411400</v>
      </c>
      <c r="F110" s="61" t="s">
        <v>23</v>
      </c>
      <c r="G110" s="61" t="s">
        <v>668</v>
      </c>
      <c r="H110" s="61">
        <v>703664</v>
      </c>
      <c r="I110" s="63" t="s">
        <v>422</v>
      </c>
      <c r="J110" s="49" t="s">
        <v>431</v>
      </c>
      <c r="K110" s="62">
        <v>2130272206</v>
      </c>
      <c r="L110" s="64">
        <v>0.13550000000000001</v>
      </c>
      <c r="M110" s="65">
        <v>-730885.08</v>
      </c>
      <c r="N110" s="65">
        <v>-1026372.22</v>
      </c>
      <c r="O110" s="66" t="str">
        <f t="shared" si="3"/>
        <v>Gysipo</v>
      </c>
      <c r="P110" s="71"/>
      <c r="Q110" s="49"/>
      <c r="R110" s="49" t="s">
        <v>26</v>
      </c>
      <c r="S110" s="68" t="s">
        <v>432</v>
      </c>
      <c r="T110" s="111" t="s">
        <v>34</v>
      </c>
      <c r="U110" s="111"/>
      <c r="V110" s="76" t="s">
        <v>108</v>
      </c>
      <c r="W110" s="11">
        <f>VLOOKUP(A110,'Lesni_pozemky_PLa 2018'!A:C,1,FALSE)</f>
        <v>104</v>
      </c>
    </row>
    <row r="111" spans="1:23" ht="14.1" hidden="1" customHeight="1">
      <c r="A111">
        <v>105</v>
      </c>
      <c r="B111" s="59">
        <v>2</v>
      </c>
      <c r="C111" s="81" t="s">
        <v>622</v>
      </c>
      <c r="D111" s="60" t="s">
        <v>428</v>
      </c>
      <c r="E111" s="61">
        <v>411400</v>
      </c>
      <c r="F111" s="61" t="s">
        <v>23</v>
      </c>
      <c r="G111" s="61" t="s">
        <v>668</v>
      </c>
      <c r="H111" s="61">
        <v>703664</v>
      </c>
      <c r="I111" s="63" t="s">
        <v>422</v>
      </c>
      <c r="J111" s="49" t="s">
        <v>433</v>
      </c>
      <c r="K111" s="62">
        <v>2130293206</v>
      </c>
      <c r="L111" s="64">
        <v>8.8999999999999999E-3</v>
      </c>
      <c r="M111" s="65">
        <v>-731440.26</v>
      </c>
      <c r="N111" s="65">
        <v>-1026696.72</v>
      </c>
      <c r="O111" s="66" t="str">
        <f t="shared" si="3"/>
        <v>Gysipo</v>
      </c>
      <c r="P111" s="71" t="s">
        <v>26</v>
      </c>
      <c r="Q111" s="49" t="s">
        <v>27</v>
      </c>
      <c r="R111" s="49" t="s">
        <v>27</v>
      </c>
      <c r="S111" s="68" t="s">
        <v>430</v>
      </c>
      <c r="T111" s="111" t="s">
        <v>34</v>
      </c>
      <c r="U111" s="111"/>
      <c r="V111" s="58" t="s">
        <v>29</v>
      </c>
      <c r="W111" s="11">
        <f>VLOOKUP(A111,'Lesni_pozemky_PLa 2018'!A:C,1,FALSE)</f>
        <v>105</v>
      </c>
    </row>
    <row r="112" spans="1:23" ht="14.1" hidden="1" customHeight="1">
      <c r="A112">
        <v>106</v>
      </c>
      <c r="B112" s="59">
        <v>2</v>
      </c>
      <c r="C112" s="81" t="s">
        <v>622</v>
      </c>
      <c r="D112" s="60" t="s">
        <v>428</v>
      </c>
      <c r="E112" s="61">
        <v>411400</v>
      </c>
      <c r="F112" s="61" t="s">
        <v>23</v>
      </c>
      <c r="G112" s="61" t="s">
        <v>668</v>
      </c>
      <c r="H112" s="61">
        <v>703664</v>
      </c>
      <c r="I112" s="63" t="s">
        <v>422</v>
      </c>
      <c r="J112" s="49" t="s">
        <v>434</v>
      </c>
      <c r="K112" s="62">
        <v>2130295206</v>
      </c>
      <c r="L112" s="64">
        <v>1.0999999999999999E-2</v>
      </c>
      <c r="M112" s="65">
        <v>-731370.85</v>
      </c>
      <c r="N112" s="65">
        <v>-1026614.8</v>
      </c>
      <c r="O112" s="66" t="str">
        <f t="shared" si="3"/>
        <v>Gysipo</v>
      </c>
      <c r="P112" s="71" t="s">
        <v>26</v>
      </c>
      <c r="Q112" s="49" t="s">
        <v>27</v>
      </c>
      <c r="R112" s="49" t="s">
        <v>27</v>
      </c>
      <c r="S112" s="68" t="s">
        <v>430</v>
      </c>
      <c r="T112" s="111" t="s">
        <v>34</v>
      </c>
      <c r="U112" s="111"/>
      <c r="V112" s="58" t="s">
        <v>29</v>
      </c>
      <c r="W112" s="11">
        <f>VLOOKUP(A112,'Lesni_pozemky_PLa 2018'!A:C,1,FALSE)</f>
        <v>106</v>
      </c>
    </row>
    <row r="113" spans="1:23" ht="14.1" hidden="1" customHeight="1">
      <c r="A113">
        <v>107</v>
      </c>
      <c r="B113" s="59">
        <v>2</v>
      </c>
      <c r="C113" s="81" t="s">
        <v>622</v>
      </c>
      <c r="D113" s="144" t="s">
        <v>632</v>
      </c>
      <c r="E113" s="94"/>
      <c r="F113" s="61" t="s">
        <v>23</v>
      </c>
      <c r="G113" s="61" t="s">
        <v>656</v>
      </c>
      <c r="H113" s="61">
        <v>690830</v>
      </c>
      <c r="I113" s="118" t="s">
        <v>486</v>
      </c>
      <c r="J113" s="119" t="s">
        <v>487</v>
      </c>
      <c r="K113" s="62">
        <v>51543938010</v>
      </c>
      <c r="L113" s="64">
        <v>1.6000000000000001E-3</v>
      </c>
      <c r="M113" s="65">
        <v>-688191</v>
      </c>
      <c r="N113" s="65">
        <v>-1071488</v>
      </c>
      <c r="O113" s="66" t="str">
        <f t="shared" si="3"/>
        <v>Gysipo</v>
      </c>
      <c r="P113" s="88"/>
      <c r="Q113" s="88"/>
      <c r="R113" s="88"/>
      <c r="S113" s="129"/>
      <c r="T113" s="138" t="s">
        <v>482</v>
      </c>
      <c r="U113" s="138"/>
      <c r="V113" s="88"/>
      <c r="W113" s="11">
        <f>VLOOKUP(A113,'Lesni_pozemky_PLa 2018'!A:C,1,FALSE)</f>
        <v>107</v>
      </c>
    </row>
    <row r="114" spans="1:23" ht="14.1" hidden="1" customHeight="1">
      <c r="A114">
        <v>108</v>
      </c>
      <c r="B114" s="59">
        <v>2</v>
      </c>
      <c r="C114" s="81" t="s">
        <v>622</v>
      </c>
      <c r="D114" s="144" t="s">
        <v>630</v>
      </c>
      <c r="E114" s="94"/>
      <c r="F114" s="61" t="s">
        <v>23</v>
      </c>
      <c r="G114" s="61" t="s">
        <v>656</v>
      </c>
      <c r="H114" s="61">
        <v>690830</v>
      </c>
      <c r="I114" s="118" t="s">
        <v>486</v>
      </c>
      <c r="J114" s="119" t="s">
        <v>485</v>
      </c>
      <c r="K114" s="62">
        <v>54036797010</v>
      </c>
      <c r="L114" s="64">
        <v>3.5499999999999997E-2</v>
      </c>
      <c r="M114" s="65">
        <v>-689432</v>
      </c>
      <c r="N114" s="65">
        <v>-1069576</v>
      </c>
      <c r="O114" s="66" t="str">
        <f t="shared" si="3"/>
        <v>Gysipo</v>
      </c>
      <c r="P114" s="88"/>
      <c r="Q114" s="88"/>
      <c r="R114" s="88"/>
      <c r="S114" s="129"/>
      <c r="T114" s="138" t="s">
        <v>482</v>
      </c>
      <c r="U114" s="138"/>
      <c r="V114" s="88"/>
      <c r="W114" s="11">
        <f>VLOOKUP(A114,'Lesni_pozemky_PLa 2018'!A:C,1,FALSE)</f>
        <v>108</v>
      </c>
    </row>
    <row r="115" spans="1:23" ht="14.1" hidden="1" customHeight="1">
      <c r="A115">
        <v>109</v>
      </c>
      <c r="B115" s="59">
        <v>2</v>
      </c>
      <c r="C115" s="81" t="s">
        <v>622</v>
      </c>
      <c r="D115" s="144" t="s">
        <v>630</v>
      </c>
      <c r="E115" s="94"/>
      <c r="F115" s="61" t="s">
        <v>23</v>
      </c>
      <c r="G115" s="61" t="s">
        <v>656</v>
      </c>
      <c r="H115" s="61">
        <v>690830</v>
      </c>
      <c r="I115" s="118" t="s">
        <v>486</v>
      </c>
      <c r="J115" s="119" t="s">
        <v>490</v>
      </c>
      <c r="K115" s="62">
        <v>47761178010</v>
      </c>
      <c r="L115" s="64">
        <v>1.6636</v>
      </c>
      <c r="M115" s="65">
        <v>-688128</v>
      </c>
      <c r="N115" s="65">
        <v>-1068378</v>
      </c>
      <c r="O115" s="66" t="str">
        <f t="shared" si="3"/>
        <v>Gysipo</v>
      </c>
      <c r="P115" s="88"/>
      <c r="Q115" s="88"/>
      <c r="R115" s="88"/>
      <c r="S115" s="129"/>
      <c r="T115" s="138" t="s">
        <v>482</v>
      </c>
      <c r="U115" s="138"/>
      <c r="V115" s="88"/>
      <c r="W115" s="11">
        <f>VLOOKUP(A115,'Lesni_pozemky_PLa 2018'!A:C,1,FALSE)</f>
        <v>109</v>
      </c>
    </row>
    <row r="116" spans="1:23" ht="14.1" hidden="1" customHeight="1">
      <c r="A116">
        <v>110</v>
      </c>
      <c r="B116" s="59">
        <v>2</v>
      </c>
      <c r="C116" s="81" t="s">
        <v>622</v>
      </c>
      <c r="D116" s="144" t="s">
        <v>630</v>
      </c>
      <c r="E116" s="94"/>
      <c r="F116" s="61" t="s">
        <v>23</v>
      </c>
      <c r="G116" s="61" t="s">
        <v>656</v>
      </c>
      <c r="H116" s="61">
        <v>690830</v>
      </c>
      <c r="I116" s="118" t="s">
        <v>486</v>
      </c>
      <c r="J116" s="119" t="s">
        <v>491</v>
      </c>
      <c r="K116" s="62">
        <v>54036385010</v>
      </c>
      <c r="L116" s="64">
        <v>6.3E-3</v>
      </c>
      <c r="M116" s="65">
        <v>-688233</v>
      </c>
      <c r="N116" s="65">
        <v>-1068424</v>
      </c>
      <c r="O116" s="66" t="str">
        <f t="shared" si="3"/>
        <v>Gysipo</v>
      </c>
      <c r="P116" s="88"/>
      <c r="Q116" s="88"/>
      <c r="R116" s="88"/>
      <c r="S116" s="129"/>
      <c r="T116" s="138" t="s">
        <v>482</v>
      </c>
      <c r="U116" s="138"/>
      <c r="V116" s="88"/>
      <c r="W116" s="11">
        <f>VLOOKUP(A116,'Lesni_pozemky_PLa 2018'!A:C,1,FALSE)</f>
        <v>110</v>
      </c>
    </row>
    <row r="117" spans="1:23" ht="14.1" hidden="1" customHeight="1">
      <c r="A117">
        <v>111</v>
      </c>
      <c r="B117" s="59">
        <v>2</v>
      </c>
      <c r="C117" s="81" t="s">
        <v>622</v>
      </c>
      <c r="D117" s="144" t="s">
        <v>630</v>
      </c>
      <c r="E117" s="94"/>
      <c r="F117" s="61" t="s">
        <v>23</v>
      </c>
      <c r="G117" s="61" t="s">
        <v>656</v>
      </c>
      <c r="H117" s="61">
        <v>690830</v>
      </c>
      <c r="I117" s="118" t="s">
        <v>486</v>
      </c>
      <c r="J117" s="119" t="s">
        <v>492</v>
      </c>
      <c r="K117" s="62">
        <v>54036386010</v>
      </c>
      <c r="L117" s="64">
        <v>0.19489999999999999</v>
      </c>
      <c r="M117" s="65">
        <v>-688223</v>
      </c>
      <c r="N117" s="65">
        <v>-1068436</v>
      </c>
      <c r="O117" s="66" t="str">
        <f t="shared" si="3"/>
        <v>Gysipo</v>
      </c>
      <c r="P117" s="88"/>
      <c r="Q117" s="88"/>
      <c r="R117" s="88"/>
      <c r="S117" s="129"/>
      <c r="T117" s="138" t="s">
        <v>482</v>
      </c>
      <c r="U117" s="138"/>
      <c r="V117" s="88"/>
      <c r="W117" s="11">
        <f>VLOOKUP(A117,'Lesni_pozemky_PLa 2018'!A:C,1,FALSE)</f>
        <v>111</v>
      </c>
    </row>
    <row r="118" spans="1:23" ht="14.1" hidden="1" customHeight="1">
      <c r="A118">
        <v>112</v>
      </c>
      <c r="B118" s="59">
        <v>2</v>
      </c>
      <c r="C118" s="81" t="s">
        <v>622</v>
      </c>
      <c r="D118" s="144" t="s">
        <v>630</v>
      </c>
      <c r="E118" s="94"/>
      <c r="F118" s="61" t="s">
        <v>23</v>
      </c>
      <c r="G118" s="61" t="s">
        <v>656</v>
      </c>
      <c r="H118" s="61">
        <v>690830</v>
      </c>
      <c r="I118" s="118" t="s">
        <v>486</v>
      </c>
      <c r="J118" s="119" t="s">
        <v>493</v>
      </c>
      <c r="K118" s="62">
        <v>54036387010</v>
      </c>
      <c r="L118" s="64">
        <v>5.33E-2</v>
      </c>
      <c r="M118" s="65">
        <v>-688388</v>
      </c>
      <c r="N118" s="65">
        <v>-1068938</v>
      </c>
      <c r="O118" s="66" t="str">
        <f t="shared" si="3"/>
        <v>Gysipo</v>
      </c>
      <c r="P118" s="88"/>
      <c r="Q118" s="88"/>
      <c r="R118" s="88"/>
      <c r="S118" s="129"/>
      <c r="T118" s="138" t="s">
        <v>482</v>
      </c>
      <c r="U118" s="138"/>
      <c r="V118" s="88"/>
      <c r="W118" s="11">
        <f>VLOOKUP(A118,'Lesni_pozemky_PLa 2018'!A:C,1,FALSE)</f>
        <v>112</v>
      </c>
    </row>
    <row r="119" spans="1:23" ht="14.1" hidden="1" customHeight="1">
      <c r="A119">
        <v>113</v>
      </c>
      <c r="B119" s="59">
        <v>2</v>
      </c>
      <c r="C119" s="81" t="s">
        <v>622</v>
      </c>
      <c r="D119" s="144" t="s">
        <v>630</v>
      </c>
      <c r="E119" s="94"/>
      <c r="F119" s="61" t="s">
        <v>23</v>
      </c>
      <c r="G119" s="61" t="s">
        <v>656</v>
      </c>
      <c r="H119" s="61">
        <v>690830</v>
      </c>
      <c r="I119" s="118" t="s">
        <v>486</v>
      </c>
      <c r="J119" s="119" t="s">
        <v>494</v>
      </c>
      <c r="K119" s="62">
        <v>54036390010</v>
      </c>
      <c r="L119" s="64">
        <v>6.6699999999999995E-2</v>
      </c>
      <c r="M119" s="65">
        <v>-688373</v>
      </c>
      <c r="N119" s="65">
        <v>-1068817</v>
      </c>
      <c r="O119" s="66" t="str">
        <f t="shared" si="3"/>
        <v>Gysipo</v>
      </c>
      <c r="P119" s="88"/>
      <c r="Q119" s="88"/>
      <c r="R119" s="88"/>
      <c r="S119" s="129"/>
      <c r="T119" s="138" t="s">
        <v>482</v>
      </c>
      <c r="U119" s="138"/>
      <c r="V119" s="88"/>
      <c r="W119" s="11">
        <f>VLOOKUP(A119,'Lesni_pozemky_PLa 2018'!A:C,1,FALSE)</f>
        <v>113</v>
      </c>
    </row>
    <row r="120" spans="1:23" s="85" customFormat="1" ht="14.1" hidden="1" customHeight="1">
      <c r="A120">
        <v>114</v>
      </c>
      <c r="B120" s="59">
        <v>2</v>
      </c>
      <c r="C120" s="81" t="s">
        <v>622</v>
      </c>
      <c r="D120" s="144" t="s">
        <v>630</v>
      </c>
      <c r="E120" s="94"/>
      <c r="F120" s="61" t="s">
        <v>23</v>
      </c>
      <c r="G120" s="61" t="s">
        <v>656</v>
      </c>
      <c r="H120" s="61">
        <v>690830</v>
      </c>
      <c r="I120" s="118" t="s">
        <v>486</v>
      </c>
      <c r="J120" s="119" t="s">
        <v>495</v>
      </c>
      <c r="K120" s="62">
        <v>54036391010</v>
      </c>
      <c r="L120" s="64">
        <v>9.9900000000000003E-2</v>
      </c>
      <c r="M120" s="65">
        <v>-688339</v>
      </c>
      <c r="N120" s="65">
        <v>-1068687</v>
      </c>
      <c r="O120" s="66" t="str">
        <f t="shared" si="3"/>
        <v>Gysipo</v>
      </c>
      <c r="P120" s="88"/>
      <c r="Q120" s="88"/>
      <c r="R120" s="88"/>
      <c r="S120" s="129"/>
      <c r="T120" s="138" t="s">
        <v>482</v>
      </c>
      <c r="U120" s="138"/>
      <c r="V120" s="88"/>
      <c r="W120" s="11">
        <f>VLOOKUP(A120,'Lesni_pozemky_PLa 2018'!A:C,1,FALSE)</f>
        <v>114</v>
      </c>
    </row>
    <row r="121" spans="1:23" ht="26.25" hidden="1" customHeight="1">
      <c r="A121">
        <v>115</v>
      </c>
      <c r="B121" s="59">
        <v>2</v>
      </c>
      <c r="C121" s="81" t="s">
        <v>622</v>
      </c>
      <c r="D121" s="144" t="s">
        <v>630</v>
      </c>
      <c r="E121" s="94"/>
      <c r="F121" s="61" t="s">
        <v>23</v>
      </c>
      <c r="G121" s="61" t="s">
        <v>656</v>
      </c>
      <c r="H121" s="61">
        <v>690830</v>
      </c>
      <c r="I121" s="118" t="s">
        <v>486</v>
      </c>
      <c r="J121" s="119" t="s">
        <v>496</v>
      </c>
      <c r="K121" s="62">
        <v>54036392010</v>
      </c>
      <c r="L121" s="64">
        <v>0.3508</v>
      </c>
      <c r="M121" s="65">
        <v>-688362</v>
      </c>
      <c r="N121" s="65">
        <v>-1068705</v>
      </c>
      <c r="O121" s="66" t="str">
        <f t="shared" si="3"/>
        <v>Gysipo</v>
      </c>
      <c r="P121" s="88"/>
      <c r="Q121" s="88"/>
      <c r="R121" s="88"/>
      <c r="S121" s="129"/>
      <c r="T121" s="138" t="s">
        <v>482</v>
      </c>
      <c r="U121" s="138"/>
      <c r="V121" s="88"/>
      <c r="W121" s="11">
        <f>VLOOKUP(A121,'Lesni_pozemky_PLa 2018'!A:C,1,FALSE)</f>
        <v>115</v>
      </c>
    </row>
    <row r="122" spans="1:23" ht="32.25" hidden="1" customHeight="1">
      <c r="A122">
        <v>116</v>
      </c>
      <c r="B122" s="59">
        <v>2</v>
      </c>
      <c r="C122" s="81" t="s">
        <v>622</v>
      </c>
      <c r="D122" s="144" t="s">
        <v>630</v>
      </c>
      <c r="E122" s="94"/>
      <c r="F122" s="61" t="s">
        <v>23</v>
      </c>
      <c r="G122" s="61" t="s">
        <v>656</v>
      </c>
      <c r="H122" s="61">
        <v>690830</v>
      </c>
      <c r="I122" s="118" t="s">
        <v>486</v>
      </c>
      <c r="J122" s="119" t="s">
        <v>497</v>
      </c>
      <c r="K122" s="62">
        <v>54036393010</v>
      </c>
      <c r="L122" s="64">
        <v>4.3200000000000002E-2</v>
      </c>
      <c r="M122" s="65">
        <v>-688336</v>
      </c>
      <c r="N122" s="65">
        <v>-1068660</v>
      </c>
      <c r="O122" s="66" t="str">
        <f t="shared" si="3"/>
        <v>Gysipo</v>
      </c>
      <c r="P122" s="88"/>
      <c r="Q122" s="88"/>
      <c r="R122" s="88"/>
      <c r="S122" s="129"/>
      <c r="T122" s="138" t="s">
        <v>482</v>
      </c>
      <c r="U122" s="138"/>
      <c r="V122" s="88"/>
      <c r="W122" s="11">
        <f>VLOOKUP(A122,'Lesni_pozemky_PLa 2018'!A:C,1,FALSE)</f>
        <v>116</v>
      </c>
    </row>
    <row r="123" spans="1:23" ht="14.1" hidden="1" customHeight="1">
      <c r="A123">
        <v>117</v>
      </c>
      <c r="B123" s="59">
        <v>2</v>
      </c>
      <c r="C123" s="81" t="s">
        <v>622</v>
      </c>
      <c r="D123" s="144" t="s">
        <v>630</v>
      </c>
      <c r="E123" s="94"/>
      <c r="F123" s="61" t="s">
        <v>23</v>
      </c>
      <c r="G123" s="61" t="s">
        <v>656</v>
      </c>
      <c r="H123" s="61">
        <v>690830</v>
      </c>
      <c r="I123" s="118" t="s">
        <v>486</v>
      </c>
      <c r="J123" s="119" t="s">
        <v>498</v>
      </c>
      <c r="K123" s="62">
        <v>54036399010</v>
      </c>
      <c r="L123" s="64">
        <v>0.37459999999999999</v>
      </c>
      <c r="M123" s="65">
        <v>-689225</v>
      </c>
      <c r="N123" s="65">
        <v>-1069351</v>
      </c>
      <c r="O123" s="66" t="str">
        <f t="shared" si="3"/>
        <v>Gysipo</v>
      </c>
      <c r="P123" s="88"/>
      <c r="Q123" s="88"/>
      <c r="R123" s="88"/>
      <c r="S123" s="129"/>
      <c r="T123" s="138" t="s">
        <v>482</v>
      </c>
      <c r="U123" s="138"/>
      <c r="V123" s="88"/>
      <c r="W123" s="11">
        <f>VLOOKUP(A123,'Lesni_pozemky_PLa 2018'!A:C,1,FALSE)</f>
        <v>117</v>
      </c>
    </row>
    <row r="124" spans="1:23" ht="14.1" hidden="1" customHeight="1">
      <c r="A124">
        <v>118</v>
      </c>
      <c r="B124" s="59">
        <v>2</v>
      </c>
      <c r="C124" s="81" t="s">
        <v>622</v>
      </c>
      <c r="D124" s="144" t="s">
        <v>630</v>
      </c>
      <c r="E124" s="94"/>
      <c r="F124" s="61" t="s">
        <v>23</v>
      </c>
      <c r="G124" s="61" t="s">
        <v>656</v>
      </c>
      <c r="H124" s="61">
        <v>690830</v>
      </c>
      <c r="I124" s="118" t="s">
        <v>486</v>
      </c>
      <c r="J124" s="119" t="s">
        <v>499</v>
      </c>
      <c r="K124" s="62">
        <v>54036400010</v>
      </c>
      <c r="L124" s="64">
        <v>1.5599999999999999E-2</v>
      </c>
      <c r="M124" s="65">
        <v>-689281</v>
      </c>
      <c r="N124" s="65">
        <v>-1069435</v>
      </c>
      <c r="O124" s="66" t="str">
        <f t="shared" si="3"/>
        <v>Gysipo</v>
      </c>
      <c r="P124" s="88"/>
      <c r="Q124" s="88"/>
      <c r="R124" s="88"/>
      <c r="S124" s="129"/>
      <c r="T124" s="138" t="s">
        <v>482</v>
      </c>
      <c r="U124" s="138"/>
      <c r="V124" s="88"/>
      <c r="W124" s="11">
        <f>VLOOKUP(A124,'Lesni_pozemky_PLa 2018'!A:C,1,FALSE)</f>
        <v>118</v>
      </c>
    </row>
    <row r="125" spans="1:23" ht="14.1" hidden="1" customHeight="1">
      <c r="A125">
        <v>119</v>
      </c>
      <c r="B125" s="59">
        <v>2</v>
      </c>
      <c r="C125" s="81" t="s">
        <v>622</v>
      </c>
      <c r="D125" s="144" t="s">
        <v>630</v>
      </c>
      <c r="E125" s="94"/>
      <c r="F125" s="61" t="s">
        <v>23</v>
      </c>
      <c r="G125" s="61" t="s">
        <v>656</v>
      </c>
      <c r="H125" s="61">
        <v>690830</v>
      </c>
      <c r="I125" s="118" t="s">
        <v>486</v>
      </c>
      <c r="J125" s="119" t="s">
        <v>500</v>
      </c>
      <c r="K125" s="62">
        <v>54036405010</v>
      </c>
      <c r="L125" s="64">
        <v>0.2089</v>
      </c>
      <c r="M125" s="65">
        <v>-688526</v>
      </c>
      <c r="N125" s="65">
        <v>-1068804</v>
      </c>
      <c r="O125" s="66" t="str">
        <f t="shared" si="3"/>
        <v>Gysipo</v>
      </c>
      <c r="P125" s="88"/>
      <c r="Q125" s="88"/>
      <c r="R125" s="88"/>
      <c r="S125" s="129"/>
      <c r="T125" s="138" t="s">
        <v>482</v>
      </c>
      <c r="U125" s="138"/>
      <c r="V125" s="88"/>
      <c r="W125" s="11">
        <f>VLOOKUP(A125,'Lesni_pozemky_PLa 2018'!A:C,1,FALSE)</f>
        <v>119</v>
      </c>
    </row>
    <row r="126" spans="1:23" ht="14.1" hidden="1" customHeight="1">
      <c r="A126">
        <v>120</v>
      </c>
      <c r="B126" s="59">
        <v>2</v>
      </c>
      <c r="C126" s="81" t="s">
        <v>622</v>
      </c>
      <c r="D126" s="144" t="s">
        <v>630</v>
      </c>
      <c r="E126" s="94"/>
      <c r="F126" s="61" t="s">
        <v>23</v>
      </c>
      <c r="G126" s="61" t="s">
        <v>656</v>
      </c>
      <c r="H126" s="61">
        <v>690830</v>
      </c>
      <c r="I126" s="118" t="s">
        <v>486</v>
      </c>
      <c r="J126" s="119" t="s">
        <v>501</v>
      </c>
      <c r="K126" s="62">
        <v>54036411010</v>
      </c>
      <c r="L126" s="64">
        <v>8.9099999999999999E-2</v>
      </c>
      <c r="M126" s="65">
        <v>-688828</v>
      </c>
      <c r="N126" s="65">
        <v>-1068927</v>
      </c>
      <c r="O126" s="66" t="str">
        <f t="shared" si="3"/>
        <v>Gysipo</v>
      </c>
      <c r="P126" s="88"/>
      <c r="Q126" s="88"/>
      <c r="R126" s="88"/>
      <c r="S126" s="129"/>
      <c r="T126" s="138" t="s">
        <v>482</v>
      </c>
      <c r="U126" s="138"/>
      <c r="V126" s="88"/>
      <c r="W126" s="11">
        <f>VLOOKUP(A126,'Lesni_pozemky_PLa 2018'!A:C,1,FALSE)</f>
        <v>120</v>
      </c>
    </row>
    <row r="127" spans="1:23" ht="27.75" hidden="1" customHeight="1">
      <c r="A127">
        <v>121</v>
      </c>
      <c r="B127" s="59">
        <v>2</v>
      </c>
      <c r="C127" s="81" t="s">
        <v>622</v>
      </c>
      <c r="D127" s="144" t="s">
        <v>630</v>
      </c>
      <c r="E127" s="94"/>
      <c r="F127" s="61" t="s">
        <v>23</v>
      </c>
      <c r="G127" s="61" t="s">
        <v>656</v>
      </c>
      <c r="H127" s="61">
        <v>690830</v>
      </c>
      <c r="I127" s="118" t="s">
        <v>486</v>
      </c>
      <c r="J127" s="119" t="s">
        <v>502</v>
      </c>
      <c r="K127" s="62">
        <v>54036414010</v>
      </c>
      <c r="L127" s="64">
        <v>0.59670000000000001</v>
      </c>
      <c r="M127" s="65">
        <v>-688879</v>
      </c>
      <c r="N127" s="65">
        <v>-1069050</v>
      </c>
      <c r="O127" s="66" t="str">
        <f t="shared" si="3"/>
        <v>Gysipo</v>
      </c>
      <c r="P127" s="88"/>
      <c r="Q127" s="88"/>
      <c r="R127" s="88"/>
      <c r="S127" s="129"/>
      <c r="T127" s="138" t="s">
        <v>482</v>
      </c>
      <c r="U127" s="138"/>
      <c r="V127" s="88"/>
      <c r="W127" s="11">
        <f>VLOOKUP(A127,'Lesni_pozemky_PLa 2018'!A:C,1,FALSE)</f>
        <v>121</v>
      </c>
    </row>
    <row r="128" spans="1:23" ht="14.1" hidden="1" customHeight="1">
      <c r="A128">
        <v>122</v>
      </c>
      <c r="B128" s="59">
        <v>2</v>
      </c>
      <c r="C128" s="81" t="s">
        <v>622</v>
      </c>
      <c r="D128" s="144" t="s">
        <v>630</v>
      </c>
      <c r="E128" s="94"/>
      <c r="F128" s="61" t="s">
        <v>23</v>
      </c>
      <c r="G128" s="61" t="s">
        <v>656</v>
      </c>
      <c r="H128" s="61">
        <v>690830</v>
      </c>
      <c r="I128" s="118" t="s">
        <v>486</v>
      </c>
      <c r="J128" s="119" t="s">
        <v>503</v>
      </c>
      <c r="K128" s="62">
        <v>54036416010</v>
      </c>
      <c r="L128" s="64">
        <v>0.16569999999999999</v>
      </c>
      <c r="M128" s="65">
        <v>-688918</v>
      </c>
      <c r="N128" s="65">
        <v>-1069079</v>
      </c>
      <c r="O128" s="66" t="str">
        <f t="shared" si="3"/>
        <v>Gysipo</v>
      </c>
      <c r="P128" s="88"/>
      <c r="Q128" s="88"/>
      <c r="R128" s="88"/>
      <c r="S128" s="129"/>
      <c r="T128" s="138" t="s">
        <v>482</v>
      </c>
      <c r="U128" s="138"/>
      <c r="V128" s="88"/>
      <c r="W128" s="11">
        <f>VLOOKUP(A128,'Lesni_pozemky_PLa 2018'!A:C,1,FALSE)</f>
        <v>122</v>
      </c>
    </row>
    <row r="129" spans="1:23" ht="14.1" hidden="1" customHeight="1">
      <c r="A129">
        <v>123</v>
      </c>
      <c r="B129" s="59">
        <v>2</v>
      </c>
      <c r="C129" s="81" t="s">
        <v>622</v>
      </c>
      <c r="D129" s="144" t="s">
        <v>630</v>
      </c>
      <c r="E129" s="94"/>
      <c r="F129" s="61" t="s">
        <v>23</v>
      </c>
      <c r="G129" s="61" t="s">
        <v>656</v>
      </c>
      <c r="H129" s="61">
        <v>690830</v>
      </c>
      <c r="I129" s="118" t="s">
        <v>486</v>
      </c>
      <c r="J129" s="119" t="s">
        <v>504</v>
      </c>
      <c r="K129" s="62">
        <v>54036417010</v>
      </c>
      <c r="L129" s="64">
        <v>0.2417</v>
      </c>
      <c r="M129" s="65">
        <v>-689008</v>
      </c>
      <c r="N129" s="65">
        <v>-1069075</v>
      </c>
      <c r="O129" s="66" t="str">
        <f t="shared" si="3"/>
        <v>Gysipo</v>
      </c>
      <c r="P129" s="88"/>
      <c r="Q129" s="74"/>
      <c r="R129" s="88"/>
      <c r="S129" s="129"/>
      <c r="T129" s="138" t="s">
        <v>482</v>
      </c>
      <c r="U129" s="138"/>
      <c r="V129" s="88"/>
      <c r="W129" s="11">
        <f>VLOOKUP(A129,'Lesni_pozemky_PLa 2018'!A:C,1,FALSE)</f>
        <v>123</v>
      </c>
    </row>
    <row r="130" spans="1:23" ht="14.1" hidden="1" customHeight="1">
      <c r="A130">
        <v>124</v>
      </c>
      <c r="B130" s="59">
        <v>2</v>
      </c>
      <c r="C130" s="81" t="s">
        <v>622</v>
      </c>
      <c r="D130" s="144" t="s">
        <v>630</v>
      </c>
      <c r="E130" s="94"/>
      <c r="F130" s="61" t="s">
        <v>23</v>
      </c>
      <c r="G130" s="61" t="s">
        <v>656</v>
      </c>
      <c r="H130" s="61">
        <v>690830</v>
      </c>
      <c r="I130" s="118" t="s">
        <v>486</v>
      </c>
      <c r="J130" s="119" t="s">
        <v>505</v>
      </c>
      <c r="K130" s="62">
        <v>54036418010</v>
      </c>
      <c r="L130" s="64">
        <v>4.48E-2</v>
      </c>
      <c r="M130" s="65">
        <v>-689057</v>
      </c>
      <c r="N130" s="65">
        <v>-1069061</v>
      </c>
      <c r="O130" s="66" t="str">
        <f t="shared" si="3"/>
        <v>Gysipo</v>
      </c>
      <c r="P130" s="88"/>
      <c r="Q130" s="88"/>
      <c r="R130" s="88"/>
      <c r="S130" s="129"/>
      <c r="T130" s="138" t="s">
        <v>482</v>
      </c>
      <c r="U130" s="138"/>
      <c r="V130" s="88"/>
      <c r="W130" s="11">
        <f>VLOOKUP(A130,'Lesni_pozemky_PLa 2018'!A:C,1,FALSE)</f>
        <v>124</v>
      </c>
    </row>
    <row r="131" spans="1:23" ht="14.1" hidden="1" customHeight="1">
      <c r="A131">
        <v>125</v>
      </c>
      <c r="B131" s="59">
        <v>2</v>
      </c>
      <c r="C131" s="81" t="s">
        <v>622</v>
      </c>
      <c r="D131" s="144" t="s">
        <v>630</v>
      </c>
      <c r="E131" s="94"/>
      <c r="F131" s="61" t="s">
        <v>23</v>
      </c>
      <c r="G131" s="61" t="s">
        <v>656</v>
      </c>
      <c r="H131" s="61">
        <v>690830</v>
      </c>
      <c r="I131" s="118" t="s">
        <v>486</v>
      </c>
      <c r="J131" s="119" t="s">
        <v>506</v>
      </c>
      <c r="K131" s="62">
        <v>54036419010</v>
      </c>
      <c r="L131" s="64">
        <v>0.46289999999999998</v>
      </c>
      <c r="M131" s="65">
        <v>-688976</v>
      </c>
      <c r="N131" s="65">
        <v>-1069113</v>
      </c>
      <c r="O131" s="66" t="str">
        <f t="shared" ref="O131:O159" si="4">HYPERLINK(CONCATENATE("http://gis.pla.cz/gisypo/main.aspx?scale=3000&amp;Y=",M131,"&amp;X=",N131),"Gysipo")</f>
        <v>Gysipo</v>
      </c>
      <c r="P131" s="88"/>
      <c r="Q131" s="88"/>
      <c r="R131" s="88"/>
      <c r="S131" s="129"/>
      <c r="T131" s="138" t="s">
        <v>482</v>
      </c>
      <c r="U131" s="138"/>
      <c r="V131" s="88"/>
      <c r="W131" s="11">
        <f>VLOOKUP(A131,'Lesni_pozemky_PLa 2018'!A:C,1,FALSE)</f>
        <v>125</v>
      </c>
    </row>
    <row r="132" spans="1:23" ht="14.1" hidden="1" customHeight="1">
      <c r="A132">
        <v>126</v>
      </c>
      <c r="B132" s="59">
        <v>2</v>
      </c>
      <c r="C132" s="81" t="s">
        <v>622</v>
      </c>
      <c r="D132" s="144" t="s">
        <v>630</v>
      </c>
      <c r="E132" s="94"/>
      <c r="F132" s="61" t="s">
        <v>23</v>
      </c>
      <c r="G132" s="61" t="s">
        <v>656</v>
      </c>
      <c r="H132" s="61">
        <v>690830</v>
      </c>
      <c r="I132" s="118" t="s">
        <v>486</v>
      </c>
      <c r="J132" s="119" t="s">
        <v>507</v>
      </c>
      <c r="K132" s="62">
        <v>54036420010</v>
      </c>
      <c r="L132" s="64">
        <v>0.33989999999999998</v>
      </c>
      <c r="M132" s="65">
        <v>-689017</v>
      </c>
      <c r="N132" s="65">
        <v>-1069134</v>
      </c>
      <c r="O132" s="66" t="str">
        <f t="shared" si="4"/>
        <v>Gysipo</v>
      </c>
      <c r="P132" s="88"/>
      <c r="Q132" s="88"/>
      <c r="R132" s="88"/>
      <c r="S132" s="129"/>
      <c r="T132" s="138" t="s">
        <v>482</v>
      </c>
      <c r="U132" s="138"/>
      <c r="V132" s="88"/>
      <c r="W132" s="11">
        <f>VLOOKUP(A132,'Lesni_pozemky_PLa 2018'!A:C,1,FALSE)</f>
        <v>126</v>
      </c>
    </row>
    <row r="133" spans="1:23" ht="14.1" hidden="1" customHeight="1">
      <c r="A133">
        <v>127</v>
      </c>
      <c r="B133" s="59">
        <v>2</v>
      </c>
      <c r="C133" s="81" t="s">
        <v>622</v>
      </c>
      <c r="D133" s="144" t="s">
        <v>630</v>
      </c>
      <c r="E133" s="94"/>
      <c r="F133" s="61" t="s">
        <v>23</v>
      </c>
      <c r="G133" s="61" t="s">
        <v>656</v>
      </c>
      <c r="H133" s="61">
        <v>690830</v>
      </c>
      <c r="I133" s="118" t="s">
        <v>486</v>
      </c>
      <c r="J133" s="119" t="s">
        <v>508</v>
      </c>
      <c r="K133" s="62">
        <v>54036421010</v>
      </c>
      <c r="L133" s="64">
        <v>1.2686999999999999</v>
      </c>
      <c r="M133" s="65">
        <v>-689081</v>
      </c>
      <c r="N133" s="65">
        <v>-1069129</v>
      </c>
      <c r="O133" s="66" t="str">
        <f t="shared" si="4"/>
        <v>Gysipo</v>
      </c>
      <c r="P133" s="88"/>
      <c r="Q133" s="88"/>
      <c r="R133" s="88"/>
      <c r="S133" s="129"/>
      <c r="T133" s="138" t="s">
        <v>482</v>
      </c>
      <c r="U133" s="138"/>
      <c r="V133" s="88"/>
      <c r="W133" s="11">
        <f>VLOOKUP(A133,'Lesni_pozemky_PLa 2018'!A:C,1,FALSE)</f>
        <v>127</v>
      </c>
    </row>
    <row r="134" spans="1:23" ht="14.1" hidden="1" customHeight="1">
      <c r="A134">
        <v>128</v>
      </c>
      <c r="B134" s="59">
        <v>2</v>
      </c>
      <c r="C134" s="81" t="s">
        <v>622</v>
      </c>
      <c r="D134" s="144" t="s">
        <v>630</v>
      </c>
      <c r="E134" s="94"/>
      <c r="F134" s="61" t="s">
        <v>23</v>
      </c>
      <c r="G134" s="61" t="s">
        <v>656</v>
      </c>
      <c r="H134" s="61">
        <v>690830</v>
      </c>
      <c r="I134" s="118" t="s">
        <v>486</v>
      </c>
      <c r="J134" s="119" t="s">
        <v>509</v>
      </c>
      <c r="K134" s="62">
        <v>54036422010</v>
      </c>
      <c r="L134" s="64">
        <v>0.2742</v>
      </c>
      <c r="M134" s="65">
        <v>-689177</v>
      </c>
      <c r="N134" s="65">
        <v>-1069144</v>
      </c>
      <c r="O134" s="66" t="str">
        <f t="shared" si="4"/>
        <v>Gysipo</v>
      </c>
      <c r="P134" s="88"/>
      <c r="Q134" s="88"/>
      <c r="R134" s="88"/>
      <c r="S134" s="129"/>
      <c r="T134" s="138" t="s">
        <v>482</v>
      </c>
      <c r="U134" s="138"/>
      <c r="V134" s="88"/>
      <c r="W134" s="11">
        <f>VLOOKUP(A134,'Lesni_pozemky_PLa 2018'!A:C,1,FALSE)</f>
        <v>128</v>
      </c>
    </row>
    <row r="135" spans="1:23" ht="14.1" hidden="1" customHeight="1">
      <c r="A135">
        <v>129</v>
      </c>
      <c r="B135" s="59">
        <v>2</v>
      </c>
      <c r="C135" s="81" t="s">
        <v>622</v>
      </c>
      <c r="D135" s="144" t="s">
        <v>630</v>
      </c>
      <c r="E135" s="94"/>
      <c r="F135" s="61" t="s">
        <v>23</v>
      </c>
      <c r="G135" s="61" t="s">
        <v>656</v>
      </c>
      <c r="H135" s="61">
        <v>690830</v>
      </c>
      <c r="I135" s="118" t="s">
        <v>486</v>
      </c>
      <c r="J135" s="119" t="s">
        <v>510</v>
      </c>
      <c r="K135" s="62">
        <v>54036423010</v>
      </c>
      <c r="L135" s="64">
        <v>1.8633999999999999</v>
      </c>
      <c r="M135" s="65">
        <v>-689419</v>
      </c>
      <c r="N135" s="65">
        <v>-1069549</v>
      </c>
      <c r="O135" s="66" t="str">
        <f t="shared" si="4"/>
        <v>Gysipo</v>
      </c>
      <c r="P135" s="88"/>
      <c r="Q135" s="88"/>
      <c r="R135" s="88"/>
      <c r="S135" s="129"/>
      <c r="T135" s="138" t="s">
        <v>482</v>
      </c>
      <c r="U135" s="138"/>
      <c r="V135" s="88"/>
      <c r="W135" s="11">
        <f>VLOOKUP(A135,'Lesni_pozemky_PLa 2018'!A:C,1,FALSE)</f>
        <v>129</v>
      </c>
    </row>
    <row r="136" spans="1:23" ht="14.1" hidden="1" customHeight="1">
      <c r="A136">
        <v>130</v>
      </c>
      <c r="B136" s="59">
        <v>2</v>
      </c>
      <c r="C136" s="81" t="s">
        <v>622</v>
      </c>
      <c r="D136" s="144" t="s">
        <v>630</v>
      </c>
      <c r="E136" s="94"/>
      <c r="F136" s="61" t="s">
        <v>23</v>
      </c>
      <c r="G136" s="61" t="s">
        <v>656</v>
      </c>
      <c r="H136" s="61">
        <v>690830</v>
      </c>
      <c r="I136" s="118" t="s">
        <v>486</v>
      </c>
      <c r="J136" s="119" t="s">
        <v>511</v>
      </c>
      <c r="K136" s="62">
        <v>54036425010</v>
      </c>
      <c r="L136" s="64">
        <v>6.4799999999999996E-2</v>
      </c>
      <c r="M136" s="65">
        <v>-689174</v>
      </c>
      <c r="N136" s="65">
        <v>-1069112</v>
      </c>
      <c r="O136" s="66" t="str">
        <f t="shared" si="4"/>
        <v>Gysipo</v>
      </c>
      <c r="P136" s="88"/>
      <c r="Q136" s="88"/>
      <c r="R136" s="88"/>
      <c r="S136" s="129"/>
      <c r="T136" s="138" t="s">
        <v>482</v>
      </c>
      <c r="U136" s="138"/>
      <c r="V136" s="88"/>
      <c r="W136" s="11">
        <f>VLOOKUP(A136,'Lesni_pozemky_PLa 2018'!A:C,1,FALSE)</f>
        <v>130</v>
      </c>
    </row>
    <row r="137" spans="1:23" ht="14.1" hidden="1" customHeight="1">
      <c r="A137">
        <v>131</v>
      </c>
      <c r="B137" s="59">
        <v>2</v>
      </c>
      <c r="C137" s="81" t="s">
        <v>622</v>
      </c>
      <c r="D137" s="144" t="s">
        <v>630</v>
      </c>
      <c r="E137" s="94"/>
      <c r="F137" s="61" t="s">
        <v>23</v>
      </c>
      <c r="G137" s="61" t="s">
        <v>656</v>
      </c>
      <c r="H137" s="61">
        <v>690830</v>
      </c>
      <c r="I137" s="118" t="s">
        <v>486</v>
      </c>
      <c r="J137" s="119" t="s">
        <v>512</v>
      </c>
      <c r="K137" s="62">
        <v>54036426010</v>
      </c>
      <c r="L137" s="64">
        <v>2.8000000000000001E-2</v>
      </c>
      <c r="M137" s="65">
        <v>-689404</v>
      </c>
      <c r="N137" s="65">
        <v>-1069592</v>
      </c>
      <c r="O137" s="66" t="str">
        <f t="shared" si="4"/>
        <v>Gysipo</v>
      </c>
      <c r="P137" s="88"/>
      <c r="Q137" s="88"/>
      <c r="R137" s="88"/>
      <c r="S137" s="129"/>
      <c r="T137" s="138" t="s">
        <v>482</v>
      </c>
      <c r="U137" s="138"/>
      <c r="V137" s="88"/>
      <c r="W137" s="11">
        <f>VLOOKUP(A137,'Lesni_pozemky_PLa 2018'!A:C,1,FALSE)</f>
        <v>131</v>
      </c>
    </row>
    <row r="138" spans="1:23" ht="91.5" hidden="1" customHeight="1">
      <c r="A138">
        <v>132</v>
      </c>
      <c r="B138" s="59">
        <v>2</v>
      </c>
      <c r="C138" s="81" t="s">
        <v>622</v>
      </c>
      <c r="D138" s="144" t="s">
        <v>630</v>
      </c>
      <c r="E138" s="94"/>
      <c r="F138" s="61" t="s">
        <v>23</v>
      </c>
      <c r="G138" s="61" t="s">
        <v>656</v>
      </c>
      <c r="H138" s="61">
        <v>690830</v>
      </c>
      <c r="I138" s="118" t="s">
        <v>486</v>
      </c>
      <c r="J138" s="119" t="s">
        <v>513</v>
      </c>
      <c r="K138" s="62">
        <v>54036429010</v>
      </c>
      <c r="L138" s="64">
        <v>8.9999999999999998E-4</v>
      </c>
      <c r="M138" s="65">
        <v>-688860</v>
      </c>
      <c r="N138" s="65">
        <v>-1069017</v>
      </c>
      <c r="O138" s="66" t="str">
        <f t="shared" si="4"/>
        <v>Gysipo</v>
      </c>
      <c r="P138" s="88"/>
      <c r="Q138" s="88"/>
      <c r="R138" s="88"/>
      <c r="S138" s="129"/>
      <c r="T138" s="138" t="s">
        <v>482</v>
      </c>
      <c r="U138" s="138"/>
      <c r="V138" s="88"/>
      <c r="W138" s="11">
        <f>VLOOKUP(A138,'Lesni_pozemky_PLa 2018'!A:C,1,FALSE)</f>
        <v>132</v>
      </c>
    </row>
    <row r="139" spans="1:23" ht="14.1" hidden="1" customHeight="1">
      <c r="A139">
        <v>133</v>
      </c>
      <c r="B139" s="59">
        <v>2</v>
      </c>
      <c r="C139" s="81" t="s">
        <v>622</v>
      </c>
      <c r="D139" s="144" t="s">
        <v>630</v>
      </c>
      <c r="E139" s="94"/>
      <c r="F139" s="61" t="s">
        <v>23</v>
      </c>
      <c r="G139" s="61" t="s">
        <v>656</v>
      </c>
      <c r="H139" s="61">
        <v>690830</v>
      </c>
      <c r="I139" s="118" t="s">
        <v>486</v>
      </c>
      <c r="J139" s="123">
        <v>610</v>
      </c>
      <c r="K139" s="62">
        <v>54035535010</v>
      </c>
      <c r="L139" s="64">
        <v>8.48E-2</v>
      </c>
      <c r="M139" s="65">
        <v>-688413</v>
      </c>
      <c r="N139" s="65">
        <v>-1068950</v>
      </c>
      <c r="O139" s="66" t="str">
        <f t="shared" si="4"/>
        <v>Gysipo</v>
      </c>
      <c r="P139" s="88"/>
      <c r="Q139" s="88"/>
      <c r="R139" s="88"/>
      <c r="S139" s="129"/>
      <c r="T139" s="138" t="s">
        <v>482</v>
      </c>
      <c r="U139" s="138"/>
      <c r="V139" s="88"/>
      <c r="W139" s="11">
        <f>VLOOKUP(A139,'Lesni_pozemky_PLa 2018'!A:C,1,FALSE)</f>
        <v>133</v>
      </c>
    </row>
    <row r="140" spans="1:23" ht="14.1" hidden="1" customHeight="1">
      <c r="A140">
        <v>134</v>
      </c>
      <c r="B140" s="59">
        <v>2</v>
      </c>
      <c r="C140" s="81" t="s">
        <v>622</v>
      </c>
      <c r="D140" s="144" t="s">
        <v>630</v>
      </c>
      <c r="E140" s="94"/>
      <c r="F140" s="61" t="s">
        <v>23</v>
      </c>
      <c r="G140" s="61" t="s">
        <v>656</v>
      </c>
      <c r="H140" s="61">
        <v>690830</v>
      </c>
      <c r="I140" s="118" t="s">
        <v>486</v>
      </c>
      <c r="J140" s="119" t="s">
        <v>516</v>
      </c>
      <c r="K140" s="62">
        <v>54036394010</v>
      </c>
      <c r="L140" s="64">
        <v>0.1885</v>
      </c>
      <c r="M140" s="65">
        <v>-688312</v>
      </c>
      <c r="N140" s="65">
        <v>-1068653</v>
      </c>
      <c r="O140" s="66" t="str">
        <f t="shared" si="4"/>
        <v>Gysipo</v>
      </c>
      <c r="P140" s="88"/>
      <c r="Q140" s="88"/>
      <c r="R140" s="88"/>
      <c r="S140" s="129"/>
      <c r="T140" s="138" t="s">
        <v>482</v>
      </c>
      <c r="U140" s="138"/>
      <c r="V140" s="88"/>
      <c r="W140" s="11">
        <f>VLOOKUP(A140,'Lesni_pozemky_PLa 2018'!A:C,1,FALSE)</f>
        <v>134</v>
      </c>
    </row>
    <row r="141" spans="1:23" ht="14.1" hidden="1" customHeight="1">
      <c r="A141">
        <v>135</v>
      </c>
      <c r="B141" s="59">
        <v>2</v>
      </c>
      <c r="C141" s="81" t="s">
        <v>622</v>
      </c>
      <c r="D141" s="144" t="s">
        <v>630</v>
      </c>
      <c r="E141" s="94"/>
      <c r="F141" s="61" t="s">
        <v>23</v>
      </c>
      <c r="G141" s="61" t="s">
        <v>656</v>
      </c>
      <c r="H141" s="61">
        <v>690830</v>
      </c>
      <c r="I141" s="118" t="s">
        <v>486</v>
      </c>
      <c r="J141" s="119" t="s">
        <v>517</v>
      </c>
      <c r="K141" s="62">
        <v>54036395010</v>
      </c>
      <c r="L141" s="64">
        <v>0.41420000000000001</v>
      </c>
      <c r="M141" s="65">
        <v>-688244</v>
      </c>
      <c r="N141" s="65">
        <v>-1068531</v>
      </c>
      <c r="O141" s="66" t="str">
        <f t="shared" si="4"/>
        <v>Gysipo</v>
      </c>
      <c r="P141" s="88"/>
      <c r="Q141" s="88"/>
      <c r="R141" s="88"/>
      <c r="S141" s="129"/>
      <c r="T141" s="138" t="s">
        <v>482</v>
      </c>
      <c r="U141" s="138"/>
      <c r="V141" s="88"/>
      <c r="W141" s="11">
        <f>VLOOKUP(A141,'Lesni_pozemky_PLa 2018'!A:C,1,FALSE)</f>
        <v>135</v>
      </c>
    </row>
    <row r="142" spans="1:23" ht="14.1" hidden="1" customHeight="1">
      <c r="A142">
        <v>136</v>
      </c>
      <c r="B142" s="59">
        <v>2</v>
      </c>
      <c r="C142" s="81" t="s">
        <v>622</v>
      </c>
      <c r="D142" s="144" t="s">
        <v>630</v>
      </c>
      <c r="E142" s="94"/>
      <c r="F142" s="61" t="s">
        <v>23</v>
      </c>
      <c r="G142" s="61" t="s">
        <v>656</v>
      </c>
      <c r="H142" s="61">
        <v>690830</v>
      </c>
      <c r="I142" s="118" t="s">
        <v>486</v>
      </c>
      <c r="J142" s="119" t="s">
        <v>518</v>
      </c>
      <c r="K142" s="62">
        <v>54036397010</v>
      </c>
      <c r="L142" s="64">
        <v>7.7600000000000002E-2</v>
      </c>
      <c r="M142" s="65">
        <v>-689454</v>
      </c>
      <c r="N142" s="65">
        <v>-1069611</v>
      </c>
      <c r="O142" s="66" t="str">
        <f t="shared" si="4"/>
        <v>Gysipo</v>
      </c>
      <c r="P142" s="88"/>
      <c r="Q142" s="88"/>
      <c r="R142" s="88"/>
      <c r="S142" s="129"/>
      <c r="T142" s="138" t="s">
        <v>482</v>
      </c>
      <c r="U142" s="138"/>
      <c r="V142" s="88"/>
      <c r="W142" s="11">
        <f>VLOOKUP(A142,'Lesni_pozemky_PLa 2018'!A:C,1,FALSE)</f>
        <v>136</v>
      </c>
    </row>
    <row r="143" spans="1:23" ht="14.1" hidden="1" customHeight="1">
      <c r="A143">
        <v>137</v>
      </c>
      <c r="B143" s="59">
        <v>2</v>
      </c>
      <c r="C143" s="81" t="s">
        <v>622</v>
      </c>
      <c r="D143" s="144" t="s">
        <v>630</v>
      </c>
      <c r="E143" s="94"/>
      <c r="F143" s="61" t="s">
        <v>23</v>
      </c>
      <c r="G143" s="61" t="s">
        <v>656</v>
      </c>
      <c r="H143" s="61">
        <v>690830</v>
      </c>
      <c r="I143" s="118" t="s">
        <v>486</v>
      </c>
      <c r="J143" s="119" t="s">
        <v>519</v>
      </c>
      <c r="K143" s="62">
        <v>54036398010</v>
      </c>
      <c r="L143" s="64">
        <v>3.78E-2</v>
      </c>
      <c r="M143" s="65">
        <v>-689442</v>
      </c>
      <c r="N143" s="65">
        <v>-1069583</v>
      </c>
      <c r="O143" s="66" t="str">
        <f t="shared" si="4"/>
        <v>Gysipo</v>
      </c>
      <c r="P143" s="88"/>
      <c r="Q143" s="88"/>
      <c r="R143" s="88"/>
      <c r="S143" s="129"/>
      <c r="T143" s="138" t="s">
        <v>482</v>
      </c>
      <c r="U143" s="138"/>
      <c r="V143" s="88"/>
      <c r="W143" s="11">
        <f>VLOOKUP(A143,'Lesni_pozemky_PLa 2018'!A:C,1,FALSE)</f>
        <v>137</v>
      </c>
    </row>
    <row r="144" spans="1:23" ht="14.1" hidden="1" customHeight="1">
      <c r="A144">
        <v>138</v>
      </c>
      <c r="B144" s="59">
        <v>2</v>
      </c>
      <c r="C144" s="81" t="s">
        <v>622</v>
      </c>
      <c r="D144" s="144" t="s">
        <v>630</v>
      </c>
      <c r="E144" s="94"/>
      <c r="F144" s="61" t="s">
        <v>23</v>
      </c>
      <c r="G144" s="61" t="s">
        <v>656</v>
      </c>
      <c r="H144" s="61">
        <v>690830</v>
      </c>
      <c r="I144" s="118" t="s">
        <v>486</v>
      </c>
      <c r="J144" s="119" t="s">
        <v>520</v>
      </c>
      <c r="K144" s="62">
        <v>54036401010</v>
      </c>
      <c r="L144" s="64">
        <v>0.5272</v>
      </c>
      <c r="M144" s="65">
        <v>-689242</v>
      </c>
      <c r="N144" s="65">
        <v>-1069289</v>
      </c>
      <c r="O144" s="66" t="str">
        <f t="shared" si="4"/>
        <v>Gysipo</v>
      </c>
      <c r="P144" s="88"/>
      <c r="Q144" s="88"/>
      <c r="R144" s="88"/>
      <c r="S144" s="129"/>
      <c r="T144" s="138" t="s">
        <v>482</v>
      </c>
      <c r="U144" s="138"/>
      <c r="V144" s="88"/>
      <c r="W144" s="11">
        <f>VLOOKUP(A144,'Lesni_pozemky_PLa 2018'!A:C,1,FALSE)</f>
        <v>138</v>
      </c>
    </row>
    <row r="145" spans="1:23" ht="14.1" hidden="1" customHeight="1">
      <c r="A145">
        <v>139</v>
      </c>
      <c r="B145" s="59">
        <v>2</v>
      </c>
      <c r="C145" s="81" t="s">
        <v>622</v>
      </c>
      <c r="D145" s="144" t="s">
        <v>630</v>
      </c>
      <c r="E145" s="94"/>
      <c r="F145" s="61" t="s">
        <v>23</v>
      </c>
      <c r="G145" s="61" t="s">
        <v>656</v>
      </c>
      <c r="H145" s="61">
        <v>690830</v>
      </c>
      <c r="I145" s="118" t="s">
        <v>486</v>
      </c>
      <c r="J145" s="119" t="s">
        <v>521</v>
      </c>
      <c r="K145" s="62">
        <v>54036403010</v>
      </c>
      <c r="L145" s="64">
        <v>3.5799999999999998E-2</v>
      </c>
      <c r="M145" s="65">
        <v>-688442</v>
      </c>
      <c r="N145" s="65">
        <v>-1068961</v>
      </c>
      <c r="O145" s="66" t="str">
        <f t="shared" si="4"/>
        <v>Gysipo</v>
      </c>
      <c r="P145" s="88"/>
      <c r="Q145" s="88"/>
      <c r="R145" s="88"/>
      <c r="S145" s="129"/>
      <c r="T145" s="138" t="s">
        <v>482</v>
      </c>
      <c r="U145" s="138"/>
      <c r="V145" s="88"/>
      <c r="W145" s="11">
        <f>VLOOKUP(A145,'Lesni_pozemky_PLa 2018'!A:C,1,FALSE)</f>
        <v>139</v>
      </c>
    </row>
    <row r="146" spans="1:23" ht="14.1" hidden="1" customHeight="1">
      <c r="A146">
        <v>140</v>
      </c>
      <c r="B146" s="59">
        <v>2</v>
      </c>
      <c r="C146" s="81" t="s">
        <v>622</v>
      </c>
      <c r="D146" s="144" t="s">
        <v>630</v>
      </c>
      <c r="E146" s="94"/>
      <c r="F146" s="61" t="s">
        <v>23</v>
      </c>
      <c r="G146" s="61" t="s">
        <v>656</v>
      </c>
      <c r="H146" s="61">
        <v>690830</v>
      </c>
      <c r="I146" s="118" t="s">
        <v>486</v>
      </c>
      <c r="J146" s="119" t="s">
        <v>522</v>
      </c>
      <c r="K146" s="62">
        <v>54036406010</v>
      </c>
      <c r="L146" s="64">
        <v>0.50109999999999999</v>
      </c>
      <c r="M146" s="65">
        <v>-688546</v>
      </c>
      <c r="N146" s="65">
        <v>-1068769</v>
      </c>
      <c r="O146" s="66" t="str">
        <f t="shared" si="4"/>
        <v>Gysipo</v>
      </c>
      <c r="P146" s="88"/>
      <c r="Q146" s="88"/>
      <c r="R146" s="88"/>
      <c r="S146" s="129"/>
      <c r="T146" s="138" t="s">
        <v>482</v>
      </c>
      <c r="U146" s="138"/>
      <c r="V146" s="88"/>
      <c r="W146" s="11">
        <f>VLOOKUP(A146,'Lesni_pozemky_PLa 2018'!A:C,1,FALSE)</f>
        <v>140</v>
      </c>
    </row>
    <row r="147" spans="1:23" ht="14.1" hidden="1" customHeight="1">
      <c r="A147">
        <v>141</v>
      </c>
      <c r="B147" s="59">
        <v>2</v>
      </c>
      <c r="C147" s="81" t="s">
        <v>622</v>
      </c>
      <c r="D147" s="144" t="s">
        <v>630</v>
      </c>
      <c r="E147" s="94"/>
      <c r="F147" s="61" t="s">
        <v>23</v>
      </c>
      <c r="G147" s="61" t="s">
        <v>656</v>
      </c>
      <c r="H147" s="61">
        <v>690830</v>
      </c>
      <c r="I147" s="118" t="s">
        <v>486</v>
      </c>
      <c r="J147" s="119" t="s">
        <v>523</v>
      </c>
      <c r="K147" s="62">
        <v>54036407010</v>
      </c>
      <c r="L147" s="64">
        <v>0.193</v>
      </c>
      <c r="M147" s="65">
        <v>-688702</v>
      </c>
      <c r="N147" s="65">
        <v>-1068770</v>
      </c>
      <c r="O147" s="66" t="str">
        <f t="shared" si="4"/>
        <v>Gysipo</v>
      </c>
      <c r="P147" s="88"/>
      <c r="Q147" s="88"/>
      <c r="R147" s="88"/>
      <c r="S147" s="129"/>
      <c r="T147" s="138" t="s">
        <v>482</v>
      </c>
      <c r="U147" s="138"/>
      <c r="V147" s="88"/>
      <c r="W147" s="11">
        <f>VLOOKUP(A147,'Lesni_pozemky_PLa 2018'!A:C,1,FALSE)</f>
        <v>141</v>
      </c>
    </row>
    <row r="148" spans="1:23" ht="14.1" hidden="1" customHeight="1">
      <c r="A148">
        <v>142</v>
      </c>
      <c r="B148" s="59">
        <v>2</v>
      </c>
      <c r="C148" s="81" t="s">
        <v>622</v>
      </c>
      <c r="D148" s="144" t="s">
        <v>630</v>
      </c>
      <c r="E148" s="94"/>
      <c r="F148" s="61" t="s">
        <v>23</v>
      </c>
      <c r="G148" s="61" t="s">
        <v>656</v>
      </c>
      <c r="H148" s="61">
        <v>690830</v>
      </c>
      <c r="I148" s="118" t="s">
        <v>486</v>
      </c>
      <c r="J148" s="119" t="s">
        <v>524</v>
      </c>
      <c r="K148" s="62">
        <v>54036412010</v>
      </c>
      <c r="L148" s="64">
        <v>6.9599999999999995E-2</v>
      </c>
      <c r="M148" s="65">
        <v>-688839</v>
      </c>
      <c r="N148" s="65">
        <v>-1068961</v>
      </c>
      <c r="O148" s="66" t="str">
        <f t="shared" si="4"/>
        <v>Gysipo</v>
      </c>
      <c r="P148" s="88"/>
      <c r="Q148" s="88"/>
      <c r="R148" s="88"/>
      <c r="S148" s="129"/>
      <c r="T148" s="138" t="s">
        <v>482</v>
      </c>
      <c r="U148" s="138"/>
      <c r="V148" s="88"/>
      <c r="W148" s="11">
        <f>VLOOKUP(A148,'Lesni_pozemky_PLa 2018'!A:C,1,FALSE)</f>
        <v>142</v>
      </c>
    </row>
    <row r="149" spans="1:23" ht="14.1" hidden="1" customHeight="1">
      <c r="A149">
        <v>143</v>
      </c>
      <c r="B149" s="59">
        <v>2</v>
      </c>
      <c r="C149" s="81" t="s">
        <v>622</v>
      </c>
      <c r="D149" s="144" t="s">
        <v>630</v>
      </c>
      <c r="E149" s="94"/>
      <c r="F149" s="61" t="s">
        <v>23</v>
      </c>
      <c r="G149" s="61" t="s">
        <v>656</v>
      </c>
      <c r="H149" s="61">
        <v>690830</v>
      </c>
      <c r="I149" s="118" t="s">
        <v>486</v>
      </c>
      <c r="J149" s="119" t="s">
        <v>525</v>
      </c>
      <c r="K149" s="62">
        <v>54036413010</v>
      </c>
      <c r="L149" s="64">
        <v>6.4999999999999997E-3</v>
      </c>
      <c r="M149" s="65">
        <v>-688850</v>
      </c>
      <c r="N149" s="65">
        <v>-1069027</v>
      </c>
      <c r="O149" s="66" t="str">
        <f t="shared" si="4"/>
        <v>Gysipo</v>
      </c>
      <c r="P149" s="88"/>
      <c r="Q149" s="88"/>
      <c r="R149" s="88"/>
      <c r="S149" s="129"/>
      <c r="T149" s="138" t="s">
        <v>482</v>
      </c>
      <c r="U149" s="138"/>
      <c r="V149" s="88"/>
      <c r="W149" s="11">
        <f>VLOOKUP(A149,'Lesni_pozemky_PLa 2018'!A:C,1,FALSE)</f>
        <v>143</v>
      </c>
    </row>
    <row r="150" spans="1:23" ht="14.1" hidden="1" customHeight="1">
      <c r="A150">
        <v>144</v>
      </c>
      <c r="B150" s="59">
        <v>2</v>
      </c>
      <c r="C150" s="81" t="s">
        <v>622</v>
      </c>
      <c r="D150" s="144" t="s">
        <v>630</v>
      </c>
      <c r="E150" s="94"/>
      <c r="F150" s="61" t="s">
        <v>23</v>
      </c>
      <c r="G150" s="61" t="s">
        <v>656</v>
      </c>
      <c r="H150" s="61">
        <v>690830</v>
      </c>
      <c r="I150" s="118" t="s">
        <v>486</v>
      </c>
      <c r="J150" s="119" t="s">
        <v>526</v>
      </c>
      <c r="K150" s="62">
        <v>54036427010</v>
      </c>
      <c r="L150" s="64">
        <v>0.2535</v>
      </c>
      <c r="M150" s="65">
        <v>-689379</v>
      </c>
      <c r="N150" s="65">
        <v>-1069540</v>
      </c>
      <c r="O150" s="66" t="str">
        <f t="shared" si="4"/>
        <v>Gysipo</v>
      </c>
      <c r="P150" s="88"/>
      <c r="Q150" s="88"/>
      <c r="R150" s="88"/>
      <c r="S150" s="129"/>
      <c r="T150" s="138" t="s">
        <v>482</v>
      </c>
      <c r="U150" s="138"/>
      <c r="V150" s="88"/>
      <c r="W150" s="11">
        <f>VLOOKUP(A150,'Lesni_pozemky_PLa 2018'!A:C,1,FALSE)</f>
        <v>144</v>
      </c>
    </row>
    <row r="151" spans="1:23" ht="27.75" hidden="1" customHeight="1">
      <c r="A151">
        <v>145</v>
      </c>
      <c r="B151" s="59">
        <v>2</v>
      </c>
      <c r="C151" s="81" t="s">
        <v>622</v>
      </c>
      <c r="D151" s="144" t="s">
        <v>630</v>
      </c>
      <c r="E151" s="94"/>
      <c r="F151" s="61" t="s">
        <v>23</v>
      </c>
      <c r="G151" s="61" t="s">
        <v>656</v>
      </c>
      <c r="H151" s="61">
        <v>690830</v>
      </c>
      <c r="I151" s="118" t="s">
        <v>486</v>
      </c>
      <c r="J151" s="119" t="s">
        <v>527</v>
      </c>
      <c r="K151" s="62">
        <v>54036428010</v>
      </c>
      <c r="L151" s="64">
        <v>6.3700000000000007E-2</v>
      </c>
      <c r="M151" s="65">
        <v>-689010</v>
      </c>
      <c r="N151" s="65">
        <v>-1069122</v>
      </c>
      <c r="O151" s="66" t="str">
        <f t="shared" si="4"/>
        <v>Gysipo</v>
      </c>
      <c r="P151" s="88"/>
      <c r="Q151" s="88"/>
      <c r="R151" s="88"/>
      <c r="S151" s="129"/>
      <c r="T151" s="138" t="s">
        <v>482</v>
      </c>
      <c r="U151" s="138"/>
      <c r="V151" s="88"/>
      <c r="W151" s="11">
        <f>VLOOKUP(A151,'Lesni_pozemky_PLa 2018'!A:C,1,FALSE)</f>
        <v>145</v>
      </c>
    </row>
    <row r="152" spans="1:23" ht="14.1" hidden="1" customHeight="1">
      <c r="A152">
        <v>146</v>
      </c>
      <c r="B152" s="59">
        <v>2</v>
      </c>
      <c r="C152" s="81" t="s">
        <v>622</v>
      </c>
      <c r="D152" s="144" t="s">
        <v>630</v>
      </c>
      <c r="E152" s="94"/>
      <c r="F152" s="61" t="s">
        <v>23</v>
      </c>
      <c r="G152" s="61" t="s">
        <v>656</v>
      </c>
      <c r="H152" s="61">
        <v>690830</v>
      </c>
      <c r="I152" s="118" t="s">
        <v>486</v>
      </c>
      <c r="J152" s="119" t="s">
        <v>528</v>
      </c>
      <c r="K152" s="62">
        <v>54036431010</v>
      </c>
      <c r="L152" s="64">
        <v>1.5175000000000001</v>
      </c>
      <c r="M152" s="65">
        <v>-688653</v>
      </c>
      <c r="N152" s="65">
        <v>-1068769</v>
      </c>
      <c r="O152" s="66" t="str">
        <f t="shared" si="4"/>
        <v>Gysipo</v>
      </c>
      <c r="P152" s="88"/>
      <c r="Q152" s="88"/>
      <c r="R152" s="88"/>
      <c r="S152" s="129"/>
      <c r="T152" s="138" t="s">
        <v>482</v>
      </c>
      <c r="U152" s="138"/>
      <c r="V152" s="88"/>
      <c r="W152" s="11">
        <f>VLOOKUP(A152,'Lesni_pozemky_PLa 2018'!A:C,1,FALSE)</f>
        <v>146</v>
      </c>
    </row>
    <row r="153" spans="1:23" ht="14.1" hidden="1" customHeight="1">
      <c r="A153">
        <v>147</v>
      </c>
      <c r="B153" s="59">
        <v>2</v>
      </c>
      <c r="C153" s="81" t="s">
        <v>622</v>
      </c>
      <c r="D153" s="144" t="s">
        <v>630</v>
      </c>
      <c r="E153" s="88">
        <v>2211343</v>
      </c>
      <c r="F153" s="61" t="s">
        <v>23</v>
      </c>
      <c r="G153" s="61" t="s">
        <v>656</v>
      </c>
      <c r="H153" s="61">
        <v>690830</v>
      </c>
      <c r="I153" s="118" t="s">
        <v>486</v>
      </c>
      <c r="J153" s="119" t="s">
        <v>536</v>
      </c>
      <c r="K153" s="62">
        <v>47761184010</v>
      </c>
      <c r="L153" s="64">
        <v>0.81710000000000005</v>
      </c>
      <c r="M153" s="65">
        <v>-689240</v>
      </c>
      <c r="N153" s="65">
        <v>-1069189</v>
      </c>
      <c r="O153" s="66" t="str">
        <f t="shared" si="4"/>
        <v>Gysipo</v>
      </c>
      <c r="P153" s="88"/>
      <c r="Q153" s="88"/>
      <c r="R153" s="88"/>
      <c r="S153" s="129"/>
      <c r="T153" s="138" t="s">
        <v>482</v>
      </c>
      <c r="U153" s="138"/>
      <c r="V153" s="88"/>
      <c r="W153" s="11">
        <f>VLOOKUP(A153,'Lesni_pozemky_PLa 2018'!A:C,1,FALSE)</f>
        <v>147</v>
      </c>
    </row>
    <row r="154" spans="1:23" ht="14.1" hidden="1" customHeight="1">
      <c r="A154">
        <v>148</v>
      </c>
      <c r="B154" s="59">
        <v>2</v>
      </c>
      <c r="C154" s="81" t="s">
        <v>622</v>
      </c>
      <c r="D154" s="144" t="s">
        <v>251</v>
      </c>
      <c r="E154" s="94"/>
      <c r="F154" s="61" t="s">
        <v>23</v>
      </c>
      <c r="G154" s="61" t="s">
        <v>656</v>
      </c>
      <c r="H154" s="61">
        <v>690830</v>
      </c>
      <c r="I154" s="118" t="s">
        <v>486</v>
      </c>
      <c r="J154" s="119" t="s">
        <v>514</v>
      </c>
      <c r="K154" s="62">
        <v>54035998010</v>
      </c>
      <c r="L154" s="64">
        <v>6.1999999999999998E-3</v>
      </c>
      <c r="M154" s="65">
        <v>-689059</v>
      </c>
      <c r="N154" s="65">
        <v>-1071359</v>
      </c>
      <c r="O154" s="66" t="str">
        <f t="shared" si="4"/>
        <v>Gysipo</v>
      </c>
      <c r="P154" s="88"/>
      <c r="Q154" s="88"/>
      <c r="R154" s="88"/>
      <c r="S154" s="129"/>
      <c r="T154" s="138" t="s">
        <v>482</v>
      </c>
      <c r="U154" s="138"/>
      <c r="V154" s="88"/>
      <c r="W154" s="11">
        <f>VLOOKUP(A154,'Lesni_pozemky_PLa 2018'!A:C,1,FALSE)</f>
        <v>148</v>
      </c>
    </row>
    <row r="155" spans="1:23" ht="14.1" hidden="1" customHeight="1">
      <c r="A155">
        <v>149</v>
      </c>
      <c r="B155" s="59">
        <v>2</v>
      </c>
      <c r="C155" s="81" t="s">
        <v>622</v>
      </c>
      <c r="D155" s="144" t="s">
        <v>251</v>
      </c>
      <c r="E155" s="94"/>
      <c r="F155" s="61" t="s">
        <v>23</v>
      </c>
      <c r="G155" s="61" t="s">
        <v>656</v>
      </c>
      <c r="H155" s="61">
        <v>690830</v>
      </c>
      <c r="I155" s="118" t="s">
        <v>486</v>
      </c>
      <c r="J155" s="119" t="s">
        <v>515</v>
      </c>
      <c r="K155" s="62">
        <v>54036002010</v>
      </c>
      <c r="L155" s="64">
        <v>5.0000000000000001E-3</v>
      </c>
      <c r="M155" s="65">
        <v>-688999</v>
      </c>
      <c r="N155" s="65">
        <v>-1071376</v>
      </c>
      <c r="O155" s="66" t="str">
        <f t="shared" si="4"/>
        <v>Gysipo</v>
      </c>
      <c r="P155" s="88"/>
      <c r="Q155" s="88"/>
      <c r="R155" s="88"/>
      <c r="S155" s="129"/>
      <c r="T155" s="138" t="s">
        <v>482</v>
      </c>
      <c r="U155" s="138"/>
      <c r="V155" s="88"/>
      <c r="W155" s="11">
        <f>VLOOKUP(A155,'Lesni_pozemky_PLa 2018'!A:C,1,FALSE)</f>
        <v>149</v>
      </c>
    </row>
    <row r="156" spans="1:23" ht="14.1" hidden="1" customHeight="1">
      <c r="A156">
        <v>150</v>
      </c>
      <c r="B156" s="59">
        <v>2</v>
      </c>
      <c r="C156" s="81" t="s">
        <v>622</v>
      </c>
      <c r="D156" s="144" t="s">
        <v>251</v>
      </c>
      <c r="E156" s="88">
        <v>2211343</v>
      </c>
      <c r="F156" s="61" t="s">
        <v>23</v>
      </c>
      <c r="G156" s="61" t="s">
        <v>656</v>
      </c>
      <c r="H156" s="61">
        <v>690830</v>
      </c>
      <c r="I156" s="118" t="s">
        <v>486</v>
      </c>
      <c r="J156" s="119" t="s">
        <v>535</v>
      </c>
      <c r="K156" s="62">
        <v>54036335010</v>
      </c>
      <c r="L156" s="64">
        <v>5.7999999999999996E-3</v>
      </c>
      <c r="M156" s="65">
        <v>-688637</v>
      </c>
      <c r="N156" s="65">
        <v>-1070668</v>
      </c>
      <c r="O156" s="66" t="str">
        <f t="shared" si="4"/>
        <v>Gysipo</v>
      </c>
      <c r="P156" s="88"/>
      <c r="Q156" s="88"/>
      <c r="R156" s="88"/>
      <c r="S156" s="129"/>
      <c r="T156" s="138" t="s">
        <v>482</v>
      </c>
      <c r="U156" s="138"/>
      <c r="V156" s="88"/>
      <c r="W156" s="11">
        <f>VLOOKUP(A156,'Lesni_pozemky_PLa 2018'!A:C,1,FALSE)</f>
        <v>150</v>
      </c>
    </row>
    <row r="157" spans="1:23" ht="14.1" hidden="1" customHeight="1">
      <c r="A157">
        <v>151</v>
      </c>
      <c r="B157" s="59">
        <v>2</v>
      </c>
      <c r="C157" s="81" t="s">
        <v>622</v>
      </c>
      <c r="D157" s="144" t="s">
        <v>251</v>
      </c>
      <c r="E157" s="88">
        <v>2211343</v>
      </c>
      <c r="F157" s="61" t="s">
        <v>23</v>
      </c>
      <c r="G157" s="61" t="s">
        <v>656</v>
      </c>
      <c r="H157" s="61">
        <v>690830</v>
      </c>
      <c r="I157" s="118" t="s">
        <v>486</v>
      </c>
      <c r="J157" s="123">
        <v>1633</v>
      </c>
      <c r="K157" s="62">
        <v>54036817010</v>
      </c>
      <c r="L157" s="64">
        <v>4.4999999999999998E-2</v>
      </c>
      <c r="M157" s="65">
        <v>-687598</v>
      </c>
      <c r="N157" s="65">
        <v>-1068567</v>
      </c>
      <c r="O157" s="66" t="str">
        <f t="shared" si="4"/>
        <v>Gysipo</v>
      </c>
      <c r="P157" s="88"/>
      <c r="Q157" s="88"/>
      <c r="R157" s="88"/>
      <c r="S157" s="129"/>
      <c r="T157" s="138" t="s">
        <v>482</v>
      </c>
      <c r="U157" s="138"/>
      <c r="V157" s="88"/>
      <c r="W157" s="11">
        <f>VLOOKUP(A157,'Lesni_pozemky_PLa 2018'!A:C,1,FALSE)</f>
        <v>151</v>
      </c>
    </row>
    <row r="158" spans="1:23" ht="14.1" hidden="1" customHeight="1">
      <c r="A158">
        <v>152</v>
      </c>
      <c r="B158" s="59">
        <v>2</v>
      </c>
      <c r="C158" s="81" t="s">
        <v>622</v>
      </c>
      <c r="D158" s="144" t="s">
        <v>633</v>
      </c>
      <c r="E158" s="94"/>
      <c r="F158" s="61" t="s">
        <v>23</v>
      </c>
      <c r="G158" s="61" t="s">
        <v>656</v>
      </c>
      <c r="H158" s="61">
        <v>690830</v>
      </c>
      <c r="I158" s="118" t="s">
        <v>486</v>
      </c>
      <c r="J158" s="119" t="s">
        <v>488</v>
      </c>
      <c r="K158" s="62">
        <v>54036091010</v>
      </c>
      <c r="L158" s="64">
        <v>4.7000000000000002E-3</v>
      </c>
      <c r="M158" s="65">
        <v>-688615</v>
      </c>
      <c r="N158" s="65">
        <v>-1070683</v>
      </c>
      <c r="O158" s="66" t="str">
        <f t="shared" si="4"/>
        <v>Gysipo</v>
      </c>
      <c r="P158" s="88"/>
      <c r="Q158" s="88"/>
      <c r="R158" s="88"/>
      <c r="S158" s="129"/>
      <c r="T158" s="138" t="s">
        <v>482</v>
      </c>
      <c r="U158" s="138"/>
      <c r="V158" s="88"/>
      <c r="W158" s="11">
        <f>VLOOKUP(A158,'Lesni_pozemky_PLa 2018'!A:C,1,FALSE)</f>
        <v>152</v>
      </c>
    </row>
    <row r="159" spans="1:23" ht="14.25" hidden="1">
      <c r="A159">
        <v>153</v>
      </c>
      <c r="B159" s="59">
        <v>2</v>
      </c>
      <c r="C159" s="81" t="s">
        <v>622</v>
      </c>
      <c r="D159" s="144" t="s">
        <v>633</v>
      </c>
      <c r="E159" s="94"/>
      <c r="F159" s="61" t="s">
        <v>23</v>
      </c>
      <c r="G159" s="61" t="s">
        <v>656</v>
      </c>
      <c r="H159" s="61">
        <v>690830</v>
      </c>
      <c r="I159" s="118" t="s">
        <v>486</v>
      </c>
      <c r="J159" s="119" t="s">
        <v>489</v>
      </c>
      <c r="K159" s="62">
        <v>54036102010</v>
      </c>
      <c r="L159" s="64">
        <v>5.1999999999999998E-3</v>
      </c>
      <c r="M159" s="65">
        <v>-688468</v>
      </c>
      <c r="N159" s="65">
        <v>-1070747</v>
      </c>
      <c r="O159" s="66" t="str">
        <f t="shared" si="4"/>
        <v>Gysipo</v>
      </c>
      <c r="P159" s="88"/>
      <c r="Q159" s="88"/>
      <c r="R159" s="88"/>
      <c r="S159" s="129"/>
      <c r="T159" s="138" t="s">
        <v>482</v>
      </c>
      <c r="U159" s="138"/>
      <c r="V159" s="88"/>
      <c r="W159" s="11">
        <f>VLOOKUP(A159,'Lesni_pozemky_PLa 2018'!A:C,1,FALSE)</f>
        <v>153</v>
      </c>
    </row>
    <row r="160" spans="1:23" ht="25.5" hidden="1">
      <c r="A160">
        <v>154</v>
      </c>
      <c r="B160" s="59">
        <v>2</v>
      </c>
      <c r="C160" s="81" t="s">
        <v>622</v>
      </c>
      <c r="D160" s="60" t="s">
        <v>251</v>
      </c>
      <c r="E160" s="75">
        <v>211300</v>
      </c>
      <c r="F160" s="61" t="s">
        <v>23</v>
      </c>
      <c r="G160" s="61" t="s">
        <v>656</v>
      </c>
      <c r="H160" s="61">
        <v>690830</v>
      </c>
      <c r="I160" s="63" t="s">
        <v>290</v>
      </c>
      <c r="J160" s="72" t="s">
        <v>291</v>
      </c>
      <c r="K160" s="62">
        <v>2058208205</v>
      </c>
      <c r="L160" s="64">
        <v>0.64319999999999999</v>
      </c>
      <c r="M160" s="65">
        <v>0</v>
      </c>
      <c r="N160" s="65">
        <v>0</v>
      </c>
      <c r="O160" s="76"/>
      <c r="P160" s="77" t="s">
        <v>27</v>
      </c>
      <c r="Q160" s="49" t="s">
        <v>26</v>
      </c>
      <c r="R160" s="49" t="s">
        <v>27</v>
      </c>
      <c r="S160" s="68" t="s">
        <v>292</v>
      </c>
      <c r="T160" s="111" t="s">
        <v>34</v>
      </c>
      <c r="U160" s="111"/>
      <c r="V160" s="86" t="s">
        <v>293</v>
      </c>
      <c r="W160" s="11">
        <f>VLOOKUP(A160,'Lesni_pozemky_PLa 2018'!A:C,1,FALSE)</f>
        <v>154</v>
      </c>
    </row>
    <row r="161" spans="1:23" ht="25.5" hidden="1">
      <c r="A161">
        <v>155</v>
      </c>
      <c r="B161" s="59">
        <v>2</v>
      </c>
      <c r="C161" s="81" t="s">
        <v>622</v>
      </c>
      <c r="D161" s="60" t="s">
        <v>368</v>
      </c>
      <c r="E161" s="61">
        <v>411200</v>
      </c>
      <c r="F161" s="61" t="s">
        <v>23</v>
      </c>
      <c r="G161" s="61" t="s">
        <v>661</v>
      </c>
      <c r="H161" s="61">
        <v>701823</v>
      </c>
      <c r="I161" s="63" t="s">
        <v>369</v>
      </c>
      <c r="J161" s="49" t="s">
        <v>370</v>
      </c>
      <c r="K161" s="62">
        <v>2173396204</v>
      </c>
      <c r="L161" s="64">
        <v>7.4000000000000003E-3</v>
      </c>
      <c r="M161" s="65">
        <v>-687594.96</v>
      </c>
      <c r="N161" s="65">
        <v>-1060807.96</v>
      </c>
      <c r="O161" s="66" t="str">
        <f t="shared" ref="O161:O192" si="5">HYPERLINK(CONCATENATE("http://gis.pla.cz/gisypo/main.aspx?scale=3000&amp;Y=",M161,"&amp;X=",N161),"Gysipo")</f>
        <v>Gysipo</v>
      </c>
      <c r="P161" s="71" t="s">
        <v>26</v>
      </c>
      <c r="Q161" s="49" t="s">
        <v>27</v>
      </c>
      <c r="R161" s="49" t="s">
        <v>27</v>
      </c>
      <c r="S161" s="68" t="s">
        <v>371</v>
      </c>
      <c r="T161" s="111" t="s">
        <v>34</v>
      </c>
      <c r="U161" s="111"/>
      <c r="V161" s="58" t="s">
        <v>29</v>
      </c>
      <c r="W161" s="11">
        <f>VLOOKUP(A161,'Lesni_pozemky_PLa 2018'!A:C,1,FALSE)</f>
        <v>155</v>
      </c>
    </row>
    <row r="162" spans="1:23" ht="25.5" hidden="1">
      <c r="A162">
        <v>156</v>
      </c>
      <c r="B162" s="59">
        <v>2</v>
      </c>
      <c r="C162" s="81" t="s">
        <v>622</v>
      </c>
      <c r="D162" s="60" t="s">
        <v>368</v>
      </c>
      <c r="E162" s="61">
        <v>411200</v>
      </c>
      <c r="F162" s="61" t="s">
        <v>23</v>
      </c>
      <c r="G162" s="61" t="s">
        <v>661</v>
      </c>
      <c r="H162" s="61">
        <v>701823</v>
      </c>
      <c r="I162" s="63" t="s">
        <v>369</v>
      </c>
      <c r="J162" s="49" t="s">
        <v>372</v>
      </c>
      <c r="K162" s="62">
        <v>2173397204</v>
      </c>
      <c r="L162" s="64">
        <v>3.3E-3</v>
      </c>
      <c r="M162" s="65">
        <v>-687571.85</v>
      </c>
      <c r="N162" s="65">
        <v>-1060783.01</v>
      </c>
      <c r="O162" s="66" t="str">
        <f t="shared" si="5"/>
        <v>Gysipo</v>
      </c>
      <c r="P162" s="71" t="s">
        <v>26</v>
      </c>
      <c r="Q162" s="49" t="s">
        <v>27</v>
      </c>
      <c r="R162" s="49" t="s">
        <v>27</v>
      </c>
      <c r="S162" s="68" t="s">
        <v>373</v>
      </c>
      <c r="T162" s="111" t="s">
        <v>34</v>
      </c>
      <c r="U162" s="111"/>
      <c r="V162" s="58" t="s">
        <v>29</v>
      </c>
      <c r="W162" s="11">
        <f>VLOOKUP(A162,'Lesni_pozemky_PLa 2018'!A:C,1,FALSE)</f>
        <v>156</v>
      </c>
    </row>
    <row r="163" spans="1:23" ht="25.5" hidden="1">
      <c r="A163">
        <v>157</v>
      </c>
      <c r="B163" s="59">
        <v>2</v>
      </c>
      <c r="C163" s="81" t="s">
        <v>622</v>
      </c>
      <c r="D163" s="60" t="s">
        <v>368</v>
      </c>
      <c r="E163" s="61">
        <v>411200</v>
      </c>
      <c r="F163" s="61" t="s">
        <v>23</v>
      </c>
      <c r="G163" s="61" t="s">
        <v>661</v>
      </c>
      <c r="H163" s="61">
        <v>701823</v>
      </c>
      <c r="I163" s="63" t="s">
        <v>369</v>
      </c>
      <c r="J163" s="49" t="s">
        <v>374</v>
      </c>
      <c r="K163" s="62">
        <v>2173402204</v>
      </c>
      <c r="L163" s="64">
        <v>2.9999999999999997E-4</v>
      </c>
      <c r="M163" s="65">
        <v>-687591</v>
      </c>
      <c r="N163" s="65">
        <v>-1060795.5</v>
      </c>
      <c r="O163" s="66" t="str">
        <f t="shared" si="5"/>
        <v>Gysipo</v>
      </c>
      <c r="P163" s="71" t="s">
        <v>27</v>
      </c>
      <c r="Q163" s="49" t="s">
        <v>27</v>
      </c>
      <c r="R163" s="49" t="s">
        <v>27</v>
      </c>
      <c r="S163" s="68" t="s">
        <v>371</v>
      </c>
      <c r="T163" s="111" t="s">
        <v>34</v>
      </c>
      <c r="U163" s="111"/>
      <c r="V163" s="88" t="s">
        <v>29</v>
      </c>
      <c r="W163" s="11">
        <f>VLOOKUP(A163,'Lesni_pozemky_PLa 2018'!A:C,1,FALSE)</f>
        <v>157</v>
      </c>
    </row>
    <row r="164" spans="1:23" ht="25.5" hidden="1">
      <c r="A164">
        <v>158</v>
      </c>
      <c r="B164" s="59">
        <v>2</v>
      </c>
      <c r="C164" s="81" t="s">
        <v>622</v>
      </c>
      <c r="D164" s="60" t="s">
        <v>368</v>
      </c>
      <c r="E164" s="61">
        <v>411200</v>
      </c>
      <c r="F164" s="61" t="s">
        <v>23</v>
      </c>
      <c r="G164" s="61" t="s">
        <v>661</v>
      </c>
      <c r="H164" s="61">
        <v>701823</v>
      </c>
      <c r="I164" s="63" t="s">
        <v>369</v>
      </c>
      <c r="J164" s="49" t="s">
        <v>375</v>
      </c>
      <c r="K164" s="62">
        <v>2173403204</v>
      </c>
      <c r="L164" s="64">
        <v>8.0000000000000004E-4</v>
      </c>
      <c r="M164" s="65">
        <v>-687581.9</v>
      </c>
      <c r="N164" s="65">
        <v>-1060783.43</v>
      </c>
      <c r="O164" s="66" t="str">
        <f t="shared" si="5"/>
        <v>Gysipo</v>
      </c>
      <c r="P164" s="71" t="s">
        <v>27</v>
      </c>
      <c r="Q164" s="49" t="s">
        <v>27</v>
      </c>
      <c r="R164" s="49" t="s">
        <v>27</v>
      </c>
      <c r="S164" s="68" t="s">
        <v>371</v>
      </c>
      <c r="T164" s="111" t="s">
        <v>34</v>
      </c>
      <c r="U164" s="111"/>
      <c r="V164" s="88" t="s">
        <v>29</v>
      </c>
      <c r="W164" s="11">
        <f>VLOOKUP(A164,'Lesni_pozemky_PLa 2018'!A:C,1,FALSE)</f>
        <v>158</v>
      </c>
    </row>
    <row r="165" spans="1:23" hidden="1">
      <c r="A165">
        <v>159</v>
      </c>
      <c r="B165" s="59">
        <v>2</v>
      </c>
      <c r="C165" s="81" t="s">
        <v>622</v>
      </c>
      <c r="D165" s="130" t="s">
        <v>407</v>
      </c>
      <c r="E165" s="61">
        <v>411300</v>
      </c>
      <c r="F165" s="61" t="s">
        <v>23</v>
      </c>
      <c r="G165" s="61" t="s">
        <v>662</v>
      </c>
      <c r="H165" s="61">
        <v>708232</v>
      </c>
      <c r="I165" s="166" t="s">
        <v>408</v>
      </c>
      <c r="J165" s="131" t="s">
        <v>409</v>
      </c>
      <c r="K165" s="62">
        <v>2499607208</v>
      </c>
      <c r="L165" s="64">
        <v>5.5999999999999999E-3</v>
      </c>
      <c r="M165" s="65">
        <v>-700047.35</v>
      </c>
      <c r="N165" s="65">
        <v>-1040108.74</v>
      </c>
      <c r="O165" s="66" t="str">
        <f t="shared" si="5"/>
        <v>Gysipo</v>
      </c>
      <c r="P165" s="71" t="s">
        <v>27</v>
      </c>
      <c r="Q165" s="49" t="s">
        <v>26</v>
      </c>
      <c r="R165" s="49" t="s">
        <v>27</v>
      </c>
      <c r="S165" s="68" t="s">
        <v>360</v>
      </c>
      <c r="T165" s="26" t="s">
        <v>288</v>
      </c>
      <c r="U165" s="26"/>
      <c r="V165" s="110" t="s">
        <v>642</v>
      </c>
      <c r="W165" s="11" t="e">
        <f>VLOOKUP(A165,'Lesni_pozemky_PLa 2018'!A:C,1,FALSE)</f>
        <v>#N/A</v>
      </c>
    </row>
    <row r="166" spans="1:23" hidden="1">
      <c r="A166">
        <v>160</v>
      </c>
      <c r="B166" s="59">
        <v>2</v>
      </c>
      <c r="C166" s="81" t="s">
        <v>622</v>
      </c>
      <c r="D166" s="130" t="s">
        <v>407</v>
      </c>
      <c r="E166" s="61">
        <v>411300</v>
      </c>
      <c r="F166" s="61" t="s">
        <v>23</v>
      </c>
      <c r="G166" s="61" t="s">
        <v>662</v>
      </c>
      <c r="H166" s="61">
        <v>708232</v>
      </c>
      <c r="I166" s="166" t="s">
        <v>408</v>
      </c>
      <c r="J166" s="131" t="s">
        <v>410</v>
      </c>
      <c r="K166" s="62">
        <v>2499608208</v>
      </c>
      <c r="L166" s="64">
        <v>2.23E-2</v>
      </c>
      <c r="M166" s="65">
        <v>-700043.79</v>
      </c>
      <c r="N166" s="65">
        <v>-1040102.49</v>
      </c>
      <c r="O166" s="66" t="str">
        <f t="shared" si="5"/>
        <v>Gysipo</v>
      </c>
      <c r="P166" s="71" t="s">
        <v>27</v>
      </c>
      <c r="Q166" s="49" t="s">
        <v>26</v>
      </c>
      <c r="R166" s="49" t="s">
        <v>27</v>
      </c>
      <c r="S166" s="68" t="s">
        <v>360</v>
      </c>
      <c r="T166" s="26" t="s">
        <v>288</v>
      </c>
      <c r="U166" s="26"/>
      <c r="V166" s="110" t="s">
        <v>642</v>
      </c>
      <c r="W166" s="11" t="e">
        <f>VLOOKUP(A166,'Lesni_pozemky_PLa 2018'!A:C,1,FALSE)</f>
        <v>#N/A</v>
      </c>
    </row>
    <row r="167" spans="1:23" hidden="1">
      <c r="A167">
        <v>161</v>
      </c>
      <c r="B167" s="59">
        <v>2</v>
      </c>
      <c r="C167" s="81" t="s">
        <v>622</v>
      </c>
      <c r="D167" s="130" t="s">
        <v>407</v>
      </c>
      <c r="E167" s="61">
        <v>411300</v>
      </c>
      <c r="F167" s="61" t="s">
        <v>23</v>
      </c>
      <c r="G167" s="61" t="s">
        <v>662</v>
      </c>
      <c r="H167" s="61">
        <v>708232</v>
      </c>
      <c r="I167" s="166" t="s">
        <v>408</v>
      </c>
      <c r="J167" s="131" t="s">
        <v>411</v>
      </c>
      <c r="K167" s="62">
        <v>2499610208</v>
      </c>
      <c r="L167" s="64">
        <v>5.4999999999999997E-3</v>
      </c>
      <c r="M167" s="65">
        <v>-700041.19</v>
      </c>
      <c r="N167" s="65">
        <v>-1040105.39</v>
      </c>
      <c r="O167" s="66" t="str">
        <f t="shared" si="5"/>
        <v>Gysipo</v>
      </c>
      <c r="P167" s="71" t="s">
        <v>27</v>
      </c>
      <c r="Q167" s="49" t="s">
        <v>26</v>
      </c>
      <c r="R167" s="49" t="s">
        <v>27</v>
      </c>
      <c r="S167" s="68" t="s">
        <v>360</v>
      </c>
      <c r="T167" s="26" t="s">
        <v>288</v>
      </c>
      <c r="U167" s="26"/>
      <c r="V167" s="110" t="s">
        <v>642</v>
      </c>
      <c r="W167" s="11" t="e">
        <f>VLOOKUP(A167,'Lesni_pozemky_PLa 2018'!A:C,1,FALSE)</f>
        <v>#N/A</v>
      </c>
    </row>
    <row r="168" spans="1:23" ht="25.5" hidden="1">
      <c r="A168">
        <v>162</v>
      </c>
      <c r="B168" s="59">
        <v>2</v>
      </c>
      <c r="C168" s="81" t="s">
        <v>622</v>
      </c>
      <c r="D168" s="60" t="s">
        <v>376</v>
      </c>
      <c r="E168" s="61">
        <v>411200</v>
      </c>
      <c r="F168" s="61" t="s">
        <v>23</v>
      </c>
      <c r="G168" s="61" t="s">
        <v>661</v>
      </c>
      <c r="H168" s="61">
        <v>739707</v>
      </c>
      <c r="I168" s="63" t="s">
        <v>381</v>
      </c>
      <c r="J168" s="49" t="s">
        <v>382</v>
      </c>
      <c r="K168" s="62">
        <v>2286810204</v>
      </c>
      <c r="L168" s="64">
        <v>7.3000000000000001E-3</v>
      </c>
      <c r="M168" s="65">
        <v>-689670.44</v>
      </c>
      <c r="N168" s="65">
        <v>-1060680.76</v>
      </c>
      <c r="O168" s="66" t="str">
        <f t="shared" si="5"/>
        <v>Gysipo</v>
      </c>
      <c r="P168" s="71"/>
      <c r="Q168" s="49"/>
      <c r="R168" s="49" t="s">
        <v>26</v>
      </c>
      <c r="S168" s="68" t="s">
        <v>379</v>
      </c>
      <c r="T168" s="111" t="s">
        <v>34</v>
      </c>
      <c r="U168" s="111"/>
      <c r="V168" s="88" t="s">
        <v>29</v>
      </c>
      <c r="W168" s="11" t="e">
        <f>VLOOKUP(A168,'Lesni_pozemky_PLa 2018'!A:C,1,FALSE)</f>
        <v>#N/A</v>
      </c>
    </row>
    <row r="169" spans="1:23" ht="25.5" hidden="1">
      <c r="A169">
        <v>163</v>
      </c>
      <c r="B169" s="59">
        <v>2</v>
      </c>
      <c r="C169" s="81" t="s">
        <v>622</v>
      </c>
      <c r="D169" s="60" t="s">
        <v>376</v>
      </c>
      <c r="E169" s="61">
        <v>411200</v>
      </c>
      <c r="F169" s="61" t="s">
        <v>23</v>
      </c>
      <c r="G169" s="61" t="s">
        <v>661</v>
      </c>
      <c r="H169" s="61">
        <v>739707</v>
      </c>
      <c r="I169" s="63" t="s">
        <v>381</v>
      </c>
      <c r="J169" s="49" t="s">
        <v>383</v>
      </c>
      <c r="K169" s="62">
        <v>2286838204</v>
      </c>
      <c r="L169" s="64">
        <v>2.53E-2</v>
      </c>
      <c r="M169" s="65">
        <v>-689209.42</v>
      </c>
      <c r="N169" s="65">
        <v>-1060218.95</v>
      </c>
      <c r="O169" s="66" t="str">
        <f t="shared" si="5"/>
        <v>Gysipo</v>
      </c>
      <c r="P169" s="71"/>
      <c r="Q169" s="49"/>
      <c r="R169" s="49" t="s">
        <v>26</v>
      </c>
      <c r="S169" s="68" t="s">
        <v>379</v>
      </c>
      <c r="T169" s="111" t="s">
        <v>34</v>
      </c>
      <c r="U169" s="111"/>
      <c r="V169" s="88" t="s">
        <v>29</v>
      </c>
      <c r="W169" s="11">
        <f>VLOOKUP(A169,'Lesni_pozemky_PLa 2018'!A:C,1,FALSE)</f>
        <v>163</v>
      </c>
    </row>
    <row r="170" spans="1:23" ht="25.5" hidden="1">
      <c r="A170">
        <v>164</v>
      </c>
      <c r="B170" s="59">
        <v>2</v>
      </c>
      <c r="C170" s="81" t="s">
        <v>622</v>
      </c>
      <c r="D170" s="60" t="s">
        <v>376</v>
      </c>
      <c r="E170" s="61">
        <v>411200</v>
      </c>
      <c r="F170" s="61" t="s">
        <v>23</v>
      </c>
      <c r="G170" s="61" t="s">
        <v>661</v>
      </c>
      <c r="H170" s="61">
        <v>739707</v>
      </c>
      <c r="I170" s="63" t="s">
        <v>381</v>
      </c>
      <c r="J170" s="49" t="s">
        <v>384</v>
      </c>
      <c r="K170" s="62">
        <v>2286849204</v>
      </c>
      <c r="L170" s="64">
        <v>6.8099999999999994E-2</v>
      </c>
      <c r="M170" s="65">
        <v>-689371.43</v>
      </c>
      <c r="N170" s="65">
        <v>-1060563.55</v>
      </c>
      <c r="O170" s="66" t="str">
        <f t="shared" si="5"/>
        <v>Gysipo</v>
      </c>
      <c r="P170" s="71"/>
      <c r="Q170" s="49"/>
      <c r="R170" s="49" t="s">
        <v>26</v>
      </c>
      <c r="S170" s="68" t="s">
        <v>379</v>
      </c>
      <c r="T170" s="111" t="s">
        <v>34</v>
      </c>
      <c r="U170" s="111"/>
      <c r="V170" s="88" t="s">
        <v>29</v>
      </c>
      <c r="W170" s="11">
        <f>VLOOKUP(A170,'Lesni_pozemky_PLa 2018'!A:C,1,FALSE)</f>
        <v>164</v>
      </c>
    </row>
    <row r="171" spans="1:23" ht="25.5" hidden="1">
      <c r="A171">
        <v>165</v>
      </c>
      <c r="B171" s="59">
        <v>2</v>
      </c>
      <c r="C171" s="81" t="s">
        <v>622</v>
      </c>
      <c r="D171" s="60" t="s">
        <v>376</v>
      </c>
      <c r="E171" s="61">
        <v>411200</v>
      </c>
      <c r="F171" s="61" t="s">
        <v>23</v>
      </c>
      <c r="G171" s="61" t="s">
        <v>661</v>
      </c>
      <c r="H171" s="61">
        <v>739707</v>
      </c>
      <c r="I171" s="63" t="s">
        <v>381</v>
      </c>
      <c r="J171" s="49" t="s">
        <v>385</v>
      </c>
      <c r="K171" s="62">
        <v>2286850204</v>
      </c>
      <c r="L171" s="64">
        <v>4.0599999999999997E-2</v>
      </c>
      <c r="M171" s="65">
        <v>-689322.45</v>
      </c>
      <c r="N171" s="65">
        <v>-1060466.24</v>
      </c>
      <c r="O171" s="66" t="str">
        <f t="shared" si="5"/>
        <v>Gysipo</v>
      </c>
      <c r="P171" s="71"/>
      <c r="Q171" s="49"/>
      <c r="R171" s="49" t="s">
        <v>26</v>
      </c>
      <c r="S171" s="68" t="s">
        <v>379</v>
      </c>
      <c r="T171" s="111" t="s">
        <v>34</v>
      </c>
      <c r="U171" s="111"/>
      <c r="V171" s="88" t="s">
        <v>29</v>
      </c>
      <c r="W171" s="11">
        <f>VLOOKUP(A171,'Lesni_pozemky_PLa 2018'!A:C,1,FALSE)</f>
        <v>165</v>
      </c>
    </row>
    <row r="172" spans="1:23" ht="25.5" hidden="1">
      <c r="A172">
        <v>166</v>
      </c>
      <c r="B172" s="59">
        <v>2</v>
      </c>
      <c r="C172" s="81" t="s">
        <v>622</v>
      </c>
      <c r="D172" s="60" t="s">
        <v>376</v>
      </c>
      <c r="E172" s="61">
        <v>411200</v>
      </c>
      <c r="F172" s="61" t="s">
        <v>23</v>
      </c>
      <c r="G172" s="61" t="s">
        <v>661</v>
      </c>
      <c r="H172" s="61">
        <v>739707</v>
      </c>
      <c r="I172" s="63" t="s">
        <v>381</v>
      </c>
      <c r="J172" s="49" t="s">
        <v>386</v>
      </c>
      <c r="K172" s="62">
        <v>2286851204</v>
      </c>
      <c r="L172" s="64">
        <v>3.1699999999999999E-2</v>
      </c>
      <c r="M172" s="65">
        <v>-689279.55</v>
      </c>
      <c r="N172" s="65">
        <v>-1060377.1399999999</v>
      </c>
      <c r="O172" s="66" t="str">
        <f t="shared" si="5"/>
        <v>Gysipo</v>
      </c>
      <c r="P172" s="71"/>
      <c r="Q172" s="49"/>
      <c r="R172" s="49" t="s">
        <v>26</v>
      </c>
      <c r="S172" s="68" t="s">
        <v>379</v>
      </c>
      <c r="T172" s="111" t="s">
        <v>34</v>
      </c>
      <c r="U172" s="111"/>
      <c r="V172" s="88" t="s">
        <v>29</v>
      </c>
      <c r="W172" s="11">
        <f>VLOOKUP(A172,'Lesni_pozemky_PLa 2018'!A:C,1,FALSE)</f>
        <v>166</v>
      </c>
    </row>
    <row r="173" spans="1:23" ht="25.5" hidden="1">
      <c r="A173">
        <v>167</v>
      </c>
      <c r="B173" s="59">
        <v>2</v>
      </c>
      <c r="C173" s="81" t="s">
        <v>622</v>
      </c>
      <c r="D173" s="60" t="s">
        <v>376</v>
      </c>
      <c r="E173" s="61">
        <v>411200</v>
      </c>
      <c r="F173" s="61" t="s">
        <v>23</v>
      </c>
      <c r="G173" s="61" t="s">
        <v>661</v>
      </c>
      <c r="H173" s="61">
        <v>739707</v>
      </c>
      <c r="I173" s="63" t="s">
        <v>381</v>
      </c>
      <c r="J173" s="49" t="s">
        <v>387</v>
      </c>
      <c r="K173" s="62">
        <v>2286852204</v>
      </c>
      <c r="L173" s="64">
        <v>3.8399999999999997E-2</v>
      </c>
      <c r="M173" s="65">
        <v>-689238.24</v>
      </c>
      <c r="N173" s="65">
        <v>-1060275.1399999999</v>
      </c>
      <c r="O173" s="66" t="str">
        <f t="shared" si="5"/>
        <v>Gysipo</v>
      </c>
      <c r="P173" s="71"/>
      <c r="Q173" s="49"/>
      <c r="R173" s="49" t="s">
        <v>26</v>
      </c>
      <c r="S173" s="68" t="s">
        <v>379</v>
      </c>
      <c r="T173" s="111" t="s">
        <v>34</v>
      </c>
      <c r="U173" s="111"/>
      <c r="V173" s="88" t="s">
        <v>29</v>
      </c>
      <c r="W173" s="11">
        <f>VLOOKUP(A173,'Lesni_pozemky_PLa 2018'!A:C,1,FALSE)</f>
        <v>167</v>
      </c>
    </row>
    <row r="174" spans="1:23" ht="25.5" hidden="1">
      <c r="A174">
        <v>168</v>
      </c>
      <c r="B174" s="59">
        <v>2</v>
      </c>
      <c r="C174" s="81" t="s">
        <v>622</v>
      </c>
      <c r="D174" s="60" t="s">
        <v>376</v>
      </c>
      <c r="E174" s="61">
        <v>411200</v>
      </c>
      <c r="F174" s="61" t="s">
        <v>23</v>
      </c>
      <c r="G174" s="61" t="s">
        <v>661</v>
      </c>
      <c r="H174" s="61">
        <v>739707</v>
      </c>
      <c r="I174" s="63" t="s">
        <v>381</v>
      </c>
      <c r="J174" s="49" t="s">
        <v>388</v>
      </c>
      <c r="K174" s="62">
        <v>2286869204</v>
      </c>
      <c r="L174" s="64">
        <v>1.1299999999999999E-2</v>
      </c>
      <c r="M174" s="65">
        <v>-689346.91</v>
      </c>
      <c r="N174" s="65">
        <v>-1060506.3799999999</v>
      </c>
      <c r="O174" s="66" t="str">
        <f t="shared" si="5"/>
        <v>Gysipo</v>
      </c>
      <c r="P174" s="71"/>
      <c r="Q174" s="49"/>
      <c r="R174" s="49" t="s">
        <v>26</v>
      </c>
      <c r="S174" s="68" t="s">
        <v>379</v>
      </c>
      <c r="T174" s="111" t="s">
        <v>34</v>
      </c>
      <c r="U174" s="111"/>
      <c r="V174" s="88" t="s">
        <v>29</v>
      </c>
      <c r="W174" s="11" t="e">
        <f>VLOOKUP(A174,'Lesni_pozemky_PLa 2018'!A:C,1,FALSE)</f>
        <v>#N/A</v>
      </c>
    </row>
    <row r="175" spans="1:23" ht="25.5" hidden="1">
      <c r="A175">
        <v>169</v>
      </c>
      <c r="B175" s="59">
        <v>2</v>
      </c>
      <c r="C175" s="81" t="s">
        <v>622</v>
      </c>
      <c r="D175" s="60" t="s">
        <v>376</v>
      </c>
      <c r="E175" s="61">
        <v>411200</v>
      </c>
      <c r="F175" s="61" t="s">
        <v>23</v>
      </c>
      <c r="G175" s="61" t="s">
        <v>661</v>
      </c>
      <c r="H175" s="61">
        <v>739707</v>
      </c>
      <c r="I175" s="63" t="s">
        <v>381</v>
      </c>
      <c r="J175" s="49" t="s">
        <v>389</v>
      </c>
      <c r="K175" s="62">
        <v>2286870204</v>
      </c>
      <c r="L175" s="64">
        <v>2.4799999999999999E-2</v>
      </c>
      <c r="M175" s="65">
        <v>-689300.35</v>
      </c>
      <c r="N175" s="65">
        <v>-1060417.8700000001</v>
      </c>
      <c r="O175" s="66" t="str">
        <f t="shared" si="5"/>
        <v>Gysipo</v>
      </c>
      <c r="P175" s="71"/>
      <c r="Q175" s="49"/>
      <c r="R175" s="49" t="s">
        <v>26</v>
      </c>
      <c r="S175" s="68" t="s">
        <v>379</v>
      </c>
      <c r="T175" s="111" t="s">
        <v>34</v>
      </c>
      <c r="U175" s="111"/>
      <c r="V175" s="88" t="s">
        <v>29</v>
      </c>
      <c r="W175" s="11">
        <f>VLOOKUP(A175,'Lesni_pozemky_PLa 2018'!A:C,1,FALSE)</f>
        <v>169</v>
      </c>
    </row>
    <row r="176" spans="1:23" ht="25.5" hidden="1">
      <c r="A176">
        <v>170</v>
      </c>
      <c r="B176" s="59">
        <v>2</v>
      </c>
      <c r="C176" s="81" t="s">
        <v>622</v>
      </c>
      <c r="D176" s="60" t="s">
        <v>376</v>
      </c>
      <c r="E176" s="61">
        <v>411200</v>
      </c>
      <c r="F176" s="61" t="s">
        <v>23</v>
      </c>
      <c r="G176" s="61" t="s">
        <v>661</v>
      </c>
      <c r="H176" s="61">
        <v>739707</v>
      </c>
      <c r="I176" s="63" t="s">
        <v>381</v>
      </c>
      <c r="J176" s="49" t="s">
        <v>390</v>
      </c>
      <c r="K176" s="62">
        <v>2286871204</v>
      </c>
      <c r="L176" s="64">
        <v>2.9000000000000001E-2</v>
      </c>
      <c r="M176" s="65">
        <v>-689271.26</v>
      </c>
      <c r="N176" s="65">
        <v>-1060337.95</v>
      </c>
      <c r="O176" s="66" t="str">
        <f t="shared" si="5"/>
        <v>Gysipo</v>
      </c>
      <c r="P176" s="71"/>
      <c r="Q176" s="49"/>
      <c r="R176" s="49" t="s">
        <v>26</v>
      </c>
      <c r="S176" s="68" t="s">
        <v>379</v>
      </c>
      <c r="T176" s="111" t="s">
        <v>34</v>
      </c>
      <c r="U176" s="111"/>
      <c r="V176" s="88" t="s">
        <v>29</v>
      </c>
      <c r="W176" s="11">
        <f>VLOOKUP(A176,'Lesni_pozemky_PLa 2018'!A:C,1,FALSE)</f>
        <v>170</v>
      </c>
    </row>
    <row r="177" spans="1:23" ht="25.5" hidden="1">
      <c r="A177">
        <v>171</v>
      </c>
      <c r="B177" s="59">
        <v>2</v>
      </c>
      <c r="C177" s="81" t="s">
        <v>622</v>
      </c>
      <c r="D177" s="60" t="s">
        <v>376</v>
      </c>
      <c r="E177" s="61">
        <v>411200</v>
      </c>
      <c r="F177" s="61" t="s">
        <v>23</v>
      </c>
      <c r="G177" s="61" t="s">
        <v>661</v>
      </c>
      <c r="H177" s="61">
        <v>739707</v>
      </c>
      <c r="I177" s="63" t="s">
        <v>381</v>
      </c>
      <c r="J177" s="49" t="s">
        <v>391</v>
      </c>
      <c r="K177" s="62">
        <v>2286890204</v>
      </c>
      <c r="L177" s="64">
        <v>0.1123</v>
      </c>
      <c r="M177" s="65">
        <v>-689495.98</v>
      </c>
      <c r="N177" s="65">
        <v>-1060528.71</v>
      </c>
      <c r="O177" s="66" t="str">
        <f t="shared" si="5"/>
        <v>Gysipo</v>
      </c>
      <c r="P177" s="71"/>
      <c r="Q177" s="49"/>
      <c r="R177" s="49" t="s">
        <v>26</v>
      </c>
      <c r="S177" s="68" t="s">
        <v>379</v>
      </c>
      <c r="T177" s="111" t="s">
        <v>34</v>
      </c>
      <c r="U177" s="111"/>
      <c r="V177" s="88" t="s">
        <v>29</v>
      </c>
      <c r="W177" s="11">
        <f>VLOOKUP(A177,'Lesni_pozemky_PLa 2018'!A:C,1,FALSE)</f>
        <v>171</v>
      </c>
    </row>
    <row r="178" spans="1:23" ht="25.5" hidden="1">
      <c r="A178">
        <v>172</v>
      </c>
      <c r="B178" s="59">
        <v>2</v>
      </c>
      <c r="C178" s="81" t="s">
        <v>622</v>
      </c>
      <c r="D178" s="60" t="s">
        <v>376</v>
      </c>
      <c r="E178" s="61">
        <v>411200</v>
      </c>
      <c r="F178" s="61" t="s">
        <v>23</v>
      </c>
      <c r="G178" s="61" t="s">
        <v>661</v>
      </c>
      <c r="H178" s="61">
        <v>739707</v>
      </c>
      <c r="I178" s="63" t="s">
        <v>381</v>
      </c>
      <c r="J178" s="49" t="s">
        <v>392</v>
      </c>
      <c r="K178" s="62">
        <v>2286899204</v>
      </c>
      <c r="L178" s="64">
        <v>0.18140000000000001</v>
      </c>
      <c r="M178" s="65">
        <v>-689609.6</v>
      </c>
      <c r="N178" s="65">
        <v>-1060555.3600000001</v>
      </c>
      <c r="O178" s="66" t="str">
        <f t="shared" si="5"/>
        <v>Gysipo</v>
      </c>
      <c r="P178" s="71"/>
      <c r="Q178" s="49"/>
      <c r="R178" s="49" t="s">
        <v>26</v>
      </c>
      <c r="S178" s="68" t="s">
        <v>379</v>
      </c>
      <c r="T178" s="111" t="s">
        <v>34</v>
      </c>
      <c r="U178" s="111"/>
      <c r="V178" s="88" t="s">
        <v>29</v>
      </c>
      <c r="W178" s="11" t="e">
        <f>VLOOKUP(A178,'Lesni_pozemky_PLa 2018'!A:C,1,FALSE)</f>
        <v>#N/A</v>
      </c>
    </row>
    <row r="179" spans="1:23" s="85" customFormat="1" ht="25.5" hidden="1">
      <c r="A179">
        <v>173</v>
      </c>
      <c r="B179" s="59">
        <v>2</v>
      </c>
      <c r="C179" s="81" t="s">
        <v>622</v>
      </c>
      <c r="D179" s="60" t="s">
        <v>376</v>
      </c>
      <c r="E179" s="61">
        <v>411200</v>
      </c>
      <c r="F179" s="61" t="s">
        <v>23</v>
      </c>
      <c r="G179" s="61" t="s">
        <v>661</v>
      </c>
      <c r="H179" s="61">
        <v>739707</v>
      </c>
      <c r="I179" s="63" t="s">
        <v>381</v>
      </c>
      <c r="J179" s="49" t="s">
        <v>393</v>
      </c>
      <c r="K179" s="62">
        <v>2286903204</v>
      </c>
      <c r="L179" s="64">
        <v>3.4500000000000003E-2</v>
      </c>
      <c r="M179" s="65">
        <v>-689417.8</v>
      </c>
      <c r="N179" s="65">
        <v>-1060558.98</v>
      </c>
      <c r="O179" s="66" t="str">
        <f t="shared" si="5"/>
        <v>Gysipo</v>
      </c>
      <c r="P179" s="71"/>
      <c r="Q179" s="49"/>
      <c r="R179" s="49" t="s">
        <v>26</v>
      </c>
      <c r="S179" s="68" t="s">
        <v>379</v>
      </c>
      <c r="T179" s="111" t="s">
        <v>34</v>
      </c>
      <c r="U179" s="111"/>
      <c r="V179" s="88" t="s">
        <v>29</v>
      </c>
      <c r="W179" s="11">
        <f>VLOOKUP(A179,'Lesni_pozemky_PLa 2018'!A:C,1,FALSE)</f>
        <v>173</v>
      </c>
    </row>
    <row r="180" spans="1:23" s="85" customFormat="1" ht="25.5" hidden="1">
      <c r="A180">
        <v>174</v>
      </c>
      <c r="B180" s="59">
        <v>2</v>
      </c>
      <c r="C180" s="81" t="s">
        <v>622</v>
      </c>
      <c r="D180" s="60" t="s">
        <v>376</v>
      </c>
      <c r="E180" s="61">
        <v>411200</v>
      </c>
      <c r="F180" s="61" t="s">
        <v>23</v>
      </c>
      <c r="G180" s="61" t="s">
        <v>661</v>
      </c>
      <c r="H180" s="61">
        <v>739707</v>
      </c>
      <c r="I180" s="63" t="s">
        <v>381</v>
      </c>
      <c r="J180" s="49" t="s">
        <v>394</v>
      </c>
      <c r="K180" s="62">
        <v>2286911204</v>
      </c>
      <c r="L180" s="64">
        <v>9.4000000000000004E-3</v>
      </c>
      <c r="M180" s="65">
        <v>-689259.85</v>
      </c>
      <c r="N180" s="65">
        <v>-1060316.52</v>
      </c>
      <c r="O180" s="66" t="str">
        <f t="shared" si="5"/>
        <v>Gysipo</v>
      </c>
      <c r="P180" s="71"/>
      <c r="Q180" s="49"/>
      <c r="R180" s="49" t="s">
        <v>26</v>
      </c>
      <c r="S180" s="68" t="s">
        <v>379</v>
      </c>
      <c r="T180" s="111" t="s">
        <v>34</v>
      </c>
      <c r="U180" s="111"/>
      <c r="V180" s="88" t="s">
        <v>29</v>
      </c>
      <c r="W180" s="11">
        <f>VLOOKUP(A180,'Lesni_pozemky_PLa 2018'!A:C,1,FALSE)</f>
        <v>174</v>
      </c>
    </row>
    <row r="181" spans="1:23" s="85" customFormat="1" ht="16.5" hidden="1" customHeight="1">
      <c r="A181">
        <v>175</v>
      </c>
      <c r="B181" s="59">
        <v>2</v>
      </c>
      <c r="C181" s="81" t="s">
        <v>622</v>
      </c>
      <c r="D181" s="60" t="s">
        <v>376</v>
      </c>
      <c r="E181" s="61">
        <v>411200</v>
      </c>
      <c r="F181" s="61" t="s">
        <v>23</v>
      </c>
      <c r="G181" s="61" t="s">
        <v>661</v>
      </c>
      <c r="H181" s="61">
        <v>739707</v>
      </c>
      <c r="I181" s="63" t="s">
        <v>381</v>
      </c>
      <c r="J181" s="49" t="s">
        <v>395</v>
      </c>
      <c r="K181" s="62">
        <v>2286912204</v>
      </c>
      <c r="L181" s="64">
        <v>2.9600000000000001E-2</v>
      </c>
      <c r="M181" s="65">
        <v>-689198.76</v>
      </c>
      <c r="N181" s="65">
        <v>-1060160.45</v>
      </c>
      <c r="O181" s="66" t="str">
        <f t="shared" si="5"/>
        <v>Gysipo</v>
      </c>
      <c r="P181" s="71"/>
      <c r="Q181" s="49"/>
      <c r="R181" s="49" t="s">
        <v>26</v>
      </c>
      <c r="S181" s="68" t="s">
        <v>379</v>
      </c>
      <c r="T181" s="111" t="s">
        <v>34</v>
      </c>
      <c r="U181" s="111"/>
      <c r="V181" s="88" t="s">
        <v>29</v>
      </c>
      <c r="W181" s="11">
        <f>VLOOKUP(A181,'Lesni_pozemky_PLa 2018'!A:C,1,FALSE)</f>
        <v>175</v>
      </c>
    </row>
    <row r="182" spans="1:23" s="85" customFormat="1" hidden="1">
      <c r="A182">
        <v>176</v>
      </c>
      <c r="B182" s="59">
        <v>2</v>
      </c>
      <c r="C182" s="81" t="s">
        <v>622</v>
      </c>
      <c r="D182" s="60" t="s">
        <v>255</v>
      </c>
      <c r="E182" s="61">
        <v>211300</v>
      </c>
      <c r="F182" s="61" t="s">
        <v>23</v>
      </c>
      <c r="G182" s="61" t="s">
        <v>656</v>
      </c>
      <c r="H182" s="61">
        <v>677906</v>
      </c>
      <c r="I182" s="63" t="s">
        <v>256</v>
      </c>
      <c r="J182" s="49" t="s">
        <v>257</v>
      </c>
      <c r="K182" s="62">
        <v>30349380010</v>
      </c>
      <c r="L182" s="64">
        <v>7.0000000000000001E-3</v>
      </c>
      <c r="M182" s="65">
        <v>-683867.96</v>
      </c>
      <c r="N182" s="65">
        <v>-1069277.58</v>
      </c>
      <c r="O182" s="66" t="str">
        <f t="shared" si="5"/>
        <v>Gysipo</v>
      </c>
      <c r="P182" s="71" t="s">
        <v>26</v>
      </c>
      <c r="Q182" s="49" t="s">
        <v>27</v>
      </c>
      <c r="R182" s="49" t="s">
        <v>27</v>
      </c>
      <c r="S182" s="68" t="s">
        <v>160</v>
      </c>
      <c r="T182" s="111" t="s">
        <v>34</v>
      </c>
      <c r="U182" s="111"/>
      <c r="V182" s="58" t="s">
        <v>29</v>
      </c>
      <c r="W182" s="11">
        <f>VLOOKUP(A182,'Lesni_pozemky_PLa 2018'!A:C,1,FALSE)</f>
        <v>176</v>
      </c>
    </row>
    <row r="183" spans="1:23" s="85" customFormat="1" ht="23.25" hidden="1" customHeight="1">
      <c r="A183">
        <v>177</v>
      </c>
      <c r="B183" s="59">
        <v>2</v>
      </c>
      <c r="C183" s="81" t="s">
        <v>622</v>
      </c>
      <c r="D183" s="60" t="s">
        <v>255</v>
      </c>
      <c r="E183" s="61">
        <v>211300</v>
      </c>
      <c r="F183" s="61" t="s">
        <v>23</v>
      </c>
      <c r="G183" s="61" t="s">
        <v>656</v>
      </c>
      <c r="H183" s="61">
        <v>677906</v>
      </c>
      <c r="I183" s="63" t="s">
        <v>256</v>
      </c>
      <c r="J183" s="49" t="s">
        <v>258</v>
      </c>
      <c r="K183" s="62">
        <v>30349381010</v>
      </c>
      <c r="L183" s="64">
        <v>1.67E-2</v>
      </c>
      <c r="M183" s="65">
        <v>-683811.93</v>
      </c>
      <c r="N183" s="65">
        <v>-1069019.96</v>
      </c>
      <c r="O183" s="66" t="str">
        <f t="shared" si="5"/>
        <v>Gysipo</v>
      </c>
      <c r="P183" s="71" t="s">
        <v>26</v>
      </c>
      <c r="Q183" s="49" t="s">
        <v>27</v>
      </c>
      <c r="R183" s="49" t="s">
        <v>27</v>
      </c>
      <c r="S183" s="68" t="s">
        <v>160</v>
      </c>
      <c r="T183" s="111" t="s">
        <v>34</v>
      </c>
      <c r="U183" s="111"/>
      <c r="V183" s="58" t="s">
        <v>29</v>
      </c>
      <c r="W183" s="11">
        <f>VLOOKUP(A183,'Lesni_pozemky_PLa 2018'!A:C,1,FALSE)</f>
        <v>177</v>
      </c>
    </row>
    <row r="184" spans="1:23" s="85" customFormat="1" ht="13.5" hidden="1" customHeight="1">
      <c r="A184">
        <v>178</v>
      </c>
      <c r="B184" s="59">
        <v>2</v>
      </c>
      <c r="C184" s="81" t="s">
        <v>622</v>
      </c>
      <c r="D184" s="60" t="s">
        <v>255</v>
      </c>
      <c r="E184" s="61">
        <v>211300</v>
      </c>
      <c r="F184" s="61" t="s">
        <v>23</v>
      </c>
      <c r="G184" s="61" t="s">
        <v>656</v>
      </c>
      <c r="H184" s="61">
        <v>677906</v>
      </c>
      <c r="I184" s="63" t="s">
        <v>256</v>
      </c>
      <c r="J184" s="49" t="s">
        <v>259</v>
      </c>
      <c r="K184" s="62">
        <v>30349382010</v>
      </c>
      <c r="L184" s="64">
        <v>3.8999999999999998E-3</v>
      </c>
      <c r="M184" s="65">
        <v>-683833.79</v>
      </c>
      <c r="N184" s="65">
        <v>-1069065.0900000001</v>
      </c>
      <c r="O184" s="66" t="str">
        <f t="shared" si="5"/>
        <v>Gysipo</v>
      </c>
      <c r="P184" s="71" t="s">
        <v>26</v>
      </c>
      <c r="Q184" s="49" t="s">
        <v>27</v>
      </c>
      <c r="R184" s="49" t="s">
        <v>27</v>
      </c>
      <c r="S184" s="68" t="s">
        <v>160</v>
      </c>
      <c r="T184" s="111" t="s">
        <v>34</v>
      </c>
      <c r="U184" s="111"/>
      <c r="V184" s="58" t="s">
        <v>29</v>
      </c>
      <c r="W184" s="11">
        <f>VLOOKUP(A184,'Lesni_pozemky_PLa 2018'!A:C,1,FALSE)</f>
        <v>178</v>
      </c>
    </row>
    <row r="185" spans="1:23" s="85" customFormat="1" ht="17.25" hidden="1" customHeight="1">
      <c r="A185">
        <v>179</v>
      </c>
      <c r="B185" s="59">
        <v>2</v>
      </c>
      <c r="C185" s="81" t="s">
        <v>622</v>
      </c>
      <c r="D185" s="60" t="s">
        <v>255</v>
      </c>
      <c r="E185" s="61">
        <v>211300</v>
      </c>
      <c r="F185" s="61" t="s">
        <v>23</v>
      </c>
      <c r="G185" s="61" t="s">
        <v>656</v>
      </c>
      <c r="H185" s="61">
        <v>677906</v>
      </c>
      <c r="I185" s="63" t="s">
        <v>256</v>
      </c>
      <c r="J185" s="49" t="s">
        <v>260</v>
      </c>
      <c r="K185" s="62">
        <v>30349383010</v>
      </c>
      <c r="L185" s="64">
        <v>2.2000000000000001E-3</v>
      </c>
      <c r="M185" s="65">
        <v>-683864.17</v>
      </c>
      <c r="N185" s="65">
        <v>-1069161.29</v>
      </c>
      <c r="O185" s="66" t="str">
        <f t="shared" si="5"/>
        <v>Gysipo</v>
      </c>
      <c r="P185" s="71" t="s">
        <v>26</v>
      </c>
      <c r="Q185" s="49" t="s">
        <v>27</v>
      </c>
      <c r="R185" s="49" t="s">
        <v>27</v>
      </c>
      <c r="S185" s="68" t="s">
        <v>160</v>
      </c>
      <c r="T185" s="111" t="s">
        <v>34</v>
      </c>
      <c r="U185" s="111"/>
      <c r="V185" s="58" t="s">
        <v>29</v>
      </c>
      <c r="W185" s="11">
        <f>VLOOKUP(A185,'Lesni_pozemky_PLa 2018'!A:C,1,FALSE)</f>
        <v>179</v>
      </c>
    </row>
    <row r="186" spans="1:23" s="85" customFormat="1" hidden="1">
      <c r="A186">
        <v>180</v>
      </c>
      <c r="B186" s="59">
        <v>2</v>
      </c>
      <c r="C186" s="81" t="s">
        <v>622</v>
      </c>
      <c r="D186" s="60" t="s">
        <v>255</v>
      </c>
      <c r="E186" s="61">
        <v>211300</v>
      </c>
      <c r="F186" s="61" t="s">
        <v>23</v>
      </c>
      <c r="G186" s="61" t="s">
        <v>656</v>
      </c>
      <c r="H186" s="61">
        <v>677906</v>
      </c>
      <c r="I186" s="63" t="s">
        <v>256</v>
      </c>
      <c r="J186" s="49" t="s">
        <v>261</v>
      </c>
      <c r="K186" s="62">
        <v>30349384010</v>
      </c>
      <c r="L186" s="64">
        <v>1.2200000000000001E-2</v>
      </c>
      <c r="M186" s="65">
        <v>-683854.11</v>
      </c>
      <c r="N186" s="65">
        <v>-1069135.95</v>
      </c>
      <c r="O186" s="66" t="str">
        <f t="shared" si="5"/>
        <v>Gysipo</v>
      </c>
      <c r="P186" s="71" t="s">
        <v>26</v>
      </c>
      <c r="Q186" s="49" t="s">
        <v>27</v>
      </c>
      <c r="R186" s="49" t="s">
        <v>27</v>
      </c>
      <c r="S186" s="68" t="s">
        <v>160</v>
      </c>
      <c r="T186" s="111" t="s">
        <v>34</v>
      </c>
      <c r="U186" s="111"/>
      <c r="V186" s="58" t="s">
        <v>29</v>
      </c>
      <c r="W186" s="11">
        <f>VLOOKUP(A186,'Lesni_pozemky_PLa 2018'!A:C,1,FALSE)</f>
        <v>180</v>
      </c>
    </row>
    <row r="187" spans="1:23" s="85" customFormat="1" hidden="1">
      <c r="A187">
        <v>181</v>
      </c>
      <c r="B187" s="59">
        <v>2</v>
      </c>
      <c r="C187" s="81" t="s">
        <v>622</v>
      </c>
      <c r="D187" s="60" t="s">
        <v>255</v>
      </c>
      <c r="E187" s="61">
        <v>211300</v>
      </c>
      <c r="F187" s="61" t="s">
        <v>23</v>
      </c>
      <c r="G187" s="61" t="s">
        <v>656</v>
      </c>
      <c r="H187" s="61">
        <v>677906</v>
      </c>
      <c r="I187" s="63" t="s">
        <v>256</v>
      </c>
      <c r="J187" s="49" t="s">
        <v>262</v>
      </c>
      <c r="K187" s="62">
        <v>30349385010</v>
      </c>
      <c r="L187" s="64">
        <v>3.2000000000000002E-3</v>
      </c>
      <c r="M187" s="65">
        <v>-683864.75</v>
      </c>
      <c r="N187" s="65">
        <v>-1069214.05</v>
      </c>
      <c r="O187" s="66" t="str">
        <f t="shared" si="5"/>
        <v>Gysipo</v>
      </c>
      <c r="P187" s="71" t="s">
        <v>26</v>
      </c>
      <c r="Q187" s="49" t="s">
        <v>26</v>
      </c>
      <c r="R187" s="49" t="s">
        <v>27</v>
      </c>
      <c r="S187" s="68"/>
      <c r="T187" s="111" t="s">
        <v>34</v>
      </c>
      <c r="U187" s="111"/>
      <c r="V187" s="78" t="s">
        <v>171</v>
      </c>
      <c r="W187" s="11">
        <f>VLOOKUP(A187,'Lesni_pozemky_PLa 2018'!A:C,1,FALSE)</f>
        <v>181</v>
      </c>
    </row>
    <row r="188" spans="1:23" s="85" customFormat="1" ht="27.75" hidden="1" customHeight="1">
      <c r="A188">
        <v>182</v>
      </c>
      <c r="B188" s="59">
        <v>2</v>
      </c>
      <c r="C188" s="81" t="s">
        <v>622</v>
      </c>
      <c r="D188" s="60" t="s">
        <v>232</v>
      </c>
      <c r="E188" s="61">
        <v>211300</v>
      </c>
      <c r="F188" s="61" t="s">
        <v>23</v>
      </c>
      <c r="G188" s="61" t="s">
        <v>677</v>
      </c>
      <c r="H188" s="61">
        <v>635537</v>
      </c>
      <c r="I188" s="82" t="s">
        <v>233</v>
      </c>
      <c r="J188" s="49" t="s">
        <v>234</v>
      </c>
      <c r="K188" s="62">
        <v>3468721601</v>
      </c>
      <c r="L188" s="64">
        <v>1.17E-2</v>
      </c>
      <c r="M188" s="65">
        <v>-674595.6</v>
      </c>
      <c r="N188" s="65">
        <v>-1081572.72</v>
      </c>
      <c r="O188" s="66" t="str">
        <f t="shared" si="5"/>
        <v>Gysipo</v>
      </c>
      <c r="P188" s="71" t="s">
        <v>26</v>
      </c>
      <c r="Q188" s="49" t="s">
        <v>26</v>
      </c>
      <c r="R188" s="49" t="s">
        <v>27</v>
      </c>
      <c r="S188" s="68"/>
      <c r="T188" s="111" t="s">
        <v>34</v>
      </c>
      <c r="U188" s="111"/>
      <c r="V188" s="78" t="s">
        <v>171</v>
      </c>
      <c r="W188" s="11">
        <f>VLOOKUP(A188,'Lesni_pozemky_PLa 2018'!A:C,1,FALSE)</f>
        <v>182</v>
      </c>
    </row>
    <row r="189" spans="1:23" s="85" customFormat="1" ht="27.75" hidden="1" customHeight="1">
      <c r="A189">
        <v>183</v>
      </c>
      <c r="B189" s="59">
        <v>2</v>
      </c>
      <c r="C189" s="81" t="s">
        <v>622</v>
      </c>
      <c r="D189" s="60" t="s">
        <v>232</v>
      </c>
      <c r="E189" s="61">
        <v>211300</v>
      </c>
      <c r="F189" s="61" t="s">
        <v>23</v>
      </c>
      <c r="G189" s="61" t="s">
        <v>677</v>
      </c>
      <c r="H189" s="61">
        <v>635537</v>
      </c>
      <c r="I189" s="83" t="s">
        <v>233</v>
      </c>
      <c r="J189" s="49" t="s">
        <v>235</v>
      </c>
      <c r="K189" s="62">
        <v>3468722601</v>
      </c>
      <c r="L189" s="64">
        <v>6.4000000000000003E-3</v>
      </c>
      <c r="M189" s="65">
        <v>-674545.7</v>
      </c>
      <c r="N189" s="65">
        <v>-1081390.83</v>
      </c>
      <c r="O189" s="66" t="str">
        <f t="shared" si="5"/>
        <v>Gysipo</v>
      </c>
      <c r="P189" s="71" t="s">
        <v>26</v>
      </c>
      <c r="Q189" s="49" t="s">
        <v>27</v>
      </c>
      <c r="R189" s="49" t="s">
        <v>27</v>
      </c>
      <c r="S189" s="68" t="s">
        <v>160</v>
      </c>
      <c r="T189" s="111" t="s">
        <v>34</v>
      </c>
      <c r="U189" s="111"/>
      <c r="V189" s="58" t="s">
        <v>29</v>
      </c>
      <c r="W189" s="11">
        <f>VLOOKUP(A189,'Lesni_pozemky_PLa 2018'!A:C,1,FALSE)</f>
        <v>183</v>
      </c>
    </row>
    <row r="190" spans="1:23" s="85" customFormat="1" hidden="1">
      <c r="A190">
        <v>184</v>
      </c>
      <c r="B190" s="59">
        <v>2</v>
      </c>
      <c r="C190" s="81" t="s">
        <v>622</v>
      </c>
      <c r="D190" s="60" t="s">
        <v>232</v>
      </c>
      <c r="E190" s="61">
        <v>211300</v>
      </c>
      <c r="F190" s="61" t="s">
        <v>23</v>
      </c>
      <c r="G190" s="61" t="s">
        <v>677</v>
      </c>
      <c r="H190" s="61">
        <v>635537</v>
      </c>
      <c r="I190" s="83" t="s">
        <v>233</v>
      </c>
      <c r="J190" s="49" t="s">
        <v>240</v>
      </c>
      <c r="K190" s="62">
        <v>3468732601</v>
      </c>
      <c r="L190" s="64">
        <v>8.0000000000000004E-4</v>
      </c>
      <c r="M190" s="65">
        <v>-674955.95</v>
      </c>
      <c r="N190" s="65">
        <v>-1081952.25</v>
      </c>
      <c r="O190" s="66" t="str">
        <f t="shared" si="5"/>
        <v>Gysipo</v>
      </c>
      <c r="P190" s="71" t="s">
        <v>26</v>
      </c>
      <c r="Q190" s="49" t="s">
        <v>26</v>
      </c>
      <c r="R190" s="49" t="s">
        <v>27</v>
      </c>
      <c r="S190" s="68"/>
      <c r="T190" s="111" t="s">
        <v>34</v>
      </c>
      <c r="U190" s="111"/>
      <c r="V190" s="78" t="s">
        <v>171</v>
      </c>
      <c r="W190" s="11">
        <f>VLOOKUP(A190,'Lesni_pozemky_PLa 2018'!A:C,1,FALSE)</f>
        <v>184</v>
      </c>
    </row>
    <row r="191" spans="1:23" s="85" customFormat="1" ht="28.5" hidden="1" customHeight="1">
      <c r="A191">
        <v>185</v>
      </c>
      <c r="B191" s="59">
        <v>2</v>
      </c>
      <c r="C191" s="81" t="s">
        <v>622</v>
      </c>
      <c r="D191" s="60" t="s">
        <v>232</v>
      </c>
      <c r="E191" s="61">
        <v>211300</v>
      </c>
      <c r="F191" s="61" t="s">
        <v>23</v>
      </c>
      <c r="G191" s="61" t="s">
        <v>677</v>
      </c>
      <c r="H191" s="61">
        <v>635537</v>
      </c>
      <c r="I191" s="83" t="s">
        <v>233</v>
      </c>
      <c r="J191" s="49" t="s">
        <v>241</v>
      </c>
      <c r="K191" s="62">
        <v>3468733601</v>
      </c>
      <c r="L191" s="64">
        <v>1.23E-2</v>
      </c>
      <c r="M191" s="65">
        <v>-674912.96</v>
      </c>
      <c r="N191" s="65">
        <v>-1081942.55</v>
      </c>
      <c r="O191" s="66" t="str">
        <f t="shared" si="5"/>
        <v>Gysipo</v>
      </c>
      <c r="P191" s="71" t="s">
        <v>26</v>
      </c>
      <c r="Q191" s="49" t="s">
        <v>26</v>
      </c>
      <c r="R191" s="49" t="s">
        <v>27</v>
      </c>
      <c r="S191" s="68"/>
      <c r="T191" s="111" t="s">
        <v>34</v>
      </c>
      <c r="U191" s="111"/>
      <c r="V191" s="78" t="s">
        <v>171</v>
      </c>
      <c r="W191" s="11">
        <f>VLOOKUP(A191,'Lesni_pozemky_PLa 2018'!A:C,1,FALSE)</f>
        <v>185</v>
      </c>
    </row>
    <row r="192" spans="1:23" s="85" customFormat="1" hidden="1">
      <c r="A192">
        <v>186</v>
      </c>
      <c r="B192" s="59">
        <v>2</v>
      </c>
      <c r="C192" s="81" t="s">
        <v>622</v>
      </c>
      <c r="D192" s="60" t="s">
        <v>232</v>
      </c>
      <c r="E192" s="61">
        <v>211300</v>
      </c>
      <c r="F192" s="61" t="s">
        <v>23</v>
      </c>
      <c r="G192" s="61" t="s">
        <v>677</v>
      </c>
      <c r="H192" s="61">
        <v>635537</v>
      </c>
      <c r="I192" s="83" t="s">
        <v>233</v>
      </c>
      <c r="J192" s="49" t="s">
        <v>243</v>
      </c>
      <c r="K192" s="62">
        <v>3469579601</v>
      </c>
      <c r="L192" s="64">
        <v>3.8999999999999998E-3</v>
      </c>
      <c r="M192" s="65">
        <v>-673557.58</v>
      </c>
      <c r="N192" s="65">
        <v>-1080439.83</v>
      </c>
      <c r="O192" s="66" t="str">
        <f t="shared" si="5"/>
        <v>Gysipo</v>
      </c>
      <c r="P192" s="71" t="s">
        <v>26</v>
      </c>
      <c r="Q192" s="49" t="s">
        <v>27</v>
      </c>
      <c r="R192" s="49" t="s">
        <v>27</v>
      </c>
      <c r="S192" s="68" t="s">
        <v>160</v>
      </c>
      <c r="T192" s="111" t="s">
        <v>34</v>
      </c>
      <c r="U192" s="111"/>
      <c r="V192" s="58" t="s">
        <v>29</v>
      </c>
      <c r="W192" s="11">
        <f>VLOOKUP(A192,'Lesni_pozemky_PLa 2018'!A:C,1,FALSE)</f>
        <v>186</v>
      </c>
    </row>
    <row r="193" spans="1:23" s="85" customFormat="1" ht="45.75" hidden="1" customHeight="1">
      <c r="A193">
        <v>187</v>
      </c>
      <c r="B193" s="59">
        <v>2</v>
      </c>
      <c r="C193" s="81" t="s">
        <v>622</v>
      </c>
      <c r="D193" s="60" t="s">
        <v>232</v>
      </c>
      <c r="E193" s="75">
        <v>211300</v>
      </c>
      <c r="F193" s="61" t="s">
        <v>23</v>
      </c>
      <c r="G193" s="61" t="s">
        <v>677</v>
      </c>
      <c r="H193" s="61">
        <v>635537</v>
      </c>
      <c r="I193" s="63" t="s">
        <v>233</v>
      </c>
      <c r="J193" s="49" t="s">
        <v>275</v>
      </c>
      <c r="K193" s="62">
        <v>3470106601</v>
      </c>
      <c r="L193" s="64">
        <v>3.2399999999999998E-2</v>
      </c>
      <c r="M193" s="65">
        <v>0</v>
      </c>
      <c r="N193" s="65">
        <v>0</v>
      </c>
      <c r="O193" s="76"/>
      <c r="P193" s="77" t="s">
        <v>26</v>
      </c>
      <c r="Q193" s="49" t="s">
        <v>26</v>
      </c>
      <c r="R193" s="49" t="s">
        <v>26</v>
      </c>
      <c r="S193" s="68" t="s">
        <v>276</v>
      </c>
      <c r="T193" s="111" t="s">
        <v>34</v>
      </c>
      <c r="U193" s="111"/>
      <c r="V193" s="58" t="s">
        <v>29</v>
      </c>
      <c r="W193" s="11">
        <f>VLOOKUP(A193,'Lesni_pozemky_PLa 2018'!A:C,1,FALSE)</f>
        <v>187</v>
      </c>
    </row>
    <row r="194" spans="1:23" s="85" customFormat="1" ht="25.5" hidden="1">
      <c r="A194">
        <v>188</v>
      </c>
      <c r="B194" s="59">
        <v>2</v>
      </c>
      <c r="C194" s="81" t="s">
        <v>622</v>
      </c>
      <c r="D194" s="130" t="s">
        <v>232</v>
      </c>
      <c r="E194" s="61">
        <v>211300</v>
      </c>
      <c r="F194" s="61" t="s">
        <v>23</v>
      </c>
      <c r="G194" s="61" t="s">
        <v>677</v>
      </c>
      <c r="H194" s="61">
        <v>635537</v>
      </c>
      <c r="I194" s="166" t="s">
        <v>233</v>
      </c>
      <c r="J194" s="131" t="s">
        <v>236</v>
      </c>
      <c r="K194" s="62">
        <v>3468728601</v>
      </c>
      <c r="L194" s="64">
        <v>3.0000000000000001E-3</v>
      </c>
      <c r="M194" s="65">
        <v>-675124.95</v>
      </c>
      <c r="N194" s="65">
        <v>-1082180.93</v>
      </c>
      <c r="O194" s="66" t="str">
        <f t="shared" ref="O194:O236" si="6">HYPERLINK(CONCATENATE("http://gis.pla.cz/gisypo/main.aspx?scale=3000&amp;Y=",M194,"&amp;X=",N194),"Gysipo")</f>
        <v>Gysipo</v>
      </c>
      <c r="P194" s="71" t="s">
        <v>26</v>
      </c>
      <c r="Q194" s="49" t="s">
        <v>27</v>
      </c>
      <c r="R194" s="49" t="s">
        <v>27</v>
      </c>
      <c r="S194" s="68" t="s">
        <v>160</v>
      </c>
      <c r="T194" s="116" t="s">
        <v>28</v>
      </c>
      <c r="U194" s="116"/>
      <c r="V194" s="110" t="s">
        <v>642</v>
      </c>
      <c r="W194" s="11" t="e">
        <f>VLOOKUP(A194,'Lesni_pozemky_PLa 2018'!A:C,1,FALSE)</f>
        <v>#N/A</v>
      </c>
    </row>
    <row r="195" spans="1:23" s="85" customFormat="1" ht="25.5" hidden="1">
      <c r="A195">
        <v>189</v>
      </c>
      <c r="B195" s="59">
        <v>2</v>
      </c>
      <c r="C195" s="81" t="s">
        <v>622</v>
      </c>
      <c r="D195" s="130" t="s">
        <v>232</v>
      </c>
      <c r="E195" s="61">
        <v>211300</v>
      </c>
      <c r="F195" s="61" t="s">
        <v>23</v>
      </c>
      <c r="G195" s="61" t="s">
        <v>677</v>
      </c>
      <c r="H195" s="61">
        <v>635537</v>
      </c>
      <c r="I195" s="166" t="s">
        <v>233</v>
      </c>
      <c r="J195" s="131" t="s">
        <v>237</v>
      </c>
      <c r="K195" s="62">
        <v>3468729601</v>
      </c>
      <c r="L195" s="64">
        <v>6.1000000000000004E-3</v>
      </c>
      <c r="M195" s="65">
        <v>-675100.28</v>
      </c>
      <c r="N195" s="65">
        <v>-1082148.77</v>
      </c>
      <c r="O195" s="66" t="str">
        <f t="shared" si="6"/>
        <v>Gysipo</v>
      </c>
      <c r="P195" s="71" t="s">
        <v>26</v>
      </c>
      <c r="Q195" s="49" t="s">
        <v>27</v>
      </c>
      <c r="R195" s="49" t="s">
        <v>27</v>
      </c>
      <c r="S195" s="68" t="s">
        <v>160</v>
      </c>
      <c r="T195" s="116" t="s">
        <v>28</v>
      </c>
      <c r="U195" s="116"/>
      <c r="V195" s="110" t="s">
        <v>642</v>
      </c>
      <c r="W195" s="11" t="e">
        <f>VLOOKUP(A195,'Lesni_pozemky_PLa 2018'!A:C,1,FALSE)</f>
        <v>#N/A</v>
      </c>
    </row>
    <row r="196" spans="1:23" s="85" customFormat="1" ht="25.5" hidden="1">
      <c r="A196">
        <v>190</v>
      </c>
      <c r="B196" s="59">
        <v>2</v>
      </c>
      <c r="C196" s="81" t="s">
        <v>622</v>
      </c>
      <c r="D196" s="130" t="s">
        <v>232</v>
      </c>
      <c r="E196" s="61">
        <v>211300</v>
      </c>
      <c r="F196" s="61" t="s">
        <v>23</v>
      </c>
      <c r="G196" s="61" t="s">
        <v>677</v>
      </c>
      <c r="H196" s="61">
        <v>635537</v>
      </c>
      <c r="I196" s="166" t="s">
        <v>233</v>
      </c>
      <c r="J196" s="131" t="s">
        <v>238</v>
      </c>
      <c r="K196" s="62">
        <v>3468730601</v>
      </c>
      <c r="L196" s="64">
        <v>2.0799999999999999E-2</v>
      </c>
      <c r="M196" s="65">
        <v>-675047.28</v>
      </c>
      <c r="N196" s="65">
        <v>-1082055.74</v>
      </c>
      <c r="O196" s="66" t="str">
        <f t="shared" si="6"/>
        <v>Gysipo</v>
      </c>
      <c r="P196" s="71" t="s">
        <v>26</v>
      </c>
      <c r="Q196" s="49" t="s">
        <v>27</v>
      </c>
      <c r="R196" s="49" t="s">
        <v>27</v>
      </c>
      <c r="S196" s="68" t="s">
        <v>160</v>
      </c>
      <c r="T196" s="116" t="s">
        <v>28</v>
      </c>
      <c r="U196" s="116"/>
      <c r="V196" s="110" t="s">
        <v>642</v>
      </c>
      <c r="W196" s="11" t="e">
        <f>VLOOKUP(A196,'Lesni_pozemky_PLa 2018'!A:C,1,FALSE)</f>
        <v>#N/A</v>
      </c>
    </row>
    <row r="197" spans="1:23" s="85" customFormat="1" ht="12" hidden="1" customHeight="1">
      <c r="A197">
        <v>191</v>
      </c>
      <c r="B197" s="59">
        <v>2</v>
      </c>
      <c r="C197" s="81" t="s">
        <v>622</v>
      </c>
      <c r="D197" s="130" t="s">
        <v>232</v>
      </c>
      <c r="E197" s="61">
        <v>211300</v>
      </c>
      <c r="F197" s="61" t="s">
        <v>23</v>
      </c>
      <c r="G197" s="61" t="s">
        <v>677</v>
      </c>
      <c r="H197" s="61">
        <v>635537</v>
      </c>
      <c r="I197" s="166" t="s">
        <v>233</v>
      </c>
      <c r="J197" s="131" t="s">
        <v>239</v>
      </c>
      <c r="K197" s="62">
        <v>3468731601</v>
      </c>
      <c r="L197" s="64">
        <v>0.01</v>
      </c>
      <c r="M197" s="65">
        <v>-675007.06</v>
      </c>
      <c r="N197" s="65">
        <v>-1082005.69</v>
      </c>
      <c r="O197" s="66" t="str">
        <f t="shared" si="6"/>
        <v>Gysipo</v>
      </c>
      <c r="P197" s="71" t="s">
        <v>26</v>
      </c>
      <c r="Q197" s="49" t="s">
        <v>27</v>
      </c>
      <c r="R197" s="49" t="s">
        <v>27</v>
      </c>
      <c r="S197" s="68" t="s">
        <v>160</v>
      </c>
      <c r="T197" s="116" t="s">
        <v>28</v>
      </c>
      <c r="U197" s="116"/>
      <c r="V197" s="110" t="s">
        <v>642</v>
      </c>
      <c r="W197" s="11" t="e">
        <f>VLOOKUP(A197,'Lesni_pozemky_PLa 2018'!A:C,1,FALSE)</f>
        <v>#N/A</v>
      </c>
    </row>
    <row r="198" spans="1:23" s="85" customFormat="1" ht="24.75" hidden="1" customHeight="1">
      <c r="A198">
        <v>192</v>
      </c>
      <c r="B198" s="59">
        <v>2</v>
      </c>
      <c r="C198" s="81" t="s">
        <v>622</v>
      </c>
      <c r="D198" s="130" t="s">
        <v>232</v>
      </c>
      <c r="E198" s="61">
        <v>211300</v>
      </c>
      <c r="F198" s="61" t="s">
        <v>23</v>
      </c>
      <c r="G198" s="61" t="s">
        <v>677</v>
      </c>
      <c r="H198" s="61">
        <v>635537</v>
      </c>
      <c r="I198" s="166" t="s">
        <v>233</v>
      </c>
      <c r="J198" s="131" t="s">
        <v>242</v>
      </c>
      <c r="K198" s="62">
        <v>3468738601</v>
      </c>
      <c r="L198" s="64">
        <v>6.4000000000000003E-3</v>
      </c>
      <c r="M198" s="65">
        <v>-674885.38</v>
      </c>
      <c r="N198" s="65">
        <v>-1081788.82</v>
      </c>
      <c r="O198" s="66" t="str">
        <f t="shared" si="6"/>
        <v>Gysipo</v>
      </c>
      <c r="P198" s="71" t="s">
        <v>26</v>
      </c>
      <c r="Q198" s="49" t="s">
        <v>27</v>
      </c>
      <c r="R198" s="49" t="s">
        <v>27</v>
      </c>
      <c r="S198" s="68" t="s">
        <v>160</v>
      </c>
      <c r="T198" s="116" t="s">
        <v>28</v>
      </c>
      <c r="U198" s="116"/>
      <c r="V198" s="110" t="s">
        <v>642</v>
      </c>
      <c r="W198" s="11" t="e">
        <f>VLOOKUP(A198,'Lesni_pozemky_PLa 2018'!A:C,1,FALSE)</f>
        <v>#N/A</v>
      </c>
    </row>
    <row r="199" spans="1:23" s="85" customFormat="1" ht="12" hidden="1" customHeight="1">
      <c r="A199">
        <v>193</v>
      </c>
      <c r="B199" s="59">
        <v>2</v>
      </c>
      <c r="C199" s="81" t="s">
        <v>622</v>
      </c>
      <c r="D199" s="130" t="s">
        <v>232</v>
      </c>
      <c r="E199" s="61">
        <v>211300</v>
      </c>
      <c r="F199" s="61" t="s">
        <v>23</v>
      </c>
      <c r="G199" s="61" t="s">
        <v>677</v>
      </c>
      <c r="H199" s="61">
        <v>635537</v>
      </c>
      <c r="I199" s="166" t="s">
        <v>233</v>
      </c>
      <c r="J199" s="131" t="s">
        <v>244</v>
      </c>
      <c r="K199" s="62">
        <v>3470086601</v>
      </c>
      <c r="L199" s="64">
        <v>1.7899999999999999E-2</v>
      </c>
      <c r="M199" s="65">
        <v>-675072.25</v>
      </c>
      <c r="N199" s="65">
        <v>-1082110.33</v>
      </c>
      <c r="O199" s="66" t="str">
        <f t="shared" si="6"/>
        <v>Gysipo</v>
      </c>
      <c r="P199" s="71" t="s">
        <v>26</v>
      </c>
      <c r="Q199" s="49" t="s">
        <v>27</v>
      </c>
      <c r="R199" s="49" t="s">
        <v>27</v>
      </c>
      <c r="S199" s="68" t="s">
        <v>160</v>
      </c>
      <c r="T199" s="116" t="s">
        <v>28</v>
      </c>
      <c r="U199" s="116"/>
      <c r="V199" s="110" t="s">
        <v>642</v>
      </c>
      <c r="W199" s="11" t="e">
        <f>VLOOKUP(A199,'Lesni_pozemky_PLa 2018'!A:C,1,FALSE)</f>
        <v>#N/A</v>
      </c>
    </row>
    <row r="200" spans="1:23" s="85" customFormat="1" ht="14.1" hidden="1" customHeight="1">
      <c r="A200">
        <v>194</v>
      </c>
      <c r="B200" s="59">
        <v>2</v>
      </c>
      <c r="C200" s="81" t="s">
        <v>622</v>
      </c>
      <c r="D200" s="130" t="s">
        <v>232</v>
      </c>
      <c r="E200" s="61">
        <v>211300</v>
      </c>
      <c r="F200" s="61" t="s">
        <v>23</v>
      </c>
      <c r="G200" s="61" t="s">
        <v>677</v>
      </c>
      <c r="H200" s="61">
        <v>635537</v>
      </c>
      <c r="I200" s="166" t="s">
        <v>233</v>
      </c>
      <c r="J200" s="131" t="s">
        <v>245</v>
      </c>
      <c r="K200" s="62">
        <v>3470089601</v>
      </c>
      <c r="L200" s="64">
        <v>1.7999999999999999E-2</v>
      </c>
      <c r="M200" s="65">
        <v>-674979.33</v>
      </c>
      <c r="N200" s="65">
        <v>-1081965.77</v>
      </c>
      <c r="O200" s="66" t="str">
        <f t="shared" si="6"/>
        <v>Gysipo</v>
      </c>
      <c r="P200" s="71" t="s">
        <v>26</v>
      </c>
      <c r="Q200" s="49" t="s">
        <v>27</v>
      </c>
      <c r="R200" s="49" t="s">
        <v>27</v>
      </c>
      <c r="S200" s="68" t="s">
        <v>160</v>
      </c>
      <c r="T200" s="116" t="s">
        <v>28</v>
      </c>
      <c r="U200" s="116"/>
      <c r="V200" s="110" t="s">
        <v>642</v>
      </c>
      <c r="W200" s="11" t="e">
        <f>VLOOKUP(A200,'Lesni_pozemky_PLa 2018'!A:C,1,FALSE)</f>
        <v>#N/A</v>
      </c>
    </row>
    <row r="201" spans="1:23" s="85" customFormat="1" ht="14.1" hidden="1" customHeight="1">
      <c r="A201">
        <v>195</v>
      </c>
      <c r="B201" s="59">
        <v>2</v>
      </c>
      <c r="C201" s="81" t="s">
        <v>622</v>
      </c>
      <c r="D201" s="130" t="s">
        <v>232</v>
      </c>
      <c r="E201" s="61">
        <v>211300</v>
      </c>
      <c r="F201" s="61" t="s">
        <v>23</v>
      </c>
      <c r="G201" s="61" t="s">
        <v>677</v>
      </c>
      <c r="H201" s="61">
        <v>635537</v>
      </c>
      <c r="I201" s="166" t="s">
        <v>233</v>
      </c>
      <c r="J201" s="131" t="s">
        <v>246</v>
      </c>
      <c r="K201" s="62">
        <v>3470090601</v>
      </c>
      <c r="L201" s="64">
        <v>6.3E-3</v>
      </c>
      <c r="M201" s="65">
        <v>-674943.03</v>
      </c>
      <c r="N201" s="65">
        <v>-1081945.6200000001</v>
      </c>
      <c r="O201" s="66" t="str">
        <f t="shared" si="6"/>
        <v>Gysipo</v>
      </c>
      <c r="P201" s="71" t="s">
        <v>26</v>
      </c>
      <c r="Q201" s="49" t="s">
        <v>27</v>
      </c>
      <c r="R201" s="49" t="s">
        <v>27</v>
      </c>
      <c r="S201" s="68" t="s">
        <v>160</v>
      </c>
      <c r="T201" s="116" t="s">
        <v>28</v>
      </c>
      <c r="U201" s="116"/>
      <c r="V201" s="110" t="s">
        <v>642</v>
      </c>
      <c r="W201" s="11" t="e">
        <f>VLOOKUP(A201,'Lesni_pozemky_PLa 2018'!A:C,1,FALSE)</f>
        <v>#N/A</v>
      </c>
    </row>
    <row r="202" spans="1:23" ht="25.5" hidden="1">
      <c r="A202">
        <v>196</v>
      </c>
      <c r="B202" s="59">
        <v>2</v>
      </c>
      <c r="C202" s="81" t="s">
        <v>622</v>
      </c>
      <c r="D202" s="130" t="s">
        <v>232</v>
      </c>
      <c r="E202" s="61">
        <v>211300</v>
      </c>
      <c r="F202" s="61" t="s">
        <v>23</v>
      </c>
      <c r="G202" s="61" t="s">
        <v>677</v>
      </c>
      <c r="H202" s="61">
        <v>635537</v>
      </c>
      <c r="I202" s="166" t="s">
        <v>233</v>
      </c>
      <c r="J202" s="131" t="s">
        <v>247</v>
      </c>
      <c r="K202" s="62">
        <v>3470091601</v>
      </c>
      <c r="L202" s="64">
        <v>5.3E-3</v>
      </c>
      <c r="M202" s="65">
        <v>-674887.74</v>
      </c>
      <c r="N202" s="65">
        <v>-1081934.94</v>
      </c>
      <c r="O202" s="66" t="str">
        <f t="shared" si="6"/>
        <v>Gysipo</v>
      </c>
      <c r="P202" s="71" t="s">
        <v>26</v>
      </c>
      <c r="Q202" s="49" t="s">
        <v>27</v>
      </c>
      <c r="R202" s="49" t="s">
        <v>27</v>
      </c>
      <c r="S202" s="137" t="s">
        <v>160</v>
      </c>
      <c r="T202" s="141" t="s">
        <v>28</v>
      </c>
      <c r="U202" s="141"/>
      <c r="V202" s="110" t="s">
        <v>642</v>
      </c>
      <c r="W202" s="11" t="e">
        <f>VLOOKUP(A202,'Lesni_pozemky_PLa 2018'!A:C,1,FALSE)</f>
        <v>#N/A</v>
      </c>
    </row>
    <row r="203" spans="1:23" ht="25.5" hidden="1">
      <c r="A203">
        <v>197</v>
      </c>
      <c r="B203" s="59">
        <v>2</v>
      </c>
      <c r="C203" s="81" t="s">
        <v>622</v>
      </c>
      <c r="D203" s="130" t="s">
        <v>232</v>
      </c>
      <c r="E203" s="61">
        <v>211300</v>
      </c>
      <c r="F203" s="61" t="s">
        <v>23</v>
      </c>
      <c r="G203" s="61" t="s">
        <v>677</v>
      </c>
      <c r="H203" s="61">
        <v>635537</v>
      </c>
      <c r="I203" s="166" t="s">
        <v>233</v>
      </c>
      <c r="J203" s="131" t="s">
        <v>248</v>
      </c>
      <c r="K203" s="62">
        <v>3470092601</v>
      </c>
      <c r="L203" s="64">
        <v>2.41E-2</v>
      </c>
      <c r="M203" s="65">
        <v>-674884.85</v>
      </c>
      <c r="N203" s="65">
        <v>-1081876.6599999999</v>
      </c>
      <c r="O203" s="66" t="str">
        <f t="shared" si="6"/>
        <v>Gysipo</v>
      </c>
      <c r="P203" s="71" t="s">
        <v>26</v>
      </c>
      <c r="Q203" s="49" t="s">
        <v>27</v>
      </c>
      <c r="R203" s="49" t="s">
        <v>27</v>
      </c>
      <c r="S203" s="137" t="s">
        <v>160</v>
      </c>
      <c r="T203" s="141" t="s">
        <v>28</v>
      </c>
      <c r="U203" s="141"/>
      <c r="V203" s="110" t="s">
        <v>642</v>
      </c>
      <c r="W203" s="11" t="e">
        <f>VLOOKUP(A203,'Lesni_pozemky_PLa 2018'!A:C,1,FALSE)</f>
        <v>#N/A</v>
      </c>
    </row>
    <row r="204" spans="1:23" ht="25.5" hidden="1">
      <c r="A204">
        <v>198</v>
      </c>
      <c r="B204" s="59">
        <v>2</v>
      </c>
      <c r="C204" s="81" t="s">
        <v>622</v>
      </c>
      <c r="D204" s="130" t="s">
        <v>232</v>
      </c>
      <c r="E204" s="61">
        <v>211300</v>
      </c>
      <c r="F204" s="61" t="s">
        <v>23</v>
      </c>
      <c r="G204" s="61" t="s">
        <v>677</v>
      </c>
      <c r="H204" s="61">
        <v>635537</v>
      </c>
      <c r="I204" s="166" t="s">
        <v>233</v>
      </c>
      <c r="J204" s="131" t="s">
        <v>249</v>
      </c>
      <c r="K204" s="62">
        <v>3470093601</v>
      </c>
      <c r="L204" s="64">
        <v>2.5000000000000001E-3</v>
      </c>
      <c r="M204" s="65">
        <v>-674867.11</v>
      </c>
      <c r="N204" s="65">
        <v>-1081778.54</v>
      </c>
      <c r="O204" s="66" t="str">
        <f t="shared" si="6"/>
        <v>Gysipo</v>
      </c>
      <c r="P204" s="71" t="s">
        <v>26</v>
      </c>
      <c r="Q204" s="49" t="s">
        <v>27</v>
      </c>
      <c r="R204" s="49" t="s">
        <v>27</v>
      </c>
      <c r="S204" s="137" t="s">
        <v>160</v>
      </c>
      <c r="T204" s="141" t="s">
        <v>28</v>
      </c>
      <c r="U204" s="141"/>
      <c r="V204" s="110" t="s">
        <v>642</v>
      </c>
      <c r="W204" s="11" t="e">
        <f>VLOOKUP(A204,'Lesni_pozemky_PLa 2018'!A:C,1,FALSE)</f>
        <v>#N/A</v>
      </c>
    </row>
    <row r="205" spans="1:23" ht="25.5" hidden="1">
      <c r="A205">
        <v>199</v>
      </c>
      <c r="B205" s="59">
        <v>2</v>
      </c>
      <c r="C205" s="81" t="s">
        <v>622</v>
      </c>
      <c r="D205" s="130" t="s">
        <v>232</v>
      </c>
      <c r="E205" s="61">
        <v>211300</v>
      </c>
      <c r="F205" s="61" t="s">
        <v>23</v>
      </c>
      <c r="G205" s="61" t="s">
        <v>677</v>
      </c>
      <c r="H205" s="61">
        <v>635537</v>
      </c>
      <c r="I205" s="166" t="s">
        <v>233</v>
      </c>
      <c r="J205" s="131" t="s">
        <v>250</v>
      </c>
      <c r="K205" s="62">
        <v>3470094601</v>
      </c>
      <c r="L205" s="64">
        <v>3.0300000000000001E-2</v>
      </c>
      <c r="M205" s="65">
        <v>-674655.03</v>
      </c>
      <c r="N205" s="65">
        <v>-1081585.52</v>
      </c>
      <c r="O205" s="66" t="str">
        <f t="shared" si="6"/>
        <v>Gysipo</v>
      </c>
      <c r="P205" s="71" t="s">
        <v>26</v>
      </c>
      <c r="Q205" s="49" t="s">
        <v>27</v>
      </c>
      <c r="R205" s="49" t="s">
        <v>27</v>
      </c>
      <c r="S205" s="137" t="s">
        <v>160</v>
      </c>
      <c r="T205" s="141" t="s">
        <v>28</v>
      </c>
      <c r="U205" s="141"/>
      <c r="V205" s="110" t="s">
        <v>642</v>
      </c>
      <c r="W205" s="11" t="e">
        <f>VLOOKUP(A205,'Lesni_pozemky_PLa 2018'!A:C,1,FALSE)</f>
        <v>#N/A</v>
      </c>
    </row>
    <row r="206" spans="1:23" ht="14.25" hidden="1">
      <c r="A206">
        <v>200</v>
      </c>
      <c r="B206" s="59">
        <v>2</v>
      </c>
      <c r="C206" s="81" t="s">
        <v>622</v>
      </c>
      <c r="D206" s="144" t="s">
        <v>627</v>
      </c>
      <c r="E206" s="88">
        <v>2211343</v>
      </c>
      <c r="F206" s="61" t="s">
        <v>23</v>
      </c>
      <c r="G206" s="61" t="s">
        <v>656</v>
      </c>
      <c r="H206" s="61">
        <v>690856</v>
      </c>
      <c r="I206" s="118" t="s">
        <v>530</v>
      </c>
      <c r="J206" s="119" t="s">
        <v>529</v>
      </c>
      <c r="K206" s="62">
        <v>48658150010</v>
      </c>
      <c r="L206" s="64">
        <v>4.4000000000000003E-3</v>
      </c>
      <c r="M206" s="65">
        <v>-690073</v>
      </c>
      <c r="N206" s="65">
        <v>-1071392</v>
      </c>
      <c r="O206" s="66" t="str">
        <f t="shared" si="6"/>
        <v>Gysipo</v>
      </c>
      <c r="P206" s="88"/>
      <c r="Q206" s="88"/>
      <c r="R206" s="88"/>
      <c r="S206" s="88"/>
      <c r="T206" s="113" t="s">
        <v>482</v>
      </c>
      <c r="U206" s="113"/>
      <c r="V206" s="88"/>
      <c r="W206" s="11">
        <f>VLOOKUP(A206,'Lesni_pozemky_PLa 2018'!A:C,1,FALSE)</f>
        <v>200</v>
      </c>
    </row>
    <row r="207" spans="1:23" ht="14.25" hidden="1">
      <c r="A207">
        <v>201</v>
      </c>
      <c r="B207" s="59">
        <v>2</v>
      </c>
      <c r="C207" s="81" t="s">
        <v>622</v>
      </c>
      <c r="D207" s="144" t="s">
        <v>627</v>
      </c>
      <c r="E207" s="88">
        <v>2211343</v>
      </c>
      <c r="F207" s="61" t="s">
        <v>23</v>
      </c>
      <c r="G207" s="61" t="s">
        <v>656</v>
      </c>
      <c r="H207" s="61">
        <v>690856</v>
      </c>
      <c r="I207" s="118" t="s">
        <v>530</v>
      </c>
      <c r="J207" s="119" t="s">
        <v>531</v>
      </c>
      <c r="K207" s="62">
        <v>48658202010</v>
      </c>
      <c r="L207" s="64">
        <v>2.8999999999999998E-3</v>
      </c>
      <c r="M207" s="65">
        <v>-689618</v>
      </c>
      <c r="N207" s="65">
        <v>-1071445</v>
      </c>
      <c r="O207" s="66" t="str">
        <f t="shared" si="6"/>
        <v>Gysipo</v>
      </c>
      <c r="P207" s="88"/>
      <c r="Q207" s="88"/>
      <c r="R207" s="88"/>
      <c r="S207" s="88"/>
      <c r="T207" s="113" t="s">
        <v>482</v>
      </c>
      <c r="U207" s="113"/>
      <c r="V207" s="88"/>
      <c r="W207" s="11">
        <f>VLOOKUP(A207,'Lesni_pozemky_PLa 2018'!A:C,1,FALSE)</f>
        <v>201</v>
      </c>
    </row>
    <row r="208" spans="1:23" ht="14.25" hidden="1">
      <c r="A208">
        <v>202</v>
      </c>
      <c r="B208" s="59">
        <v>2</v>
      </c>
      <c r="C208" s="81" t="s">
        <v>622</v>
      </c>
      <c r="D208" s="144" t="s">
        <v>627</v>
      </c>
      <c r="E208" s="88">
        <v>2211343</v>
      </c>
      <c r="F208" s="61" t="s">
        <v>23</v>
      </c>
      <c r="G208" s="61" t="s">
        <v>656</v>
      </c>
      <c r="H208" s="61">
        <v>690856</v>
      </c>
      <c r="I208" s="118" t="s">
        <v>530</v>
      </c>
      <c r="J208" s="119" t="s">
        <v>532</v>
      </c>
      <c r="K208" s="62">
        <v>48658214010</v>
      </c>
      <c r="L208" s="64">
        <v>0.03</v>
      </c>
      <c r="M208" s="65">
        <v>-689664</v>
      </c>
      <c r="N208" s="65">
        <v>-1071398</v>
      </c>
      <c r="O208" s="66" t="str">
        <f t="shared" si="6"/>
        <v>Gysipo</v>
      </c>
      <c r="P208" s="88"/>
      <c r="Q208" s="88"/>
      <c r="R208" s="88"/>
      <c r="S208" s="88"/>
      <c r="T208" s="113" t="s">
        <v>482</v>
      </c>
      <c r="U208" s="113"/>
      <c r="V208" s="88"/>
      <c r="W208" s="11">
        <f>VLOOKUP(A208,'Lesni_pozemky_PLa 2018'!A:C,1,FALSE)</f>
        <v>202</v>
      </c>
    </row>
    <row r="209" spans="1:23" ht="25.5" hidden="1">
      <c r="A209">
        <v>203</v>
      </c>
      <c r="B209" s="59">
        <v>2</v>
      </c>
      <c r="C209" s="81" t="s">
        <v>622</v>
      </c>
      <c r="D209" s="60" t="s">
        <v>376</v>
      </c>
      <c r="E209" s="61">
        <v>411200</v>
      </c>
      <c r="F209" s="61" t="s">
        <v>23</v>
      </c>
      <c r="G209" s="61" t="s">
        <v>661</v>
      </c>
      <c r="H209" s="61">
        <v>725170</v>
      </c>
      <c r="I209" s="63" t="s">
        <v>377</v>
      </c>
      <c r="J209" s="49" t="s">
        <v>378</v>
      </c>
      <c r="K209" s="62">
        <v>2252967204</v>
      </c>
      <c r="L209" s="64">
        <v>4.0000000000000001E-3</v>
      </c>
      <c r="M209" s="65">
        <v>-689654.37</v>
      </c>
      <c r="N209" s="65">
        <v>-1060650.1200000001</v>
      </c>
      <c r="O209" s="66" t="str">
        <f t="shared" si="6"/>
        <v>Gysipo</v>
      </c>
      <c r="P209" s="71" t="s">
        <v>27</v>
      </c>
      <c r="Q209" s="49"/>
      <c r="R209" s="49" t="s">
        <v>26</v>
      </c>
      <c r="S209" s="137" t="s">
        <v>379</v>
      </c>
      <c r="T209" s="139" t="s">
        <v>34</v>
      </c>
      <c r="U209" s="139"/>
      <c r="V209" s="88" t="s">
        <v>29</v>
      </c>
      <c r="W209" s="11" t="e">
        <f>VLOOKUP(A209,'Lesni_pozemky_PLa 2018'!A:C,1,FALSE)</f>
        <v>#N/A</v>
      </c>
    </row>
    <row r="210" spans="1:23" ht="25.5" hidden="1">
      <c r="A210">
        <v>204</v>
      </c>
      <c r="B210" s="59">
        <v>2</v>
      </c>
      <c r="C210" s="81" t="s">
        <v>622</v>
      </c>
      <c r="D210" s="60" t="s">
        <v>376</v>
      </c>
      <c r="E210" s="61">
        <v>411200</v>
      </c>
      <c r="F210" s="61" t="s">
        <v>23</v>
      </c>
      <c r="G210" s="61" t="s">
        <v>661</v>
      </c>
      <c r="H210" s="61">
        <v>725170</v>
      </c>
      <c r="I210" s="63" t="s">
        <v>377</v>
      </c>
      <c r="J210" s="49" t="s">
        <v>380</v>
      </c>
      <c r="K210" s="62">
        <v>2261734204</v>
      </c>
      <c r="L210" s="64">
        <v>9.4000000000000004E-3</v>
      </c>
      <c r="M210" s="65">
        <v>-689151.31</v>
      </c>
      <c r="N210" s="65">
        <v>-1060117.45</v>
      </c>
      <c r="O210" s="66" t="str">
        <f t="shared" si="6"/>
        <v>Gysipo</v>
      </c>
      <c r="P210" s="71"/>
      <c r="Q210" s="49"/>
      <c r="R210" s="49" t="s">
        <v>26</v>
      </c>
      <c r="S210" s="137" t="s">
        <v>379</v>
      </c>
      <c r="T210" s="139" t="s">
        <v>34</v>
      </c>
      <c r="U210" s="139"/>
      <c r="V210" s="88" t="s">
        <v>29</v>
      </c>
      <c r="W210" s="11">
        <f>VLOOKUP(A210,'Lesni_pozemky_PLa 2018'!A:C,1,FALSE)</f>
        <v>204</v>
      </c>
    </row>
    <row r="211" spans="1:23" hidden="1">
      <c r="A211">
        <v>205</v>
      </c>
      <c r="B211" s="59">
        <v>2</v>
      </c>
      <c r="C211" s="81" t="s">
        <v>622</v>
      </c>
      <c r="D211" s="60" t="s">
        <v>404</v>
      </c>
      <c r="E211" s="61">
        <v>411300</v>
      </c>
      <c r="F211" s="61" t="s">
        <v>23</v>
      </c>
      <c r="G211" s="61" t="s">
        <v>400</v>
      </c>
      <c r="H211" s="61">
        <v>725986</v>
      </c>
      <c r="I211" s="63" t="s">
        <v>415</v>
      </c>
      <c r="J211" s="49" t="s">
        <v>416</v>
      </c>
      <c r="K211" s="62">
        <v>2395601204</v>
      </c>
      <c r="L211" s="64">
        <v>1.5800000000000002E-2</v>
      </c>
      <c r="M211" s="65">
        <v>-706120.09</v>
      </c>
      <c r="N211" s="65">
        <v>-1045211.73</v>
      </c>
      <c r="O211" s="66" t="str">
        <f t="shared" si="6"/>
        <v>Gysipo</v>
      </c>
      <c r="P211" s="71" t="s">
        <v>27</v>
      </c>
      <c r="Q211" s="49" t="s">
        <v>26</v>
      </c>
      <c r="R211" s="49" t="s">
        <v>27</v>
      </c>
      <c r="S211" s="137" t="s">
        <v>360</v>
      </c>
      <c r="T211" s="139" t="s">
        <v>34</v>
      </c>
      <c r="U211" s="139"/>
      <c r="V211" s="88" t="s">
        <v>29</v>
      </c>
      <c r="W211" s="11">
        <f>VLOOKUP(A211,'Lesni_pozemky_PLa 2018'!A:C,1,FALSE)</f>
        <v>205</v>
      </c>
    </row>
    <row r="212" spans="1:23" hidden="1">
      <c r="A212">
        <v>206</v>
      </c>
      <c r="B212" s="59">
        <v>2</v>
      </c>
      <c r="C212" s="81" t="s">
        <v>622</v>
      </c>
      <c r="D212" s="60" t="s">
        <v>161</v>
      </c>
      <c r="E212" s="61">
        <v>211100</v>
      </c>
      <c r="F212" s="61" t="s">
        <v>23</v>
      </c>
      <c r="G212" s="61" t="s">
        <v>664</v>
      </c>
      <c r="H212" s="61">
        <v>746444</v>
      </c>
      <c r="I212" s="63" t="s">
        <v>165</v>
      </c>
      <c r="J212" s="49" t="s">
        <v>166</v>
      </c>
      <c r="K212" s="62">
        <v>2032298603</v>
      </c>
      <c r="L212" s="64">
        <v>3.4799999999999998E-2</v>
      </c>
      <c r="M212" s="65">
        <v>-657818.31999999995</v>
      </c>
      <c r="N212" s="65">
        <v>-1084942.73</v>
      </c>
      <c r="O212" s="66" t="str">
        <f t="shared" si="6"/>
        <v>Gysipo</v>
      </c>
      <c r="P212" s="71" t="s">
        <v>27</v>
      </c>
      <c r="Q212" s="73" t="s">
        <v>26</v>
      </c>
      <c r="R212" s="49" t="s">
        <v>26</v>
      </c>
      <c r="S212" s="137" t="s">
        <v>167</v>
      </c>
      <c r="T212" s="139" t="s">
        <v>34</v>
      </c>
      <c r="U212" s="139"/>
      <c r="V212" s="74" t="s">
        <v>108</v>
      </c>
      <c r="W212" s="11">
        <f>VLOOKUP(A212,'Lesni_pozemky_PLa 2018'!A:C,1,FALSE)</f>
        <v>206</v>
      </c>
    </row>
    <row r="213" spans="1:23" hidden="1">
      <c r="A213">
        <v>207</v>
      </c>
      <c r="B213" s="59">
        <v>2</v>
      </c>
      <c r="C213" s="81" t="s">
        <v>622</v>
      </c>
      <c r="D213" s="60" t="s">
        <v>268</v>
      </c>
      <c r="E213" s="61">
        <v>211300</v>
      </c>
      <c r="F213" s="61" t="s">
        <v>23</v>
      </c>
      <c r="G213" s="61" t="s">
        <v>664</v>
      </c>
      <c r="H213" s="61">
        <v>741141</v>
      </c>
      <c r="I213" s="63" t="s">
        <v>269</v>
      </c>
      <c r="J213" s="49" t="s">
        <v>270</v>
      </c>
      <c r="K213" s="62">
        <v>1365950603</v>
      </c>
      <c r="L213" s="64">
        <v>4.1300000000000003E-2</v>
      </c>
      <c r="M213" s="65">
        <v>-667724.56000000006</v>
      </c>
      <c r="N213" s="65">
        <v>-1075297.6499999999</v>
      </c>
      <c r="O213" s="66" t="str">
        <f t="shared" si="6"/>
        <v>Gysipo</v>
      </c>
      <c r="P213" s="71" t="s">
        <v>26</v>
      </c>
      <c r="Q213" s="49" t="s">
        <v>27</v>
      </c>
      <c r="R213" s="49" t="s">
        <v>27</v>
      </c>
      <c r="S213" s="137" t="s">
        <v>160</v>
      </c>
      <c r="T213" s="139" t="s">
        <v>34</v>
      </c>
      <c r="U213" s="139"/>
      <c r="V213" s="58" t="s">
        <v>29</v>
      </c>
      <c r="W213" s="11">
        <f>VLOOKUP(A213,'Lesni_pozemky_PLa 2018'!A:C,1,FALSE)</f>
        <v>207</v>
      </c>
    </row>
    <row r="214" spans="1:23" hidden="1">
      <c r="A214">
        <v>208</v>
      </c>
      <c r="B214" s="59">
        <v>2</v>
      </c>
      <c r="C214" s="81" t="s">
        <v>622</v>
      </c>
      <c r="D214" s="60" t="s">
        <v>268</v>
      </c>
      <c r="E214" s="61">
        <v>211300</v>
      </c>
      <c r="F214" s="61" t="s">
        <v>23</v>
      </c>
      <c r="G214" s="61" t="s">
        <v>664</v>
      </c>
      <c r="H214" s="61">
        <v>741141</v>
      </c>
      <c r="I214" s="63" t="s">
        <v>269</v>
      </c>
      <c r="J214" s="49" t="s">
        <v>271</v>
      </c>
      <c r="K214" s="62">
        <v>1365953603</v>
      </c>
      <c r="L214" s="64">
        <v>0.46760000000000002</v>
      </c>
      <c r="M214" s="65">
        <v>-666562.12</v>
      </c>
      <c r="N214" s="65">
        <v>-1076795.3700000001</v>
      </c>
      <c r="O214" s="66" t="str">
        <f t="shared" si="6"/>
        <v>Gysipo</v>
      </c>
      <c r="P214" s="71" t="s">
        <v>26</v>
      </c>
      <c r="Q214" s="49" t="s">
        <v>26</v>
      </c>
      <c r="R214" s="49" t="s">
        <v>26</v>
      </c>
      <c r="S214" s="137" t="s">
        <v>272</v>
      </c>
      <c r="T214" s="139" t="s">
        <v>34</v>
      </c>
      <c r="U214" s="139"/>
      <c r="V214" s="58" t="s">
        <v>29</v>
      </c>
      <c r="W214" s="11">
        <f>VLOOKUP(A214,'Lesni_pozemky_PLa 2018'!A:C,1,FALSE)</f>
        <v>208</v>
      </c>
    </row>
    <row r="215" spans="1:23" hidden="1">
      <c r="A215">
        <v>209</v>
      </c>
      <c r="B215" s="59">
        <v>2</v>
      </c>
      <c r="C215" s="81" t="s">
        <v>622</v>
      </c>
      <c r="D215" s="60" t="s">
        <v>268</v>
      </c>
      <c r="E215" s="61">
        <v>211300</v>
      </c>
      <c r="F215" s="61" t="s">
        <v>23</v>
      </c>
      <c r="G215" s="61" t="s">
        <v>664</v>
      </c>
      <c r="H215" s="61">
        <v>741141</v>
      </c>
      <c r="I215" s="63" t="s">
        <v>269</v>
      </c>
      <c r="J215" s="49" t="s">
        <v>273</v>
      </c>
      <c r="K215" s="62">
        <v>1365955603</v>
      </c>
      <c r="L215" s="64">
        <v>3.0099999999999998E-2</v>
      </c>
      <c r="M215" s="65">
        <v>-668106.99</v>
      </c>
      <c r="N215" s="65">
        <v>-1075162.58</v>
      </c>
      <c r="O215" s="66" t="str">
        <f t="shared" si="6"/>
        <v>Gysipo</v>
      </c>
      <c r="P215" s="71" t="s">
        <v>26</v>
      </c>
      <c r="Q215" s="49" t="s">
        <v>27</v>
      </c>
      <c r="R215" s="49" t="s">
        <v>27</v>
      </c>
      <c r="S215" s="137" t="s">
        <v>160</v>
      </c>
      <c r="T215" s="139" t="s">
        <v>34</v>
      </c>
      <c r="U215" s="139"/>
      <c r="V215" s="58" t="s">
        <v>29</v>
      </c>
      <c r="W215" s="11">
        <f>VLOOKUP(A215,'Lesni_pozemky_PLa 2018'!A:C,1,FALSE)</f>
        <v>209</v>
      </c>
    </row>
    <row r="216" spans="1:23" hidden="1">
      <c r="A216">
        <v>210</v>
      </c>
      <c r="B216" s="59">
        <v>2</v>
      </c>
      <c r="C216" s="81" t="s">
        <v>622</v>
      </c>
      <c r="D216" s="60" t="s">
        <v>268</v>
      </c>
      <c r="E216" s="61">
        <v>211300</v>
      </c>
      <c r="F216" s="61" t="s">
        <v>23</v>
      </c>
      <c r="G216" s="61" t="s">
        <v>664</v>
      </c>
      <c r="H216" s="61">
        <v>741141</v>
      </c>
      <c r="I216" s="63" t="s">
        <v>269</v>
      </c>
      <c r="J216" s="49" t="s">
        <v>274</v>
      </c>
      <c r="K216" s="62">
        <v>1365956603</v>
      </c>
      <c r="L216" s="64">
        <v>0.23799999999999999</v>
      </c>
      <c r="M216" s="65">
        <v>-668272.07999999996</v>
      </c>
      <c r="N216" s="65">
        <v>-1075203.5900000001</v>
      </c>
      <c r="O216" s="66" t="str">
        <f t="shared" si="6"/>
        <v>Gysipo</v>
      </c>
      <c r="P216" s="71" t="s">
        <v>26</v>
      </c>
      <c r="Q216" s="49" t="s">
        <v>26</v>
      </c>
      <c r="R216" s="49" t="s">
        <v>26</v>
      </c>
      <c r="S216" s="137" t="s">
        <v>272</v>
      </c>
      <c r="T216" s="139" t="s">
        <v>34</v>
      </c>
      <c r="U216" s="139"/>
      <c r="V216" s="58" t="s">
        <v>29</v>
      </c>
      <c r="W216" s="11">
        <f>VLOOKUP(A216,'Lesni_pozemky_PLa 2018'!A:C,1,FALSE)</f>
        <v>210</v>
      </c>
    </row>
    <row r="217" spans="1:23" ht="14.25" hidden="1">
      <c r="A217">
        <v>211</v>
      </c>
      <c r="B217" s="59">
        <v>2</v>
      </c>
      <c r="C217" s="81" t="s">
        <v>622</v>
      </c>
      <c r="D217" s="87" t="s">
        <v>628</v>
      </c>
      <c r="E217" s="94"/>
      <c r="F217" s="61" t="s">
        <v>23</v>
      </c>
      <c r="G217" s="61" t="s">
        <v>656</v>
      </c>
      <c r="H217" s="61">
        <v>781592</v>
      </c>
      <c r="I217" s="118" t="s">
        <v>533</v>
      </c>
      <c r="J217" s="123">
        <v>536</v>
      </c>
      <c r="K217" s="62">
        <v>1629280205</v>
      </c>
      <c r="L217" s="64">
        <v>0.21690000000000001</v>
      </c>
      <c r="M217" s="65">
        <v>-688771</v>
      </c>
      <c r="N217" s="65">
        <v>-1068230</v>
      </c>
      <c r="O217" s="66" t="str">
        <f t="shared" si="6"/>
        <v>Gysipo</v>
      </c>
      <c r="P217" s="88"/>
      <c r="Q217" s="88"/>
      <c r="R217" s="88"/>
      <c r="S217" s="88"/>
      <c r="T217" s="113" t="s">
        <v>482</v>
      </c>
      <c r="U217" s="113"/>
      <c r="V217" s="88"/>
      <c r="W217" s="11">
        <f>VLOOKUP(A217,'Lesni_pozemky_PLa 2018'!A:C,1,FALSE)</f>
        <v>211</v>
      </c>
    </row>
    <row r="218" spans="1:23" ht="14.25" hidden="1">
      <c r="A218">
        <v>212</v>
      </c>
      <c r="B218" s="59">
        <v>2</v>
      </c>
      <c r="C218" s="81" t="s">
        <v>622</v>
      </c>
      <c r="D218" s="144" t="s">
        <v>630</v>
      </c>
      <c r="E218" s="88">
        <v>2211343</v>
      </c>
      <c r="F218" s="61" t="s">
        <v>23</v>
      </c>
      <c r="G218" s="61" t="s">
        <v>656</v>
      </c>
      <c r="H218" s="61">
        <v>781592</v>
      </c>
      <c r="I218" s="118" t="s">
        <v>533</v>
      </c>
      <c r="J218" s="119" t="s">
        <v>80</v>
      </c>
      <c r="K218" s="62">
        <v>52088697010</v>
      </c>
      <c r="L218" s="64">
        <v>1.35E-2</v>
      </c>
      <c r="M218" s="65">
        <v>-689958</v>
      </c>
      <c r="N218" s="65">
        <v>-1069329</v>
      </c>
      <c r="O218" s="66" t="str">
        <f t="shared" si="6"/>
        <v>Gysipo</v>
      </c>
      <c r="P218" s="88"/>
      <c r="Q218" s="88"/>
      <c r="R218" s="88"/>
      <c r="S218" s="88"/>
      <c r="T218" s="113" t="s">
        <v>482</v>
      </c>
      <c r="U218" s="113"/>
      <c r="V218" s="88"/>
      <c r="W218" s="11">
        <f>VLOOKUP(A218,'Lesni_pozemky_PLa 2018'!A:C,1,FALSE)</f>
        <v>212</v>
      </c>
    </row>
    <row r="219" spans="1:23" ht="14.25" hidden="1">
      <c r="A219">
        <v>213</v>
      </c>
      <c r="B219" s="59">
        <v>2</v>
      </c>
      <c r="C219" s="81" t="s">
        <v>622</v>
      </c>
      <c r="D219" s="87" t="s">
        <v>629</v>
      </c>
      <c r="E219" s="94"/>
      <c r="F219" s="61" t="s">
        <v>23</v>
      </c>
      <c r="G219" s="61" t="s">
        <v>656</v>
      </c>
      <c r="H219" s="61">
        <v>781592</v>
      </c>
      <c r="I219" s="118" t="s">
        <v>533</v>
      </c>
      <c r="J219" s="119" t="s">
        <v>534</v>
      </c>
      <c r="K219" s="62">
        <v>1629180205</v>
      </c>
      <c r="L219" s="64">
        <v>6.5100000000000005E-2</v>
      </c>
      <c r="M219" s="65">
        <v>-689850</v>
      </c>
      <c r="N219" s="65">
        <v>-1069421</v>
      </c>
      <c r="O219" s="66" t="str">
        <f t="shared" si="6"/>
        <v>Gysipo</v>
      </c>
      <c r="P219" s="88"/>
      <c r="Q219" s="88"/>
      <c r="R219" s="88"/>
      <c r="S219" s="88"/>
      <c r="T219" s="113" t="s">
        <v>482</v>
      </c>
      <c r="U219" s="113"/>
      <c r="V219" s="88"/>
      <c r="W219" s="11">
        <f>VLOOKUP(A219,'Lesni_pozemky_PLa 2018'!A:C,1,FALSE)</f>
        <v>213</v>
      </c>
    </row>
    <row r="220" spans="1:23" ht="14.25" hidden="1">
      <c r="A220">
        <v>214</v>
      </c>
      <c r="B220" s="59">
        <v>2</v>
      </c>
      <c r="C220" s="81" t="s">
        <v>622</v>
      </c>
      <c r="D220" s="60" t="s">
        <v>161</v>
      </c>
      <c r="E220" s="94"/>
      <c r="F220" s="61" t="s">
        <v>23</v>
      </c>
      <c r="G220" s="61" t="s">
        <v>654</v>
      </c>
      <c r="H220" s="61">
        <v>758493</v>
      </c>
      <c r="I220" s="118" t="s">
        <v>549</v>
      </c>
      <c r="J220" s="119" t="s">
        <v>548</v>
      </c>
      <c r="K220" s="62">
        <v>1184274603</v>
      </c>
      <c r="L220" s="64">
        <v>8.6699999999999999E-2</v>
      </c>
      <c r="M220" s="65">
        <v>-641628</v>
      </c>
      <c r="N220" s="65">
        <v>-1095429</v>
      </c>
      <c r="O220" s="66" t="str">
        <f t="shared" si="6"/>
        <v>Gysipo</v>
      </c>
      <c r="P220" s="88"/>
      <c r="Q220" s="88"/>
      <c r="R220" s="88"/>
      <c r="S220" s="88"/>
      <c r="T220" s="113" t="s">
        <v>482</v>
      </c>
      <c r="U220" s="113"/>
      <c r="V220" s="88"/>
      <c r="W220" s="11">
        <f>VLOOKUP(A220,'Lesni_pozemky_PLa 2018'!A:C,1,FALSE)</f>
        <v>214</v>
      </c>
    </row>
    <row r="221" spans="1:23" ht="14.25" hidden="1">
      <c r="A221">
        <v>215</v>
      </c>
      <c r="B221" s="59">
        <v>2</v>
      </c>
      <c r="C221" s="81" t="s">
        <v>622</v>
      </c>
      <c r="D221" s="60" t="s">
        <v>161</v>
      </c>
      <c r="E221" s="94"/>
      <c r="F221" s="61" t="s">
        <v>23</v>
      </c>
      <c r="G221" s="61" t="s">
        <v>654</v>
      </c>
      <c r="H221" s="61">
        <v>758493</v>
      </c>
      <c r="I221" s="118" t="s">
        <v>549</v>
      </c>
      <c r="J221" s="119" t="s">
        <v>550</v>
      </c>
      <c r="K221" s="62">
        <v>60895389010</v>
      </c>
      <c r="L221" s="64">
        <v>0.33800000000000002</v>
      </c>
      <c r="M221" s="65">
        <v>-641643</v>
      </c>
      <c r="N221" s="65">
        <v>-1095534</v>
      </c>
      <c r="O221" s="66" t="str">
        <f t="shared" si="6"/>
        <v>Gysipo</v>
      </c>
      <c r="P221" s="88"/>
      <c r="Q221" s="88"/>
      <c r="R221" s="88"/>
      <c r="S221" s="88"/>
      <c r="T221" s="113" t="s">
        <v>482</v>
      </c>
      <c r="U221" s="113"/>
      <c r="V221" s="88"/>
      <c r="W221" s="11">
        <f>VLOOKUP(A221,'Lesni_pozemky_PLa 2018'!A:C,1,FALSE)</f>
        <v>215</v>
      </c>
    </row>
    <row r="222" spans="1:23" ht="14.25" hidden="1">
      <c r="A222">
        <v>216</v>
      </c>
      <c r="B222" s="59">
        <v>2</v>
      </c>
      <c r="C222" s="81" t="s">
        <v>622</v>
      </c>
      <c r="D222" s="60" t="s">
        <v>161</v>
      </c>
      <c r="E222" s="94"/>
      <c r="F222" s="61" t="s">
        <v>23</v>
      </c>
      <c r="G222" s="61" t="s">
        <v>654</v>
      </c>
      <c r="H222" s="61">
        <v>758493</v>
      </c>
      <c r="I222" s="118" t="s">
        <v>549</v>
      </c>
      <c r="J222" s="119" t="s">
        <v>551</v>
      </c>
      <c r="K222" s="62">
        <v>60895398010</v>
      </c>
      <c r="L222" s="64">
        <v>0.20749999999999999</v>
      </c>
      <c r="M222" s="65">
        <v>-641618</v>
      </c>
      <c r="N222" s="65">
        <v>-1095551</v>
      </c>
      <c r="O222" s="66" t="str">
        <f t="shared" si="6"/>
        <v>Gysipo</v>
      </c>
      <c r="P222" s="88"/>
      <c r="Q222" s="88"/>
      <c r="R222" s="88"/>
      <c r="S222" s="88"/>
      <c r="T222" s="113" t="s">
        <v>482</v>
      </c>
      <c r="U222" s="113"/>
      <c r="V222" s="88"/>
      <c r="W222" s="11">
        <f>VLOOKUP(A222,'Lesni_pozemky_PLa 2018'!A:C,1,FALSE)</f>
        <v>216</v>
      </c>
    </row>
    <row r="223" spans="1:23" ht="14.25" hidden="1">
      <c r="A223">
        <v>217</v>
      </c>
      <c r="B223" s="59">
        <v>2</v>
      </c>
      <c r="C223" s="81" t="s">
        <v>622</v>
      </c>
      <c r="D223" s="60" t="s">
        <v>161</v>
      </c>
      <c r="E223" s="94"/>
      <c r="F223" s="61" t="s">
        <v>23</v>
      </c>
      <c r="G223" s="61" t="s">
        <v>654</v>
      </c>
      <c r="H223" s="61">
        <v>758493</v>
      </c>
      <c r="I223" s="118" t="s">
        <v>549</v>
      </c>
      <c r="J223" s="119" t="s">
        <v>552</v>
      </c>
      <c r="K223" s="62">
        <v>60895401010</v>
      </c>
      <c r="L223" s="64">
        <v>4.3900000000000002E-2</v>
      </c>
      <c r="M223" s="65">
        <v>-641446</v>
      </c>
      <c r="N223" s="65">
        <v>-1095162</v>
      </c>
      <c r="O223" s="66" t="str">
        <f t="shared" si="6"/>
        <v>Gysipo</v>
      </c>
      <c r="P223" s="88"/>
      <c r="Q223" s="88"/>
      <c r="R223" s="88"/>
      <c r="S223" s="88"/>
      <c r="T223" s="113" t="s">
        <v>482</v>
      </c>
      <c r="U223" s="113"/>
      <c r="V223" s="88"/>
      <c r="W223" s="11">
        <f>VLOOKUP(A223,'Lesni_pozemky_PLa 2018'!A:C,1,FALSE)</f>
        <v>217</v>
      </c>
    </row>
    <row r="224" spans="1:23" ht="14.25" hidden="1">
      <c r="A224">
        <v>218</v>
      </c>
      <c r="B224" s="59">
        <v>2</v>
      </c>
      <c r="C224" s="81" t="s">
        <v>622</v>
      </c>
      <c r="D224" s="60" t="s">
        <v>161</v>
      </c>
      <c r="E224" s="94"/>
      <c r="F224" s="61" t="s">
        <v>23</v>
      </c>
      <c r="G224" s="61" t="s">
        <v>654</v>
      </c>
      <c r="H224" s="61">
        <v>758493</v>
      </c>
      <c r="I224" s="118" t="s">
        <v>549</v>
      </c>
      <c r="J224" s="119" t="s">
        <v>553</v>
      </c>
      <c r="K224" s="62">
        <v>1184280603</v>
      </c>
      <c r="L224" s="64">
        <v>0.18440000000000001</v>
      </c>
      <c r="M224" s="65">
        <v>-641723</v>
      </c>
      <c r="N224" s="65">
        <v>-1095262</v>
      </c>
      <c r="O224" s="66" t="str">
        <f t="shared" si="6"/>
        <v>Gysipo</v>
      </c>
      <c r="P224" s="88"/>
      <c r="Q224" s="88"/>
      <c r="R224" s="88"/>
      <c r="S224" s="88"/>
      <c r="T224" s="113" t="s">
        <v>482</v>
      </c>
      <c r="U224" s="113"/>
      <c r="V224" s="88"/>
      <c r="W224" s="11">
        <f>VLOOKUP(A224,'Lesni_pozemky_PLa 2018'!A:C,1,FALSE)</f>
        <v>218</v>
      </c>
    </row>
    <row r="225" spans="1:23" ht="14.25" hidden="1">
      <c r="A225">
        <v>219</v>
      </c>
      <c r="B225" s="59">
        <v>2</v>
      </c>
      <c r="C225" s="81" t="s">
        <v>622</v>
      </c>
      <c r="D225" s="60" t="s">
        <v>161</v>
      </c>
      <c r="E225" s="94"/>
      <c r="F225" s="61" t="s">
        <v>23</v>
      </c>
      <c r="G225" s="61" t="s">
        <v>654</v>
      </c>
      <c r="H225" s="61">
        <v>758493</v>
      </c>
      <c r="I225" s="118" t="s">
        <v>549</v>
      </c>
      <c r="J225" s="119" t="s">
        <v>554</v>
      </c>
      <c r="K225" s="62">
        <v>1184364603</v>
      </c>
      <c r="L225" s="64">
        <v>4.0500000000000001E-2</v>
      </c>
      <c r="M225" s="65">
        <v>-641466</v>
      </c>
      <c r="N225" s="65">
        <v>-1096008</v>
      </c>
      <c r="O225" s="66" t="str">
        <f t="shared" si="6"/>
        <v>Gysipo</v>
      </c>
      <c r="P225" s="88"/>
      <c r="Q225" s="88"/>
      <c r="R225" s="88"/>
      <c r="S225" s="88"/>
      <c r="T225" s="113" t="s">
        <v>482</v>
      </c>
      <c r="U225" s="113"/>
      <c r="V225" s="88"/>
      <c r="W225" s="11">
        <f>VLOOKUP(A225,'Lesni_pozemky_PLa 2018'!A:C,1,FALSE)</f>
        <v>219</v>
      </c>
    </row>
    <row r="226" spans="1:23" ht="14.25" hidden="1">
      <c r="A226">
        <v>220</v>
      </c>
      <c r="B226" s="59">
        <v>2</v>
      </c>
      <c r="C226" s="81" t="s">
        <v>622</v>
      </c>
      <c r="D226" s="60" t="s">
        <v>161</v>
      </c>
      <c r="E226" s="94"/>
      <c r="F226" s="61" t="s">
        <v>23</v>
      </c>
      <c r="G226" s="61" t="s">
        <v>654</v>
      </c>
      <c r="H226" s="61">
        <v>758493</v>
      </c>
      <c r="I226" s="118" t="s">
        <v>549</v>
      </c>
      <c r="J226" s="119" t="s">
        <v>555</v>
      </c>
      <c r="K226" s="62">
        <v>60895543010</v>
      </c>
      <c r="L226" s="64">
        <v>8.3000000000000001E-3</v>
      </c>
      <c r="M226" s="65">
        <v>-641503</v>
      </c>
      <c r="N226" s="65">
        <v>-1095996</v>
      </c>
      <c r="O226" s="66" t="str">
        <f t="shared" si="6"/>
        <v>Gysipo</v>
      </c>
      <c r="P226" s="88"/>
      <c r="Q226" s="88"/>
      <c r="R226" s="88"/>
      <c r="S226" s="88"/>
      <c r="T226" s="113" t="s">
        <v>482</v>
      </c>
      <c r="U226" s="113"/>
      <c r="V226" s="88"/>
      <c r="W226" s="11">
        <f>VLOOKUP(A226,'Lesni_pozemky_PLa 2018'!A:C,1,FALSE)</f>
        <v>220</v>
      </c>
    </row>
    <row r="227" spans="1:23" ht="14.25" hidden="1">
      <c r="A227">
        <v>221</v>
      </c>
      <c r="B227" s="59">
        <v>2</v>
      </c>
      <c r="C227" s="81" t="s">
        <v>622</v>
      </c>
      <c r="D227" s="60" t="s">
        <v>161</v>
      </c>
      <c r="E227" s="94"/>
      <c r="F227" s="61" t="s">
        <v>23</v>
      </c>
      <c r="G227" s="61" t="s">
        <v>654</v>
      </c>
      <c r="H227" s="61">
        <v>758493</v>
      </c>
      <c r="I227" s="118" t="s">
        <v>549</v>
      </c>
      <c r="J227" s="119" t="s">
        <v>557</v>
      </c>
      <c r="K227" s="62">
        <v>60895569010</v>
      </c>
      <c r="L227" s="64">
        <v>9.5999999999999992E-3</v>
      </c>
      <c r="M227" s="65">
        <v>-641410</v>
      </c>
      <c r="N227" s="65">
        <v>-1096192</v>
      </c>
      <c r="O227" s="66" t="str">
        <f t="shared" si="6"/>
        <v>Gysipo</v>
      </c>
      <c r="P227" s="88"/>
      <c r="Q227" s="88"/>
      <c r="R227" s="88"/>
      <c r="S227" s="88"/>
      <c r="T227" s="113" t="s">
        <v>482</v>
      </c>
      <c r="U227" s="113"/>
      <c r="V227" s="88"/>
      <c r="W227" s="11">
        <f>VLOOKUP(A227,'Lesni_pozemky_PLa 2018'!A:C,1,FALSE)</f>
        <v>221</v>
      </c>
    </row>
    <row r="228" spans="1:23" ht="14.25" hidden="1">
      <c r="A228">
        <v>222</v>
      </c>
      <c r="B228" s="59">
        <v>2</v>
      </c>
      <c r="C228" s="81" t="s">
        <v>622</v>
      </c>
      <c r="D228" s="60" t="s">
        <v>161</v>
      </c>
      <c r="E228" s="94"/>
      <c r="F228" s="61" t="s">
        <v>23</v>
      </c>
      <c r="G228" s="61" t="s">
        <v>654</v>
      </c>
      <c r="H228" s="61">
        <v>758493</v>
      </c>
      <c r="I228" s="118" t="s">
        <v>549</v>
      </c>
      <c r="J228" s="119" t="s">
        <v>558</v>
      </c>
      <c r="K228" s="62">
        <v>60895571010</v>
      </c>
      <c r="L228" s="64">
        <v>8.0999999999999996E-3</v>
      </c>
      <c r="M228" s="65">
        <v>-641294</v>
      </c>
      <c r="N228" s="65">
        <v>-1096460</v>
      </c>
      <c r="O228" s="66" t="str">
        <f t="shared" si="6"/>
        <v>Gysipo</v>
      </c>
      <c r="P228" s="88"/>
      <c r="Q228" s="88"/>
      <c r="R228" s="88"/>
      <c r="S228" s="88"/>
      <c r="T228" s="113" t="s">
        <v>482</v>
      </c>
      <c r="U228" s="113"/>
      <c r="V228" s="88"/>
      <c r="W228" s="11">
        <f>VLOOKUP(A228,'Lesni_pozemky_PLa 2018'!A:C,1,FALSE)</f>
        <v>222</v>
      </c>
    </row>
    <row r="229" spans="1:23" ht="14.25" hidden="1">
      <c r="A229">
        <v>223</v>
      </c>
      <c r="B229" s="59">
        <v>2</v>
      </c>
      <c r="C229" s="81" t="s">
        <v>622</v>
      </c>
      <c r="D229" s="60" t="s">
        <v>161</v>
      </c>
      <c r="E229" s="94"/>
      <c r="F229" s="61" t="s">
        <v>23</v>
      </c>
      <c r="G229" s="61" t="s">
        <v>654</v>
      </c>
      <c r="H229" s="61">
        <v>758493</v>
      </c>
      <c r="I229" s="118" t="s">
        <v>549</v>
      </c>
      <c r="J229" s="119" t="s">
        <v>559</v>
      </c>
      <c r="K229" s="62">
        <v>1184394603</v>
      </c>
      <c r="L229" s="64">
        <v>9.6799999999999997E-2</v>
      </c>
      <c r="M229" s="65">
        <v>-641539</v>
      </c>
      <c r="N229" s="65">
        <v>-1095991</v>
      </c>
      <c r="O229" s="66" t="str">
        <f t="shared" si="6"/>
        <v>Gysipo</v>
      </c>
      <c r="P229" s="88"/>
      <c r="Q229" s="88"/>
      <c r="R229" s="88"/>
      <c r="S229" s="88"/>
      <c r="T229" s="113" t="s">
        <v>482</v>
      </c>
      <c r="U229" s="113"/>
      <c r="V229" s="88"/>
      <c r="W229" s="11">
        <f>VLOOKUP(A229,'Lesni_pozemky_PLa 2018'!A:C,1,FALSE)</f>
        <v>223</v>
      </c>
    </row>
    <row r="230" spans="1:23" ht="14.25" hidden="1">
      <c r="A230">
        <v>224</v>
      </c>
      <c r="B230" s="59">
        <v>2</v>
      </c>
      <c r="C230" s="81" t="s">
        <v>622</v>
      </c>
      <c r="D230" s="60" t="s">
        <v>161</v>
      </c>
      <c r="E230" s="94"/>
      <c r="F230" s="61" t="s">
        <v>23</v>
      </c>
      <c r="G230" s="61" t="s">
        <v>654</v>
      </c>
      <c r="H230" s="61">
        <v>758493</v>
      </c>
      <c r="I230" s="118" t="s">
        <v>549</v>
      </c>
      <c r="J230" s="119" t="s">
        <v>560</v>
      </c>
      <c r="K230" s="62">
        <v>60895587010</v>
      </c>
      <c r="L230" s="64">
        <v>2.5399999999999999E-2</v>
      </c>
      <c r="M230" s="65">
        <v>-641674</v>
      </c>
      <c r="N230" s="65">
        <v>-1095956</v>
      </c>
      <c r="O230" s="66" t="str">
        <f t="shared" si="6"/>
        <v>Gysipo</v>
      </c>
      <c r="P230" s="88"/>
      <c r="Q230" s="88"/>
      <c r="R230" s="88"/>
      <c r="S230" s="88"/>
      <c r="T230" s="113" t="s">
        <v>482</v>
      </c>
      <c r="U230" s="113"/>
      <c r="V230" s="88"/>
      <c r="W230" s="11">
        <f>VLOOKUP(A230,'Lesni_pozemky_PLa 2018'!A:C,1,FALSE)</f>
        <v>224</v>
      </c>
    </row>
    <row r="231" spans="1:23" ht="14.25" hidden="1">
      <c r="A231">
        <v>225</v>
      </c>
      <c r="B231" s="59">
        <v>2</v>
      </c>
      <c r="C231" s="81" t="s">
        <v>622</v>
      </c>
      <c r="D231" s="60" t="s">
        <v>161</v>
      </c>
      <c r="E231" s="94"/>
      <c r="F231" s="61" t="s">
        <v>23</v>
      </c>
      <c r="G231" s="61" t="s">
        <v>654</v>
      </c>
      <c r="H231" s="61">
        <v>758493</v>
      </c>
      <c r="I231" s="118" t="s">
        <v>549</v>
      </c>
      <c r="J231" s="119" t="s">
        <v>561</v>
      </c>
      <c r="K231" s="62">
        <v>60895698010</v>
      </c>
      <c r="L231" s="64">
        <v>4.5999999999999999E-3</v>
      </c>
      <c r="M231" s="65">
        <v>-640353</v>
      </c>
      <c r="N231" s="65">
        <v>-1096731</v>
      </c>
      <c r="O231" s="66" t="str">
        <f t="shared" si="6"/>
        <v>Gysipo</v>
      </c>
      <c r="P231" s="88"/>
      <c r="Q231" s="88"/>
      <c r="R231" s="88"/>
      <c r="S231" s="88"/>
      <c r="T231" s="113" t="s">
        <v>482</v>
      </c>
      <c r="U231" s="113"/>
      <c r="V231" s="88"/>
      <c r="W231" s="11">
        <f>VLOOKUP(A231,'Lesni_pozemky_PLa 2018'!A:C,1,FALSE)</f>
        <v>225</v>
      </c>
    </row>
    <row r="232" spans="1:23" ht="14.25" hidden="1">
      <c r="A232">
        <v>226</v>
      </c>
      <c r="B232" s="59">
        <v>2</v>
      </c>
      <c r="C232" s="81" t="s">
        <v>622</v>
      </c>
      <c r="D232" s="87" t="s">
        <v>300</v>
      </c>
      <c r="E232" s="94"/>
      <c r="F232" s="61" t="s">
        <v>23</v>
      </c>
      <c r="G232" s="61" t="s">
        <v>654</v>
      </c>
      <c r="H232" s="61">
        <v>758493</v>
      </c>
      <c r="I232" s="118" t="s">
        <v>549</v>
      </c>
      <c r="J232" s="119" t="s">
        <v>556</v>
      </c>
      <c r="K232" s="62">
        <v>60895554010</v>
      </c>
      <c r="L232" s="64">
        <v>0.1658</v>
      </c>
      <c r="M232" s="65">
        <v>-641828</v>
      </c>
      <c r="N232" s="65">
        <v>-1096960</v>
      </c>
      <c r="O232" s="66" t="str">
        <f t="shared" si="6"/>
        <v>Gysipo</v>
      </c>
      <c r="P232" s="88"/>
      <c r="Q232" s="88"/>
      <c r="R232" s="88"/>
      <c r="S232" s="88"/>
      <c r="T232" s="113" t="s">
        <v>482</v>
      </c>
      <c r="U232" s="113"/>
      <c r="V232" s="88"/>
      <c r="W232" s="11">
        <f>VLOOKUP(A232,'Lesni_pozemky_PLa 2018'!A:C,1,FALSE)</f>
        <v>226</v>
      </c>
    </row>
    <row r="233" spans="1:23" ht="14.25" hidden="1">
      <c r="A233">
        <v>227</v>
      </c>
      <c r="B233" s="59">
        <v>2</v>
      </c>
      <c r="C233" s="81" t="s">
        <v>622</v>
      </c>
      <c r="D233" s="87" t="s">
        <v>634</v>
      </c>
      <c r="E233" s="94"/>
      <c r="F233" s="61" t="s">
        <v>23</v>
      </c>
      <c r="G233" s="61" t="s">
        <v>654</v>
      </c>
      <c r="H233" s="61">
        <v>758493</v>
      </c>
      <c r="I233" s="118" t="s">
        <v>549</v>
      </c>
      <c r="J233" s="119" t="s">
        <v>562</v>
      </c>
      <c r="K233" s="62">
        <v>1184607603</v>
      </c>
      <c r="L233" s="64">
        <v>4.3E-3</v>
      </c>
      <c r="M233" s="65">
        <v>-640373</v>
      </c>
      <c r="N233" s="65">
        <v>-1096744</v>
      </c>
      <c r="O233" s="66" t="str">
        <f t="shared" si="6"/>
        <v>Gysipo</v>
      </c>
      <c r="P233" s="88"/>
      <c r="Q233" s="88"/>
      <c r="R233" s="88"/>
      <c r="S233" s="88"/>
      <c r="T233" s="113" t="s">
        <v>482</v>
      </c>
      <c r="U233" s="113"/>
      <c r="V233" s="88"/>
      <c r="W233" s="11">
        <f>VLOOKUP(A233,'Lesni_pozemky_PLa 2018'!A:C,1,FALSE)</f>
        <v>227</v>
      </c>
    </row>
    <row r="234" spans="1:23" ht="14.25" hidden="1">
      <c r="A234">
        <v>228</v>
      </c>
      <c r="B234" s="59">
        <v>2</v>
      </c>
      <c r="C234" s="81" t="s">
        <v>622</v>
      </c>
      <c r="D234" s="87" t="s">
        <v>634</v>
      </c>
      <c r="E234" s="94"/>
      <c r="F234" s="61" t="s">
        <v>23</v>
      </c>
      <c r="G234" s="61" t="s">
        <v>654</v>
      </c>
      <c r="H234" s="61">
        <v>758493</v>
      </c>
      <c r="I234" s="118" t="s">
        <v>549</v>
      </c>
      <c r="J234" s="119" t="s">
        <v>563</v>
      </c>
      <c r="K234" s="62">
        <v>60895709010</v>
      </c>
      <c r="L234" s="64">
        <v>8.5000000000000006E-3</v>
      </c>
      <c r="M234" s="65">
        <v>-640373</v>
      </c>
      <c r="N234" s="65">
        <v>-1096746</v>
      </c>
      <c r="O234" s="66" t="str">
        <f t="shared" si="6"/>
        <v>Gysipo</v>
      </c>
      <c r="P234" s="88"/>
      <c r="Q234" s="88"/>
      <c r="R234" s="88"/>
      <c r="S234" s="88"/>
      <c r="T234" s="113" t="s">
        <v>482</v>
      </c>
      <c r="U234" s="113"/>
      <c r="V234" s="88"/>
      <c r="W234" s="11">
        <f>VLOOKUP(A234,'Lesni_pozemky_PLa 2018'!A:C,1,FALSE)</f>
        <v>228</v>
      </c>
    </row>
    <row r="235" spans="1:23" ht="14.25" hidden="1">
      <c r="A235">
        <v>229</v>
      </c>
      <c r="B235" s="59">
        <v>2</v>
      </c>
      <c r="C235" s="81" t="s">
        <v>622</v>
      </c>
      <c r="D235" s="87" t="s">
        <v>634</v>
      </c>
      <c r="E235" s="94"/>
      <c r="F235" s="61" t="s">
        <v>23</v>
      </c>
      <c r="G235" s="61" t="s">
        <v>654</v>
      </c>
      <c r="H235" s="61">
        <v>758493</v>
      </c>
      <c r="I235" s="118" t="s">
        <v>549</v>
      </c>
      <c r="J235" s="119" t="s">
        <v>564</v>
      </c>
      <c r="K235" s="62">
        <v>60895727010</v>
      </c>
      <c r="L235" s="64">
        <v>6.9999999999999999E-4</v>
      </c>
      <c r="M235" s="65">
        <v>-640365</v>
      </c>
      <c r="N235" s="65">
        <v>-1096744</v>
      </c>
      <c r="O235" s="66" t="str">
        <f t="shared" si="6"/>
        <v>Gysipo</v>
      </c>
      <c r="P235" s="88"/>
      <c r="Q235" s="88"/>
      <c r="R235" s="88"/>
      <c r="S235" s="88"/>
      <c r="T235" s="113" t="s">
        <v>482</v>
      </c>
      <c r="U235" s="113"/>
      <c r="V235" s="88"/>
      <c r="W235" s="11">
        <f>VLOOKUP(A235,'Lesni_pozemky_PLa 2018'!A:C,1,FALSE)</f>
        <v>229</v>
      </c>
    </row>
    <row r="236" spans="1:23" ht="14.25" hidden="1">
      <c r="A236">
        <v>230</v>
      </c>
      <c r="B236" s="59">
        <v>2</v>
      </c>
      <c r="C236" s="81" t="s">
        <v>622</v>
      </c>
      <c r="D236" s="87" t="s">
        <v>634</v>
      </c>
      <c r="E236" s="94"/>
      <c r="F236" s="61" t="s">
        <v>23</v>
      </c>
      <c r="G236" s="61" t="s">
        <v>654</v>
      </c>
      <c r="H236" s="61">
        <v>758493</v>
      </c>
      <c r="I236" s="118" t="s">
        <v>549</v>
      </c>
      <c r="J236" s="119" t="s">
        <v>565</v>
      </c>
      <c r="K236" s="62">
        <v>60895730010</v>
      </c>
      <c r="L236" s="64">
        <v>0.47489999999999999</v>
      </c>
      <c r="M236" s="65">
        <v>-641821</v>
      </c>
      <c r="N236" s="65">
        <v>-1097050</v>
      </c>
      <c r="O236" s="66" t="str">
        <f t="shared" si="6"/>
        <v>Gysipo</v>
      </c>
      <c r="P236" s="88"/>
      <c r="Q236" s="88"/>
      <c r="R236" s="88"/>
      <c r="S236" s="88"/>
      <c r="T236" s="113" t="s">
        <v>482</v>
      </c>
      <c r="U236" s="113"/>
      <c r="V236" s="88"/>
      <c r="W236" s="11">
        <f>VLOOKUP(A236,'Lesni_pozemky_PLa 2018'!A:C,1,FALSE)</f>
        <v>230</v>
      </c>
    </row>
    <row r="237" spans="1:23" hidden="1">
      <c r="A237">
        <v>231</v>
      </c>
      <c r="B237" s="59">
        <v>2</v>
      </c>
      <c r="C237" s="81" t="s">
        <v>622</v>
      </c>
      <c r="D237" s="60" t="s">
        <v>161</v>
      </c>
      <c r="E237" s="75">
        <v>211100</v>
      </c>
      <c r="F237" s="61" t="s">
        <v>23</v>
      </c>
      <c r="G237" s="61" t="s">
        <v>654</v>
      </c>
      <c r="H237" s="61">
        <v>758493</v>
      </c>
      <c r="I237" s="63" t="s">
        <v>294</v>
      </c>
      <c r="J237" s="49" t="s">
        <v>295</v>
      </c>
      <c r="K237" s="62">
        <v>1184251603</v>
      </c>
      <c r="L237" s="64">
        <v>0.38840000000000002</v>
      </c>
      <c r="M237" s="65">
        <v>0</v>
      </c>
      <c r="N237" s="65">
        <v>0</v>
      </c>
      <c r="O237" s="76"/>
      <c r="P237" s="77" t="s">
        <v>26</v>
      </c>
      <c r="Q237" s="49" t="s">
        <v>26</v>
      </c>
      <c r="R237" s="49" t="s">
        <v>27</v>
      </c>
      <c r="S237" s="137" t="s">
        <v>279</v>
      </c>
      <c r="T237" s="139" t="s">
        <v>34</v>
      </c>
      <c r="U237" s="139"/>
      <c r="V237" s="58" t="s">
        <v>29</v>
      </c>
      <c r="W237" s="11">
        <f>VLOOKUP(A237,'Lesni_pozemky_PLa 2018'!A:C,1,FALSE)</f>
        <v>231</v>
      </c>
    </row>
    <row r="238" spans="1:23" hidden="1">
      <c r="A238">
        <v>232</v>
      </c>
      <c r="B238" s="59">
        <v>2</v>
      </c>
      <c r="C238" s="81" t="s">
        <v>622</v>
      </c>
      <c r="D238" s="60" t="s">
        <v>161</v>
      </c>
      <c r="E238" s="75">
        <v>211100</v>
      </c>
      <c r="F238" s="61" t="s">
        <v>23</v>
      </c>
      <c r="G238" s="61" t="s">
        <v>654</v>
      </c>
      <c r="H238" s="61">
        <v>758493</v>
      </c>
      <c r="I238" s="63" t="s">
        <v>294</v>
      </c>
      <c r="J238" s="49" t="s">
        <v>296</v>
      </c>
      <c r="K238" s="62">
        <v>1184275603</v>
      </c>
      <c r="L238" s="64">
        <v>3.0099999999999998E-2</v>
      </c>
      <c r="M238" s="65">
        <v>0</v>
      </c>
      <c r="N238" s="65">
        <v>0</v>
      </c>
      <c r="O238" s="76"/>
      <c r="P238" s="77" t="s">
        <v>26</v>
      </c>
      <c r="Q238" s="49" t="s">
        <v>26</v>
      </c>
      <c r="R238" s="49" t="s">
        <v>27</v>
      </c>
      <c r="S238" s="137" t="s">
        <v>279</v>
      </c>
      <c r="T238" s="139" t="s">
        <v>34</v>
      </c>
      <c r="U238" s="139"/>
      <c r="V238" s="58" t="s">
        <v>29</v>
      </c>
      <c r="W238" s="11">
        <f>VLOOKUP(A238,'Lesni_pozemky_PLa 2018'!A:C,1,FALSE)</f>
        <v>232</v>
      </c>
    </row>
    <row r="239" spans="1:23" hidden="1">
      <c r="A239">
        <v>233</v>
      </c>
      <c r="B239" s="59">
        <v>2</v>
      </c>
      <c r="C239" s="81" t="s">
        <v>622</v>
      </c>
      <c r="D239" s="60" t="s">
        <v>161</v>
      </c>
      <c r="E239" s="75">
        <v>211100</v>
      </c>
      <c r="F239" s="61" t="s">
        <v>23</v>
      </c>
      <c r="G239" s="61" t="s">
        <v>654</v>
      </c>
      <c r="H239" s="61">
        <v>758493</v>
      </c>
      <c r="I239" s="63" t="s">
        <v>294</v>
      </c>
      <c r="J239" s="49" t="s">
        <v>297</v>
      </c>
      <c r="K239" s="62">
        <v>1184276603</v>
      </c>
      <c r="L239" s="64">
        <v>0.83509999999999995</v>
      </c>
      <c r="M239" s="65">
        <v>0</v>
      </c>
      <c r="N239" s="65">
        <v>0</v>
      </c>
      <c r="O239" s="76"/>
      <c r="P239" s="77" t="s">
        <v>26</v>
      </c>
      <c r="Q239" s="49" t="s">
        <v>26</v>
      </c>
      <c r="R239" s="49" t="s">
        <v>27</v>
      </c>
      <c r="S239" s="137" t="s">
        <v>279</v>
      </c>
      <c r="T239" s="139" t="s">
        <v>34</v>
      </c>
      <c r="U239" s="139"/>
      <c r="V239" s="58" t="s">
        <v>29</v>
      </c>
      <c r="W239" s="11">
        <f>VLOOKUP(A239,'Lesni_pozemky_PLa 2018'!A:C,1,FALSE)</f>
        <v>233</v>
      </c>
    </row>
    <row r="240" spans="1:23" hidden="1">
      <c r="A240">
        <v>234</v>
      </c>
      <c r="B240" s="59">
        <v>2</v>
      </c>
      <c r="C240" s="81" t="s">
        <v>622</v>
      </c>
      <c r="D240" s="60" t="s">
        <v>161</v>
      </c>
      <c r="E240" s="75">
        <v>211100</v>
      </c>
      <c r="F240" s="61" t="s">
        <v>23</v>
      </c>
      <c r="G240" s="61" t="s">
        <v>654</v>
      </c>
      <c r="H240" s="61">
        <v>758493</v>
      </c>
      <c r="I240" s="63" t="s">
        <v>294</v>
      </c>
      <c r="J240" s="49" t="s">
        <v>298</v>
      </c>
      <c r="K240" s="62">
        <v>1184589603</v>
      </c>
      <c r="L240" s="64">
        <v>4.4999999999999997E-3</v>
      </c>
      <c r="M240" s="65">
        <v>0</v>
      </c>
      <c r="N240" s="65">
        <v>0</v>
      </c>
      <c r="O240" s="76"/>
      <c r="P240" s="77" t="s">
        <v>26</v>
      </c>
      <c r="Q240" s="49" t="s">
        <v>26</v>
      </c>
      <c r="R240" s="49" t="s">
        <v>27</v>
      </c>
      <c r="S240" s="137" t="s">
        <v>299</v>
      </c>
      <c r="T240" s="139" t="s">
        <v>34</v>
      </c>
      <c r="U240" s="139"/>
      <c r="V240" s="58" t="s">
        <v>29</v>
      </c>
      <c r="W240" s="11">
        <f>VLOOKUP(A240,'Lesni_pozemky_PLa 2018'!A:C,1,FALSE)</f>
        <v>234</v>
      </c>
    </row>
    <row r="241" spans="1:23" hidden="1">
      <c r="A241">
        <v>235</v>
      </c>
      <c r="B241" s="59">
        <v>2</v>
      </c>
      <c r="C241" s="81" t="s">
        <v>622</v>
      </c>
      <c r="D241" s="60" t="s">
        <v>161</v>
      </c>
      <c r="E241" s="75">
        <v>211100</v>
      </c>
      <c r="F241" s="61" t="s">
        <v>23</v>
      </c>
      <c r="G241" s="61" t="s">
        <v>654</v>
      </c>
      <c r="H241" s="61">
        <v>758493</v>
      </c>
      <c r="I241" s="63" t="s">
        <v>294</v>
      </c>
      <c r="J241" s="49" t="s">
        <v>303</v>
      </c>
      <c r="K241" s="62">
        <v>1184670603</v>
      </c>
      <c r="L241" s="64">
        <v>2.8999999999999998E-3</v>
      </c>
      <c r="M241" s="65">
        <v>0</v>
      </c>
      <c r="N241" s="65">
        <v>0</v>
      </c>
      <c r="O241" s="76"/>
      <c r="P241" s="77" t="s">
        <v>26</v>
      </c>
      <c r="Q241" s="49" t="s">
        <v>26</v>
      </c>
      <c r="R241" s="49" t="s">
        <v>27</v>
      </c>
      <c r="S241" s="137" t="s">
        <v>279</v>
      </c>
      <c r="T241" s="139" t="s">
        <v>34</v>
      </c>
      <c r="U241" s="139"/>
      <c r="V241" s="58" t="s">
        <v>29</v>
      </c>
      <c r="W241" s="11">
        <f>VLOOKUP(A241,'Lesni_pozemky_PLa 2018'!A:C,1,FALSE)</f>
        <v>235</v>
      </c>
    </row>
    <row r="242" spans="1:23" hidden="1">
      <c r="A242">
        <v>236</v>
      </c>
      <c r="B242" s="59">
        <v>2</v>
      </c>
      <c r="C242" s="81" t="s">
        <v>622</v>
      </c>
      <c r="D242" s="87" t="s">
        <v>300</v>
      </c>
      <c r="E242" s="75"/>
      <c r="F242" s="61" t="s">
        <v>23</v>
      </c>
      <c r="G242" s="61" t="s">
        <v>654</v>
      </c>
      <c r="H242" s="61">
        <v>758493</v>
      </c>
      <c r="I242" s="63" t="s">
        <v>294</v>
      </c>
      <c r="J242" s="49" t="s">
        <v>301</v>
      </c>
      <c r="K242" s="62">
        <v>1184668603</v>
      </c>
      <c r="L242" s="64">
        <v>0.26279999999999998</v>
      </c>
      <c r="M242" s="65">
        <v>0</v>
      </c>
      <c r="N242" s="65">
        <v>0</v>
      </c>
      <c r="O242" s="76"/>
      <c r="P242" s="77" t="s">
        <v>26</v>
      </c>
      <c r="Q242" s="49" t="s">
        <v>26</v>
      </c>
      <c r="R242" s="49" t="s">
        <v>27</v>
      </c>
      <c r="S242" s="137" t="s">
        <v>279</v>
      </c>
      <c r="T242" s="139" t="s">
        <v>34</v>
      </c>
      <c r="U242" s="139"/>
      <c r="V242" s="58" t="s">
        <v>29</v>
      </c>
      <c r="W242" s="11">
        <f>VLOOKUP(A242,'Lesni_pozemky_PLa 2018'!A:C,1,FALSE)</f>
        <v>236</v>
      </c>
    </row>
    <row r="243" spans="1:23" hidden="1">
      <c r="A243">
        <v>237</v>
      </c>
      <c r="B243" s="59">
        <v>2</v>
      </c>
      <c r="C243" s="81" t="s">
        <v>622</v>
      </c>
      <c r="D243" s="87" t="s">
        <v>300</v>
      </c>
      <c r="E243" s="75"/>
      <c r="F243" s="61" t="s">
        <v>23</v>
      </c>
      <c r="G243" s="61" t="s">
        <v>654</v>
      </c>
      <c r="H243" s="61">
        <v>758493</v>
      </c>
      <c r="I243" s="63" t="s">
        <v>294</v>
      </c>
      <c r="J243" s="49" t="s">
        <v>302</v>
      </c>
      <c r="K243" s="62">
        <v>1184669603</v>
      </c>
      <c r="L243" s="64">
        <v>7.6E-3</v>
      </c>
      <c r="M243" s="65">
        <v>0</v>
      </c>
      <c r="N243" s="65">
        <v>0</v>
      </c>
      <c r="O243" s="76"/>
      <c r="P243" s="77" t="s">
        <v>27</v>
      </c>
      <c r="Q243" s="73" t="s">
        <v>26</v>
      </c>
      <c r="R243" s="49" t="s">
        <v>26</v>
      </c>
      <c r="S243" s="137" t="s">
        <v>299</v>
      </c>
      <c r="T243" s="139" t="s">
        <v>34</v>
      </c>
      <c r="U243" s="139"/>
      <c r="V243" s="58" t="s">
        <v>108</v>
      </c>
      <c r="W243" s="11">
        <f>VLOOKUP(A243,'Lesni_pozemky_PLa 2018'!A:C,1,FALSE)</f>
        <v>237</v>
      </c>
    </row>
    <row r="244" spans="1:23" hidden="1">
      <c r="A244">
        <v>238</v>
      </c>
      <c r="B244" s="59">
        <v>2</v>
      </c>
      <c r="C244" s="81" t="s">
        <v>622</v>
      </c>
      <c r="D244" s="87" t="s">
        <v>304</v>
      </c>
      <c r="E244" s="75"/>
      <c r="F244" s="61" t="s">
        <v>23</v>
      </c>
      <c r="G244" s="61" t="s">
        <v>654</v>
      </c>
      <c r="H244" s="61">
        <v>758493</v>
      </c>
      <c r="I244" s="63" t="s">
        <v>294</v>
      </c>
      <c r="J244" s="49" t="s">
        <v>305</v>
      </c>
      <c r="K244" s="62">
        <v>1184809603</v>
      </c>
      <c r="L244" s="64">
        <v>1.11E-2</v>
      </c>
      <c r="M244" s="65">
        <v>0</v>
      </c>
      <c r="N244" s="65">
        <v>0</v>
      </c>
      <c r="O244" s="76"/>
      <c r="P244" s="77" t="s">
        <v>26</v>
      </c>
      <c r="Q244" s="49" t="s">
        <v>27</v>
      </c>
      <c r="R244" s="49" t="s">
        <v>27</v>
      </c>
      <c r="S244" s="137" t="s">
        <v>160</v>
      </c>
      <c r="T244" s="139" t="s">
        <v>34</v>
      </c>
      <c r="U244" s="139"/>
      <c r="V244" s="88" t="s">
        <v>29</v>
      </c>
      <c r="W244" s="11">
        <f>VLOOKUP(A244,'Lesni_pozemky_PLa 2018'!A:C,1,FALSE)</f>
        <v>238</v>
      </c>
    </row>
    <row r="245" spans="1:23" hidden="1">
      <c r="A245">
        <v>239</v>
      </c>
      <c r="B245" s="59">
        <v>2</v>
      </c>
      <c r="C245" s="81" t="s">
        <v>622</v>
      </c>
      <c r="D245" s="60" t="s">
        <v>161</v>
      </c>
      <c r="E245" s="75">
        <v>211100</v>
      </c>
      <c r="F245" s="61" t="s">
        <v>23</v>
      </c>
      <c r="G245" s="61" t="s">
        <v>664</v>
      </c>
      <c r="H245" s="61">
        <v>760706</v>
      </c>
      <c r="I245" s="63" t="s">
        <v>306</v>
      </c>
      <c r="J245" s="49" t="s">
        <v>307</v>
      </c>
      <c r="K245" s="62">
        <v>1187056603</v>
      </c>
      <c r="L245" s="64">
        <v>2.6700000000000002E-2</v>
      </c>
      <c r="M245" s="65">
        <v>0</v>
      </c>
      <c r="N245" s="65">
        <v>0</v>
      </c>
      <c r="O245" s="76"/>
      <c r="P245" s="77" t="s">
        <v>26</v>
      </c>
      <c r="Q245" s="49" t="s">
        <v>27</v>
      </c>
      <c r="R245" s="49" t="s">
        <v>27</v>
      </c>
      <c r="S245" s="137" t="s">
        <v>160</v>
      </c>
      <c r="T245" s="139" t="s">
        <v>34</v>
      </c>
      <c r="U245" s="139"/>
      <c r="V245" s="58" t="s">
        <v>29</v>
      </c>
      <c r="W245" s="11">
        <f>VLOOKUP(A245,'Lesni_pozemky_PLa 2018'!A:C,1,FALSE)</f>
        <v>239</v>
      </c>
    </row>
    <row r="246" spans="1:23" hidden="1">
      <c r="A246">
        <v>240</v>
      </c>
      <c r="B246" s="59">
        <v>2</v>
      </c>
      <c r="C246" s="81" t="s">
        <v>622</v>
      </c>
      <c r="D246" s="60" t="s">
        <v>161</v>
      </c>
      <c r="E246" s="75">
        <v>211100</v>
      </c>
      <c r="F246" s="61" t="s">
        <v>23</v>
      </c>
      <c r="G246" s="61" t="s">
        <v>664</v>
      </c>
      <c r="H246" s="61">
        <v>760706</v>
      </c>
      <c r="I246" s="63" t="s">
        <v>306</v>
      </c>
      <c r="J246" s="49" t="s">
        <v>308</v>
      </c>
      <c r="K246" s="62">
        <v>1187143603</v>
      </c>
      <c r="L246" s="64">
        <v>2.0899999999999998E-2</v>
      </c>
      <c r="M246" s="65">
        <v>0</v>
      </c>
      <c r="N246" s="65">
        <v>0</v>
      </c>
      <c r="O246" s="76"/>
      <c r="P246" s="77" t="s">
        <v>26</v>
      </c>
      <c r="Q246" s="49" t="s">
        <v>309</v>
      </c>
      <c r="R246" s="49" t="s">
        <v>27</v>
      </c>
      <c r="S246" s="137" t="s">
        <v>160</v>
      </c>
      <c r="T246" s="139" t="s">
        <v>34</v>
      </c>
      <c r="U246" s="139"/>
      <c r="V246" s="58" t="s">
        <v>29</v>
      </c>
      <c r="W246" s="11">
        <f>VLOOKUP(A246,'Lesni_pozemky_PLa 2018'!A:C,1,FALSE)</f>
        <v>240</v>
      </c>
    </row>
    <row r="247" spans="1:23" hidden="1">
      <c r="A247">
        <v>241</v>
      </c>
      <c r="B247" s="59">
        <v>2</v>
      </c>
      <c r="C247" s="81" t="s">
        <v>622</v>
      </c>
      <c r="D247" s="60" t="s">
        <v>161</v>
      </c>
      <c r="E247" s="61">
        <v>211100</v>
      </c>
      <c r="F247" s="61" t="s">
        <v>23</v>
      </c>
      <c r="G247" s="61" t="s">
        <v>664</v>
      </c>
      <c r="H247" s="61">
        <v>749800</v>
      </c>
      <c r="I247" s="63" t="s">
        <v>172</v>
      </c>
      <c r="J247" s="72" t="s">
        <v>173</v>
      </c>
      <c r="K247" s="62">
        <v>1193489603</v>
      </c>
      <c r="L247" s="64">
        <v>0.25769999999999998</v>
      </c>
      <c r="M247" s="65">
        <v>-646203.25</v>
      </c>
      <c r="N247" s="65">
        <v>-1075354.17</v>
      </c>
      <c r="O247" s="66" t="str">
        <f t="shared" ref="O247:O254" si="7">HYPERLINK(CONCATENATE("http://gis.pla.cz/gisypo/main.aspx?scale=3000&amp;Y=",M247,"&amp;X=",N247),"Gysipo")</f>
        <v>Gysipo</v>
      </c>
      <c r="P247" s="71" t="s">
        <v>27</v>
      </c>
      <c r="Q247" s="49" t="s">
        <v>26</v>
      </c>
      <c r="R247" s="49" t="s">
        <v>27</v>
      </c>
      <c r="S247" s="137" t="s">
        <v>174</v>
      </c>
      <c r="T247" s="139" t="s">
        <v>34</v>
      </c>
      <c r="U247" s="139"/>
      <c r="V247" s="78" t="s">
        <v>175</v>
      </c>
      <c r="W247" s="11">
        <f>VLOOKUP(A247,'Lesni_pozemky_PLa 2018'!A:C,1,FALSE)</f>
        <v>241</v>
      </c>
    </row>
    <row r="248" spans="1:23" hidden="1">
      <c r="A248">
        <v>242</v>
      </c>
      <c r="B248" s="59">
        <v>2</v>
      </c>
      <c r="C248" s="81" t="s">
        <v>622</v>
      </c>
      <c r="D248" s="60" t="s">
        <v>176</v>
      </c>
      <c r="E248" s="61">
        <v>211100</v>
      </c>
      <c r="F248" s="61" t="s">
        <v>23</v>
      </c>
      <c r="G248" s="61" t="s">
        <v>622</v>
      </c>
      <c r="H248" s="61">
        <v>779041</v>
      </c>
      <c r="I248" s="63" t="s">
        <v>177</v>
      </c>
      <c r="J248" s="49" t="s">
        <v>178</v>
      </c>
      <c r="K248" s="62">
        <v>3056372606</v>
      </c>
      <c r="L248" s="64">
        <v>1.61E-2</v>
      </c>
      <c r="M248" s="65">
        <v>-641230.26</v>
      </c>
      <c r="N248" s="65">
        <v>-1060637.68</v>
      </c>
      <c r="O248" s="66" t="str">
        <f t="shared" si="7"/>
        <v>Gysipo</v>
      </c>
      <c r="P248" s="71" t="s">
        <v>26</v>
      </c>
      <c r="Q248" s="49" t="s">
        <v>27</v>
      </c>
      <c r="R248" s="49" t="s">
        <v>26</v>
      </c>
      <c r="S248" s="137" t="s">
        <v>179</v>
      </c>
      <c r="T248" s="139" t="s">
        <v>34</v>
      </c>
      <c r="U248" s="139"/>
      <c r="V248" s="58" t="s">
        <v>29</v>
      </c>
      <c r="W248" s="11">
        <f>VLOOKUP(A248,'Lesni_pozemky_PLa 2018'!A:C,1,FALSE)</f>
        <v>242</v>
      </c>
    </row>
    <row r="249" spans="1:23" hidden="1">
      <c r="A249">
        <v>243</v>
      </c>
      <c r="B249" s="59">
        <v>2</v>
      </c>
      <c r="C249" s="81" t="s">
        <v>622</v>
      </c>
      <c r="D249" s="60" t="s">
        <v>176</v>
      </c>
      <c r="E249" s="61">
        <v>211100</v>
      </c>
      <c r="F249" s="61" t="s">
        <v>23</v>
      </c>
      <c r="G249" s="61" t="s">
        <v>622</v>
      </c>
      <c r="H249" s="61">
        <v>779041</v>
      </c>
      <c r="I249" s="63" t="s">
        <v>177</v>
      </c>
      <c r="J249" s="49" t="s">
        <v>180</v>
      </c>
      <c r="K249" s="62">
        <v>3056375606</v>
      </c>
      <c r="L249" s="64">
        <v>3.5999999999999999E-3</v>
      </c>
      <c r="M249" s="65">
        <v>-641252.73</v>
      </c>
      <c r="N249" s="65">
        <v>-1060605.77</v>
      </c>
      <c r="O249" s="66" t="str">
        <f t="shared" si="7"/>
        <v>Gysipo</v>
      </c>
      <c r="P249" s="71" t="s">
        <v>26</v>
      </c>
      <c r="Q249" s="49" t="s">
        <v>27</v>
      </c>
      <c r="R249" s="49" t="s">
        <v>26</v>
      </c>
      <c r="S249" s="137" t="s">
        <v>179</v>
      </c>
      <c r="T249" s="139" t="s">
        <v>34</v>
      </c>
      <c r="U249" s="139"/>
      <c r="V249" s="58" t="s">
        <v>29</v>
      </c>
      <c r="W249" s="11">
        <f>VLOOKUP(A249,'Lesni_pozemky_PLa 2018'!A:C,1,FALSE)</f>
        <v>243</v>
      </c>
    </row>
    <row r="250" spans="1:23" hidden="1">
      <c r="A250">
        <v>244</v>
      </c>
      <c r="B250" s="59">
        <v>2</v>
      </c>
      <c r="C250" s="81" t="s">
        <v>622</v>
      </c>
      <c r="D250" s="60" t="s">
        <v>176</v>
      </c>
      <c r="E250" s="61">
        <v>211100</v>
      </c>
      <c r="F250" s="61" t="s">
        <v>23</v>
      </c>
      <c r="G250" s="61" t="s">
        <v>622</v>
      </c>
      <c r="H250" s="61">
        <v>779041</v>
      </c>
      <c r="I250" s="63" t="s">
        <v>177</v>
      </c>
      <c r="J250" s="49" t="s">
        <v>181</v>
      </c>
      <c r="K250" s="62">
        <v>3056382606</v>
      </c>
      <c r="L250" s="64">
        <v>3.4000000000000002E-2</v>
      </c>
      <c r="M250" s="65">
        <v>-641320.31000000006</v>
      </c>
      <c r="N250" s="65">
        <v>-1060510.8700000001</v>
      </c>
      <c r="O250" s="66" t="str">
        <f t="shared" si="7"/>
        <v>Gysipo</v>
      </c>
      <c r="P250" s="71" t="s">
        <v>26</v>
      </c>
      <c r="Q250" s="59" t="s">
        <v>27</v>
      </c>
      <c r="R250" s="59" t="s">
        <v>26</v>
      </c>
      <c r="S250" s="137" t="s">
        <v>179</v>
      </c>
      <c r="T250" s="139" t="s">
        <v>34</v>
      </c>
      <c r="U250" s="139"/>
      <c r="V250" s="58" t="s">
        <v>29</v>
      </c>
      <c r="W250" s="11">
        <f>VLOOKUP(A250,'Lesni_pozemky_PLa 2018'!A:C,1,FALSE)</f>
        <v>244</v>
      </c>
    </row>
    <row r="251" spans="1:23" hidden="1">
      <c r="A251">
        <v>245</v>
      </c>
      <c r="B251" s="59">
        <v>2</v>
      </c>
      <c r="C251" s="81" t="s">
        <v>622</v>
      </c>
      <c r="D251" s="60" t="s">
        <v>176</v>
      </c>
      <c r="E251" s="61">
        <v>211100</v>
      </c>
      <c r="F251" s="61" t="s">
        <v>23</v>
      </c>
      <c r="G251" s="61" t="s">
        <v>622</v>
      </c>
      <c r="H251" s="61">
        <v>779041</v>
      </c>
      <c r="I251" s="63" t="s">
        <v>177</v>
      </c>
      <c r="J251" s="49" t="s">
        <v>182</v>
      </c>
      <c r="K251" s="62">
        <v>3056384606</v>
      </c>
      <c r="L251" s="64">
        <v>2.8999999999999998E-3</v>
      </c>
      <c r="M251" s="65">
        <v>-641334.04</v>
      </c>
      <c r="N251" s="65">
        <v>-1060470.81</v>
      </c>
      <c r="O251" s="66" t="str">
        <f t="shared" si="7"/>
        <v>Gysipo</v>
      </c>
      <c r="P251" s="71" t="s">
        <v>26</v>
      </c>
      <c r="Q251" s="59" t="s">
        <v>27</v>
      </c>
      <c r="R251" s="77" t="s">
        <v>26</v>
      </c>
      <c r="S251" s="137" t="s">
        <v>179</v>
      </c>
      <c r="T251" s="139" t="s">
        <v>34</v>
      </c>
      <c r="U251" s="139"/>
      <c r="V251" s="58" t="s">
        <v>29</v>
      </c>
      <c r="W251" s="11">
        <f>VLOOKUP(A251,'Lesni_pozemky_PLa 2018'!A:C,1,FALSE)</f>
        <v>245</v>
      </c>
    </row>
    <row r="252" spans="1:23" hidden="1">
      <c r="A252">
        <v>246</v>
      </c>
      <c r="B252" s="59">
        <v>2</v>
      </c>
      <c r="C252" s="81" t="s">
        <v>621</v>
      </c>
      <c r="D252" s="87" t="s">
        <v>183</v>
      </c>
      <c r="E252" s="61">
        <v>211200</v>
      </c>
      <c r="F252" s="61" t="s">
        <v>23</v>
      </c>
      <c r="G252" s="61" t="s">
        <v>658</v>
      </c>
      <c r="H252" s="61">
        <v>617491</v>
      </c>
      <c r="I252" s="211" t="s">
        <v>184</v>
      </c>
      <c r="J252" s="67" t="s">
        <v>185</v>
      </c>
      <c r="K252" s="62">
        <v>3136628609</v>
      </c>
      <c r="L252" s="64">
        <v>9.1000000000000004E-3</v>
      </c>
      <c r="M252" s="65">
        <v>-616400.32999999996</v>
      </c>
      <c r="N252" s="65">
        <v>-1079612.75</v>
      </c>
      <c r="O252" s="66" t="str">
        <f t="shared" si="7"/>
        <v>Gysipo</v>
      </c>
      <c r="P252" s="71"/>
      <c r="Q252" s="80" t="s">
        <v>27</v>
      </c>
      <c r="R252" s="81" t="s">
        <v>27</v>
      </c>
      <c r="S252" s="137" t="s">
        <v>186</v>
      </c>
      <c r="T252" s="139" t="s">
        <v>34</v>
      </c>
      <c r="U252" s="212" t="s">
        <v>895</v>
      </c>
      <c r="V252" s="213" t="s">
        <v>642</v>
      </c>
      <c r="W252" s="11" t="e">
        <f>VLOOKUP(A252,'Lesni_pozemky_PLa 2018'!A:C,1,FALSE)</f>
        <v>#N/A</v>
      </c>
    </row>
    <row r="253" spans="1:23" hidden="1">
      <c r="A253">
        <v>247</v>
      </c>
      <c r="B253" s="59">
        <v>2</v>
      </c>
      <c r="C253" s="81" t="s">
        <v>621</v>
      </c>
      <c r="D253" s="87" t="s">
        <v>183</v>
      </c>
      <c r="E253" s="61">
        <v>211200</v>
      </c>
      <c r="F253" s="61" t="s">
        <v>23</v>
      </c>
      <c r="G253" s="61" t="s">
        <v>658</v>
      </c>
      <c r="H253" s="61">
        <v>617491</v>
      </c>
      <c r="I253" s="211" t="s">
        <v>184</v>
      </c>
      <c r="J253" s="49" t="s">
        <v>187</v>
      </c>
      <c r="K253" s="62">
        <v>3136631609</v>
      </c>
      <c r="L253" s="64">
        <v>5.3E-3</v>
      </c>
      <c r="M253" s="65">
        <v>-616496.04</v>
      </c>
      <c r="N253" s="65">
        <v>-1079611.17</v>
      </c>
      <c r="O253" s="66" t="str">
        <f t="shared" si="7"/>
        <v>Gysipo</v>
      </c>
      <c r="P253" s="71"/>
      <c r="Q253" s="80" t="s">
        <v>27</v>
      </c>
      <c r="R253" s="81" t="s">
        <v>27</v>
      </c>
      <c r="S253" s="137" t="s">
        <v>186</v>
      </c>
      <c r="T253" s="139" t="s">
        <v>34</v>
      </c>
      <c r="U253" s="212" t="s">
        <v>895</v>
      </c>
      <c r="V253" s="213" t="s">
        <v>642</v>
      </c>
      <c r="W253" s="11" t="e">
        <f>VLOOKUP(A253,'Lesni_pozemky_PLa 2018'!A:C,1,FALSE)</f>
        <v>#N/A</v>
      </c>
    </row>
    <row r="254" spans="1:23" hidden="1">
      <c r="A254">
        <v>248</v>
      </c>
      <c r="B254" s="59">
        <v>2</v>
      </c>
      <c r="C254" s="81" t="s">
        <v>621</v>
      </c>
      <c r="D254" s="87" t="s">
        <v>183</v>
      </c>
      <c r="E254" s="61">
        <v>211200</v>
      </c>
      <c r="F254" s="61" t="s">
        <v>23</v>
      </c>
      <c r="G254" s="61" t="s">
        <v>658</v>
      </c>
      <c r="H254" s="61">
        <v>617491</v>
      </c>
      <c r="I254" s="211" t="s">
        <v>184</v>
      </c>
      <c r="J254" s="49" t="s">
        <v>188</v>
      </c>
      <c r="K254" s="62">
        <v>3136632609</v>
      </c>
      <c r="L254" s="64">
        <v>1.2E-2</v>
      </c>
      <c r="M254" s="65">
        <v>-616565.01</v>
      </c>
      <c r="N254" s="65">
        <v>-1079668.3700000001</v>
      </c>
      <c r="O254" s="66" t="str">
        <f t="shared" si="7"/>
        <v>Gysipo</v>
      </c>
      <c r="P254" s="71"/>
      <c r="Q254" s="80" t="s">
        <v>27</v>
      </c>
      <c r="R254" s="81" t="s">
        <v>27</v>
      </c>
      <c r="S254" s="137" t="s">
        <v>186</v>
      </c>
      <c r="T254" s="139" t="s">
        <v>34</v>
      </c>
      <c r="U254" s="212" t="s">
        <v>895</v>
      </c>
      <c r="V254" s="213" t="s">
        <v>642</v>
      </c>
      <c r="W254" s="11" t="e">
        <f>VLOOKUP(A254,'Lesni_pozemky_PLa 2018'!A:C,1,FALSE)</f>
        <v>#N/A</v>
      </c>
    </row>
    <row r="255" spans="1:23" hidden="1">
      <c r="A255">
        <v>249</v>
      </c>
      <c r="B255" s="59">
        <v>2</v>
      </c>
      <c r="C255" s="81" t="s">
        <v>621</v>
      </c>
      <c r="D255" s="130" t="s">
        <v>113</v>
      </c>
      <c r="E255" s="75">
        <v>111341</v>
      </c>
      <c r="F255" s="61" t="s">
        <v>23</v>
      </c>
      <c r="G255" s="61" t="s">
        <v>659</v>
      </c>
      <c r="H255" s="61">
        <v>618624</v>
      </c>
      <c r="I255" s="166" t="s">
        <v>129</v>
      </c>
      <c r="J255" s="131" t="s">
        <v>130</v>
      </c>
      <c r="K255" s="62">
        <v>34653086010</v>
      </c>
      <c r="L255" s="64">
        <v>9.8199999999999996E-2</v>
      </c>
      <c r="M255" s="65">
        <v>0</v>
      </c>
      <c r="N255" s="65">
        <v>0</v>
      </c>
      <c r="O255" s="76"/>
      <c r="P255" s="71" t="s">
        <v>26</v>
      </c>
      <c r="Q255" s="49" t="s">
        <v>26</v>
      </c>
      <c r="R255" s="49" t="s">
        <v>27</v>
      </c>
      <c r="S255" s="137" t="s">
        <v>131</v>
      </c>
      <c r="T255" s="140" t="s">
        <v>132</v>
      </c>
      <c r="U255" s="140"/>
      <c r="V255" s="110" t="s">
        <v>642</v>
      </c>
      <c r="W255" s="11" t="e">
        <f>VLOOKUP(A255,'Lesni_pozemky_PLa 2018'!A:C,1,FALSE)</f>
        <v>#N/A</v>
      </c>
    </row>
    <row r="256" spans="1:23" hidden="1">
      <c r="A256">
        <v>250</v>
      </c>
      <c r="B256" s="59">
        <v>2</v>
      </c>
      <c r="C256" s="81" t="s">
        <v>621</v>
      </c>
      <c r="D256" s="60" t="s">
        <v>84</v>
      </c>
      <c r="E256" s="61">
        <v>111300</v>
      </c>
      <c r="F256" s="61" t="s">
        <v>23</v>
      </c>
      <c r="G256" s="61" t="s">
        <v>660</v>
      </c>
      <c r="H256" s="61">
        <v>625817</v>
      </c>
      <c r="I256" s="63" t="s">
        <v>85</v>
      </c>
      <c r="J256" s="72" t="s">
        <v>86</v>
      </c>
      <c r="K256" s="62">
        <v>2030032607</v>
      </c>
      <c r="L256" s="64">
        <v>5.9999999999999995E-4</v>
      </c>
      <c r="M256" s="65">
        <v>-603718.09</v>
      </c>
      <c r="N256" s="65">
        <v>-1037210.5</v>
      </c>
      <c r="O256" s="66" t="str">
        <f t="shared" ref="O256:O265" si="8">HYPERLINK(CONCATENATE("http://gis.pla.cz/gisypo/main.aspx?scale=3000&amp;Y=",M256,"&amp;X=",N256),"Gysipo")</f>
        <v>Gysipo</v>
      </c>
      <c r="P256" s="71" t="s">
        <v>27</v>
      </c>
      <c r="Q256" s="73" t="s">
        <v>26</v>
      </c>
      <c r="R256" s="49" t="s">
        <v>26</v>
      </c>
      <c r="S256" s="137" t="s">
        <v>63</v>
      </c>
      <c r="T256" s="139" t="s">
        <v>34</v>
      </c>
      <c r="U256" s="139"/>
      <c r="V256" s="74" t="s">
        <v>29</v>
      </c>
      <c r="W256" s="11">
        <f>VLOOKUP(A256,'Lesni_pozemky_PLa 2018'!A:C,1,FALSE)</f>
        <v>250</v>
      </c>
    </row>
    <row r="257" spans="1:23" ht="14.25" hidden="1">
      <c r="A257">
        <v>251</v>
      </c>
      <c r="B257" s="59">
        <v>2</v>
      </c>
      <c r="C257" s="81" t="s">
        <v>621</v>
      </c>
      <c r="D257" s="144" t="s">
        <v>625</v>
      </c>
      <c r="E257" s="94"/>
      <c r="F257" s="61" t="s">
        <v>23</v>
      </c>
      <c r="G257" s="61" t="s">
        <v>664</v>
      </c>
      <c r="H257" s="61">
        <v>640034</v>
      </c>
      <c r="I257" s="118" t="s">
        <v>605</v>
      </c>
      <c r="J257" s="119" t="s">
        <v>604</v>
      </c>
      <c r="K257" s="62">
        <v>52328426010</v>
      </c>
      <c r="L257" s="64">
        <v>0.35589999999999999</v>
      </c>
      <c r="M257" s="65">
        <v>-630247</v>
      </c>
      <c r="N257" s="65">
        <v>-1086690</v>
      </c>
      <c r="O257" s="66" t="str">
        <f t="shared" si="8"/>
        <v>Gysipo</v>
      </c>
      <c r="P257" s="88"/>
      <c r="Q257" s="73"/>
      <c r="R257" s="88"/>
      <c r="S257" s="12"/>
      <c r="T257" s="113" t="s">
        <v>482</v>
      </c>
      <c r="U257" s="113"/>
      <c r="V257" s="88"/>
      <c r="W257" s="11">
        <f>VLOOKUP(A257,'Lesni_pozemky_PLa 2018'!A:C,1,FALSE)</f>
        <v>251</v>
      </c>
    </row>
    <row r="258" spans="1:23" ht="14.25" hidden="1">
      <c r="A258">
        <v>252</v>
      </c>
      <c r="B258" s="59">
        <v>2</v>
      </c>
      <c r="C258" s="81" t="s">
        <v>621</v>
      </c>
      <c r="D258" s="144" t="s">
        <v>625</v>
      </c>
      <c r="E258" s="94"/>
      <c r="F258" s="61" t="s">
        <v>23</v>
      </c>
      <c r="G258" s="61" t="s">
        <v>664</v>
      </c>
      <c r="H258" s="61">
        <v>640034</v>
      </c>
      <c r="I258" s="118" t="s">
        <v>605</v>
      </c>
      <c r="J258" s="119" t="s">
        <v>606</v>
      </c>
      <c r="K258" s="62">
        <v>52328428010</v>
      </c>
      <c r="L258" s="64">
        <v>0.30120000000000002</v>
      </c>
      <c r="M258" s="65">
        <v>-630157</v>
      </c>
      <c r="N258" s="65">
        <v>-1086675</v>
      </c>
      <c r="O258" s="66" t="str">
        <f t="shared" si="8"/>
        <v>Gysipo</v>
      </c>
      <c r="P258" s="88"/>
      <c r="Q258" s="73"/>
      <c r="R258" s="88"/>
      <c r="S258" s="12"/>
      <c r="T258" s="113" t="s">
        <v>482</v>
      </c>
      <c r="U258" s="113"/>
      <c r="V258" s="88"/>
      <c r="W258" s="11">
        <f>VLOOKUP(A258,'Lesni_pozemky_PLa 2018'!A:C,1,FALSE)</f>
        <v>252</v>
      </c>
    </row>
    <row r="259" spans="1:23" hidden="1">
      <c r="A259">
        <v>253</v>
      </c>
      <c r="B259" s="59">
        <v>2</v>
      </c>
      <c r="C259" s="81" t="s">
        <v>621</v>
      </c>
      <c r="D259" s="60" t="s">
        <v>197</v>
      </c>
      <c r="E259" s="61">
        <v>211200</v>
      </c>
      <c r="F259" s="61" t="s">
        <v>23</v>
      </c>
      <c r="G259" s="61" t="s">
        <v>665</v>
      </c>
      <c r="H259" s="61">
        <v>775339</v>
      </c>
      <c r="I259" s="63" t="s">
        <v>226</v>
      </c>
      <c r="J259" s="49" t="s">
        <v>227</v>
      </c>
      <c r="K259" s="62">
        <v>3690780611</v>
      </c>
      <c r="L259" s="64">
        <v>4.4200000000000003E-2</v>
      </c>
      <c r="M259" s="65">
        <v>-603533.93999999994</v>
      </c>
      <c r="N259" s="65">
        <v>-1075026.43</v>
      </c>
      <c r="O259" s="66" t="str">
        <f t="shared" si="8"/>
        <v>Gysipo</v>
      </c>
      <c r="P259" s="71" t="s">
        <v>27</v>
      </c>
      <c r="Q259" s="73" t="s">
        <v>26</v>
      </c>
      <c r="R259" s="49" t="s">
        <v>26</v>
      </c>
      <c r="S259" s="136" t="s">
        <v>228</v>
      </c>
      <c r="T259" s="139" t="s">
        <v>34</v>
      </c>
      <c r="U259" s="139"/>
      <c r="V259" s="74" t="s">
        <v>29</v>
      </c>
      <c r="W259" s="11">
        <f>VLOOKUP(A259,'Lesni_pozemky_PLa 2018'!A:C,1,FALSE)</f>
        <v>253</v>
      </c>
    </row>
    <row r="260" spans="1:23" hidden="1">
      <c r="A260">
        <v>254</v>
      </c>
      <c r="B260" s="59">
        <v>2</v>
      </c>
      <c r="C260" s="81" t="s">
        <v>621</v>
      </c>
      <c r="D260" s="60" t="s">
        <v>189</v>
      </c>
      <c r="E260" s="61">
        <v>211200</v>
      </c>
      <c r="F260" s="61" t="s">
        <v>23</v>
      </c>
      <c r="G260" s="61" t="s">
        <v>666</v>
      </c>
      <c r="H260" s="61">
        <v>656194</v>
      </c>
      <c r="I260" s="63" t="s">
        <v>190</v>
      </c>
      <c r="J260" s="49" t="s">
        <v>191</v>
      </c>
      <c r="K260" s="62">
        <v>3421099611</v>
      </c>
      <c r="L260" s="64">
        <v>4.4999999999999997E-3</v>
      </c>
      <c r="M260" s="65">
        <v>-587858.23</v>
      </c>
      <c r="N260" s="65">
        <v>-1068730.27</v>
      </c>
      <c r="O260" s="66" t="str">
        <f t="shared" si="8"/>
        <v>Gysipo</v>
      </c>
      <c r="P260" s="134" t="s">
        <v>26</v>
      </c>
      <c r="Q260" s="59" t="s">
        <v>27</v>
      </c>
      <c r="R260" s="59" t="s">
        <v>27</v>
      </c>
      <c r="S260" s="136" t="s">
        <v>160</v>
      </c>
      <c r="T260" s="139" t="s">
        <v>34</v>
      </c>
      <c r="U260" s="139"/>
      <c r="V260" s="58" t="s">
        <v>29</v>
      </c>
      <c r="W260" s="11">
        <f>VLOOKUP(A260,'Lesni_pozemky_PLa 2018'!A:C,1,FALSE)</f>
        <v>254</v>
      </c>
    </row>
    <row r="261" spans="1:23" hidden="1">
      <c r="A261">
        <v>255</v>
      </c>
      <c r="B261" s="59">
        <v>2</v>
      </c>
      <c r="C261" s="81" t="s">
        <v>621</v>
      </c>
      <c r="D261" s="60" t="s">
        <v>189</v>
      </c>
      <c r="E261" s="61">
        <v>211200</v>
      </c>
      <c r="F261" s="61" t="s">
        <v>23</v>
      </c>
      <c r="G261" s="61" t="s">
        <v>666</v>
      </c>
      <c r="H261" s="61">
        <v>656194</v>
      </c>
      <c r="I261" s="63" t="s">
        <v>190</v>
      </c>
      <c r="J261" s="49" t="s">
        <v>192</v>
      </c>
      <c r="K261" s="62">
        <v>3421100611</v>
      </c>
      <c r="L261" s="64">
        <v>2.47E-2</v>
      </c>
      <c r="M261" s="65">
        <v>-587845.39</v>
      </c>
      <c r="N261" s="65">
        <v>-1068744.3899999999</v>
      </c>
      <c r="O261" s="66" t="str">
        <f t="shared" si="8"/>
        <v>Gysipo</v>
      </c>
      <c r="P261" s="71" t="s">
        <v>26</v>
      </c>
      <c r="Q261" s="59" t="s">
        <v>27</v>
      </c>
      <c r="R261" s="59" t="s">
        <v>27</v>
      </c>
      <c r="S261" s="136" t="s">
        <v>160</v>
      </c>
      <c r="T261" s="139" t="s">
        <v>34</v>
      </c>
      <c r="U261" s="139"/>
      <c r="V261" s="58" t="s">
        <v>29</v>
      </c>
      <c r="W261" s="11">
        <f>VLOOKUP(A261,'Lesni_pozemky_PLa 2018'!A:C,1,FALSE)</f>
        <v>255</v>
      </c>
    </row>
    <row r="262" spans="1:23" hidden="1">
      <c r="A262">
        <v>256</v>
      </c>
      <c r="B262" s="59">
        <v>2</v>
      </c>
      <c r="C262" s="81" t="s">
        <v>621</v>
      </c>
      <c r="D262" s="87" t="s">
        <v>193</v>
      </c>
      <c r="E262" s="61">
        <v>211200</v>
      </c>
      <c r="F262" s="61" t="s">
        <v>23</v>
      </c>
      <c r="G262" s="61" t="s">
        <v>666</v>
      </c>
      <c r="H262" s="61">
        <v>656623</v>
      </c>
      <c r="I262" s="63" t="s">
        <v>194</v>
      </c>
      <c r="J262" s="49" t="s">
        <v>195</v>
      </c>
      <c r="K262" s="62">
        <v>2459673611</v>
      </c>
      <c r="L262" s="64">
        <v>1.4E-3</v>
      </c>
      <c r="M262" s="65">
        <v>-587884.81999999995</v>
      </c>
      <c r="N262" s="65">
        <v>-1066297.28</v>
      </c>
      <c r="O262" s="66" t="str">
        <f t="shared" si="8"/>
        <v>Gysipo</v>
      </c>
      <c r="P262" s="71" t="s">
        <v>26</v>
      </c>
      <c r="Q262" s="59" t="s">
        <v>27</v>
      </c>
      <c r="R262" s="59" t="s">
        <v>27</v>
      </c>
      <c r="S262" s="136" t="s">
        <v>186</v>
      </c>
      <c r="T262" s="139" t="s">
        <v>34</v>
      </c>
      <c r="U262" s="139"/>
      <c r="V262" s="58" t="s">
        <v>29</v>
      </c>
      <c r="W262" s="11">
        <f>VLOOKUP(A262,'Lesni_pozemky_PLa 2018'!A:C,1,FALSE)</f>
        <v>256</v>
      </c>
    </row>
    <row r="263" spans="1:23" hidden="1">
      <c r="A263">
        <v>257</v>
      </c>
      <c r="B263" s="59">
        <v>2</v>
      </c>
      <c r="C263" s="81" t="s">
        <v>621</v>
      </c>
      <c r="D263" s="87" t="s">
        <v>193</v>
      </c>
      <c r="E263" s="61">
        <v>211200</v>
      </c>
      <c r="F263" s="61" t="s">
        <v>23</v>
      </c>
      <c r="G263" s="61" t="s">
        <v>666</v>
      </c>
      <c r="H263" s="61">
        <v>656623</v>
      </c>
      <c r="I263" s="63" t="s">
        <v>194</v>
      </c>
      <c r="J263" s="49" t="s">
        <v>196</v>
      </c>
      <c r="K263" s="62">
        <v>2459674611</v>
      </c>
      <c r="L263" s="64">
        <v>1.9900000000000001E-2</v>
      </c>
      <c r="M263" s="65">
        <v>-587842.31999999995</v>
      </c>
      <c r="N263" s="65">
        <v>-1066268.57</v>
      </c>
      <c r="O263" s="66" t="str">
        <f t="shared" si="8"/>
        <v>Gysipo</v>
      </c>
      <c r="P263" s="134" t="s">
        <v>26</v>
      </c>
      <c r="Q263" s="59" t="s">
        <v>27</v>
      </c>
      <c r="R263" s="59" t="s">
        <v>27</v>
      </c>
      <c r="S263" s="136" t="s">
        <v>186</v>
      </c>
      <c r="T263" s="139" t="s">
        <v>34</v>
      </c>
      <c r="U263" s="139"/>
      <c r="V263" s="58" t="s">
        <v>29</v>
      </c>
      <c r="W263" s="11">
        <f>VLOOKUP(A263,'Lesni_pozemky_PLa 2018'!A:C,1,FALSE)</f>
        <v>257</v>
      </c>
    </row>
    <row r="264" spans="1:23" hidden="1">
      <c r="A264">
        <v>258</v>
      </c>
      <c r="B264" s="59">
        <v>2</v>
      </c>
      <c r="C264" s="81" t="s">
        <v>621</v>
      </c>
      <c r="D264" s="60" t="s">
        <v>97</v>
      </c>
      <c r="E264" s="61">
        <v>111300</v>
      </c>
      <c r="F264" s="61" t="s">
        <v>23</v>
      </c>
      <c r="G264" s="61" t="s">
        <v>667</v>
      </c>
      <c r="H264" s="61">
        <v>752410</v>
      </c>
      <c r="I264" s="63" t="s">
        <v>95</v>
      </c>
      <c r="J264" s="49" t="s">
        <v>98</v>
      </c>
      <c r="K264" s="62">
        <v>1456480607</v>
      </c>
      <c r="L264" s="64">
        <v>4.2299999999999997E-2</v>
      </c>
      <c r="M264" s="65">
        <v>-612210.79</v>
      </c>
      <c r="N264" s="65">
        <v>-1044558.08</v>
      </c>
      <c r="O264" s="66" t="str">
        <f t="shared" si="8"/>
        <v>Gysipo</v>
      </c>
      <c r="P264" s="71" t="s">
        <v>27</v>
      </c>
      <c r="Q264" s="73" t="s">
        <v>26</v>
      </c>
      <c r="R264" s="49" t="s">
        <v>26</v>
      </c>
      <c r="S264" s="136" t="s">
        <v>63</v>
      </c>
      <c r="T264" s="139" t="s">
        <v>34</v>
      </c>
      <c r="U264" s="139"/>
      <c r="V264" s="74" t="s">
        <v>29</v>
      </c>
      <c r="W264" s="11">
        <f>VLOOKUP(A264,'Lesni_pozemky_PLa 2018'!A:C,1,FALSE)</f>
        <v>258</v>
      </c>
    </row>
    <row r="265" spans="1:23" hidden="1">
      <c r="A265">
        <v>259</v>
      </c>
      <c r="B265" s="59">
        <v>2</v>
      </c>
      <c r="C265" s="81" t="s">
        <v>621</v>
      </c>
      <c r="D265" s="60" t="s">
        <v>94</v>
      </c>
      <c r="E265" s="61">
        <v>111300</v>
      </c>
      <c r="F265" s="61" t="s">
        <v>23</v>
      </c>
      <c r="G265" s="61" t="s">
        <v>667</v>
      </c>
      <c r="H265" s="61">
        <v>752410</v>
      </c>
      <c r="I265" s="63" t="s">
        <v>95</v>
      </c>
      <c r="J265" s="49" t="s">
        <v>96</v>
      </c>
      <c r="K265" s="62">
        <v>1456406607</v>
      </c>
      <c r="L265" s="64">
        <v>6.7699999999999996E-2</v>
      </c>
      <c r="M265" s="65">
        <v>-613786.54</v>
      </c>
      <c r="N265" s="65">
        <v>-1044348.91</v>
      </c>
      <c r="O265" s="66" t="str">
        <f t="shared" si="8"/>
        <v>Gysipo</v>
      </c>
      <c r="P265" s="71" t="s">
        <v>27</v>
      </c>
      <c r="Q265" s="73" t="s">
        <v>26</v>
      </c>
      <c r="R265" s="49" t="s">
        <v>26</v>
      </c>
      <c r="S265" s="136" t="s">
        <v>63</v>
      </c>
      <c r="T265" s="139" t="s">
        <v>34</v>
      </c>
      <c r="U265" s="139"/>
      <c r="V265" s="74" t="s">
        <v>29</v>
      </c>
      <c r="W265" s="11">
        <f>VLOOKUP(A265,'Lesni_pozemky_PLa 2018'!A:C,1,FALSE)</f>
        <v>259</v>
      </c>
    </row>
    <row r="266" spans="1:23" ht="38.25">
      <c r="A266">
        <v>260</v>
      </c>
      <c r="B266" s="59">
        <v>2</v>
      </c>
      <c r="C266" s="81" t="s">
        <v>621</v>
      </c>
      <c r="D266" s="60" t="s">
        <v>133</v>
      </c>
      <c r="E266" s="75">
        <v>111341</v>
      </c>
      <c r="F266" s="61" t="s">
        <v>23</v>
      </c>
      <c r="G266" s="61" t="s">
        <v>666</v>
      </c>
      <c r="H266" s="61">
        <v>665720</v>
      </c>
      <c r="I266" s="215" t="s">
        <v>134</v>
      </c>
      <c r="J266" s="67" t="s">
        <v>135</v>
      </c>
      <c r="K266" s="62">
        <v>2470700611</v>
      </c>
      <c r="L266" s="64">
        <v>6.4799999999999996E-2</v>
      </c>
      <c r="M266" s="65">
        <v>0</v>
      </c>
      <c r="N266" s="65">
        <v>0</v>
      </c>
      <c r="O266" s="76"/>
      <c r="P266" s="71" t="s">
        <v>26</v>
      </c>
      <c r="Q266" s="49" t="s">
        <v>27</v>
      </c>
      <c r="R266" s="49" t="s">
        <v>27</v>
      </c>
      <c r="S266" s="137" t="s">
        <v>136</v>
      </c>
      <c r="T266" s="139" t="s">
        <v>34</v>
      </c>
      <c r="U266" s="209" t="s">
        <v>896</v>
      </c>
      <c r="V266" s="58" t="s">
        <v>29</v>
      </c>
      <c r="W266" s="11">
        <f>VLOOKUP(A266,'Lesni_pozemky_PLa 2018'!A:C,1,FALSE)</f>
        <v>260</v>
      </c>
    </row>
    <row r="267" spans="1:23" ht="38.25">
      <c r="A267">
        <v>261</v>
      </c>
      <c r="B267" s="59">
        <v>2</v>
      </c>
      <c r="C267" s="81" t="s">
        <v>621</v>
      </c>
      <c r="D267" s="60" t="s">
        <v>133</v>
      </c>
      <c r="E267" s="75">
        <v>111341</v>
      </c>
      <c r="F267" s="61" t="s">
        <v>23</v>
      </c>
      <c r="G267" s="61" t="s">
        <v>666</v>
      </c>
      <c r="H267" s="61">
        <v>665720</v>
      </c>
      <c r="I267" s="215" t="s">
        <v>134</v>
      </c>
      <c r="J267" s="49" t="s">
        <v>137</v>
      </c>
      <c r="K267" s="62">
        <v>2470800611</v>
      </c>
      <c r="L267" s="64">
        <v>0.14949999999999999</v>
      </c>
      <c r="M267" s="65">
        <v>0</v>
      </c>
      <c r="N267" s="65">
        <v>0</v>
      </c>
      <c r="O267" s="76"/>
      <c r="P267" s="71" t="s">
        <v>26</v>
      </c>
      <c r="Q267" s="49" t="s">
        <v>26</v>
      </c>
      <c r="R267" s="49" t="s">
        <v>27</v>
      </c>
      <c r="S267" s="137" t="s">
        <v>138</v>
      </c>
      <c r="T267" s="139" t="s">
        <v>34</v>
      </c>
      <c r="U267" s="209" t="s">
        <v>896</v>
      </c>
      <c r="V267" s="58" t="s">
        <v>29</v>
      </c>
      <c r="W267" s="11">
        <f>VLOOKUP(A267,'Lesni_pozemky_PLa 2018'!A:C,1,FALSE)</f>
        <v>261</v>
      </c>
    </row>
    <row r="268" spans="1:23" hidden="1">
      <c r="A268">
        <v>262</v>
      </c>
      <c r="B268" s="59">
        <v>2</v>
      </c>
      <c r="C268" s="81" t="s">
        <v>621</v>
      </c>
      <c r="D268" s="60" t="s">
        <v>87</v>
      </c>
      <c r="E268" s="61">
        <v>111300</v>
      </c>
      <c r="F268" s="61" t="s">
        <v>23</v>
      </c>
      <c r="G268" s="61" t="s">
        <v>660</v>
      </c>
      <c r="H268" s="61">
        <v>627551</v>
      </c>
      <c r="I268" s="63" t="s">
        <v>88</v>
      </c>
      <c r="J268" s="49" t="s">
        <v>89</v>
      </c>
      <c r="K268" s="62">
        <v>2301791607</v>
      </c>
      <c r="L268" s="64">
        <v>8.8999999999999999E-3</v>
      </c>
      <c r="M268" s="65">
        <v>-616492.51</v>
      </c>
      <c r="N268" s="65">
        <v>-1037821.94</v>
      </c>
      <c r="O268" s="66" t="str">
        <f t="shared" ref="O268:O298" si="9">HYPERLINK(CONCATENATE("http://gis.pla.cz/gisypo/main.aspx?scale=3000&amp;Y=",M268,"&amp;X=",N268),"Gysipo")</f>
        <v>Gysipo</v>
      </c>
      <c r="P268" s="71" t="s">
        <v>27</v>
      </c>
      <c r="Q268" s="73" t="s">
        <v>26</v>
      </c>
      <c r="R268" s="49" t="s">
        <v>26</v>
      </c>
      <c r="S268" s="137" t="s">
        <v>63</v>
      </c>
      <c r="T268" s="139" t="s">
        <v>34</v>
      </c>
      <c r="U268" s="139"/>
      <c r="V268" s="74" t="s">
        <v>29</v>
      </c>
      <c r="W268" s="11">
        <f>VLOOKUP(A268,'Lesni_pozemky_PLa 2018'!A:C,1,FALSE)</f>
        <v>262</v>
      </c>
    </row>
    <row r="269" spans="1:23" ht="14.25" hidden="1">
      <c r="A269">
        <v>263</v>
      </c>
      <c r="B269" s="59">
        <v>2</v>
      </c>
      <c r="C269" s="81" t="s">
        <v>621</v>
      </c>
      <c r="D269" s="144" t="s">
        <v>625</v>
      </c>
      <c r="E269" s="94"/>
      <c r="F269" s="61" t="s">
        <v>23</v>
      </c>
      <c r="G269" s="61" t="s">
        <v>664</v>
      </c>
      <c r="H269" s="61">
        <v>695947</v>
      </c>
      <c r="I269" s="118" t="s">
        <v>589</v>
      </c>
      <c r="J269" s="119" t="s">
        <v>588</v>
      </c>
      <c r="K269" s="62">
        <v>52341818010</v>
      </c>
      <c r="L269" s="64">
        <v>6.54E-2</v>
      </c>
      <c r="M269" s="65">
        <v>-629895</v>
      </c>
      <c r="N269" s="65">
        <v>-1086861</v>
      </c>
      <c r="O269" s="66" t="str">
        <f t="shared" si="9"/>
        <v>Gysipo</v>
      </c>
      <c r="P269" s="88"/>
      <c r="Q269" s="88"/>
      <c r="R269" s="88"/>
      <c r="S269" s="88"/>
      <c r="T269" s="113" t="s">
        <v>482</v>
      </c>
      <c r="U269" s="113"/>
      <c r="V269" s="88"/>
      <c r="W269" s="11">
        <f>VLOOKUP(A269,'Lesni_pozemky_PLa 2018'!A:C,1,FALSE)</f>
        <v>263</v>
      </c>
    </row>
    <row r="270" spans="1:23" ht="14.25" hidden="1">
      <c r="A270">
        <v>264</v>
      </c>
      <c r="B270" s="59">
        <v>2</v>
      </c>
      <c r="C270" s="81" t="s">
        <v>621</v>
      </c>
      <c r="D270" s="144" t="s">
        <v>625</v>
      </c>
      <c r="E270" s="94"/>
      <c r="F270" s="61" t="s">
        <v>23</v>
      </c>
      <c r="G270" s="61" t="s">
        <v>664</v>
      </c>
      <c r="H270" s="61">
        <v>695947</v>
      </c>
      <c r="I270" s="118" t="s">
        <v>589</v>
      </c>
      <c r="J270" s="123">
        <v>642</v>
      </c>
      <c r="K270" s="62">
        <v>1083863603</v>
      </c>
      <c r="L270" s="64">
        <v>0.16650000000000001</v>
      </c>
      <c r="M270" s="65">
        <v>-629871</v>
      </c>
      <c r="N270" s="65">
        <v>-1086729</v>
      </c>
      <c r="O270" s="66" t="str">
        <f t="shared" si="9"/>
        <v>Gysipo</v>
      </c>
      <c r="P270" s="88"/>
      <c r="Q270" s="88"/>
      <c r="R270" s="88"/>
      <c r="S270" s="88"/>
      <c r="T270" s="113" t="s">
        <v>482</v>
      </c>
      <c r="U270" s="113"/>
      <c r="V270" s="88"/>
      <c r="W270" s="11">
        <f>VLOOKUP(A270,'Lesni_pozemky_PLa 2018'!A:C,1,FALSE)</f>
        <v>264</v>
      </c>
    </row>
    <row r="271" spans="1:23" ht="14.25" hidden="1">
      <c r="A271">
        <v>265</v>
      </c>
      <c r="B271" s="59">
        <v>2</v>
      </c>
      <c r="C271" s="81" t="s">
        <v>621</v>
      </c>
      <c r="D271" s="144" t="s">
        <v>625</v>
      </c>
      <c r="E271" s="94"/>
      <c r="F271" s="61" t="s">
        <v>23</v>
      </c>
      <c r="G271" s="61" t="s">
        <v>664</v>
      </c>
      <c r="H271" s="61">
        <v>695947</v>
      </c>
      <c r="I271" s="118" t="s">
        <v>589</v>
      </c>
      <c r="J271" s="119" t="s">
        <v>590</v>
      </c>
      <c r="K271" s="62">
        <v>52341838010</v>
      </c>
      <c r="L271" s="64">
        <v>5.8599999999999999E-2</v>
      </c>
      <c r="M271" s="65">
        <v>-630090</v>
      </c>
      <c r="N271" s="65">
        <v>-1086746</v>
      </c>
      <c r="O271" s="66" t="str">
        <f t="shared" si="9"/>
        <v>Gysipo</v>
      </c>
      <c r="P271" s="88"/>
      <c r="Q271" s="88"/>
      <c r="R271" s="88"/>
      <c r="S271" s="88"/>
      <c r="T271" s="113" t="s">
        <v>482</v>
      </c>
      <c r="U271" s="113"/>
      <c r="V271" s="88"/>
      <c r="W271" s="11">
        <f>VLOOKUP(A271,'Lesni_pozemky_PLa 2018'!A:C,1,FALSE)</f>
        <v>265</v>
      </c>
    </row>
    <row r="272" spans="1:23" ht="14.25" hidden="1">
      <c r="A272">
        <v>266</v>
      </c>
      <c r="B272" s="59">
        <v>2</v>
      </c>
      <c r="C272" s="81" t="s">
        <v>621</v>
      </c>
      <c r="D272" s="144" t="s">
        <v>625</v>
      </c>
      <c r="E272" s="94"/>
      <c r="F272" s="61" t="s">
        <v>23</v>
      </c>
      <c r="G272" s="61" t="s">
        <v>664</v>
      </c>
      <c r="H272" s="61">
        <v>695947</v>
      </c>
      <c r="I272" s="118" t="s">
        <v>589</v>
      </c>
      <c r="J272" s="119" t="s">
        <v>591</v>
      </c>
      <c r="K272" s="62">
        <v>52341844010</v>
      </c>
      <c r="L272" s="64">
        <v>1.0699999999999999E-2</v>
      </c>
      <c r="M272" s="65">
        <v>-630390</v>
      </c>
      <c r="N272" s="65">
        <v>-1086711</v>
      </c>
      <c r="O272" s="66" t="str">
        <f t="shared" si="9"/>
        <v>Gysipo</v>
      </c>
      <c r="P272" s="88"/>
      <c r="Q272" s="88"/>
      <c r="R272" s="88"/>
      <c r="S272" s="88"/>
      <c r="T272" s="113" t="s">
        <v>482</v>
      </c>
      <c r="U272" s="113"/>
      <c r="V272" s="88"/>
      <c r="W272" s="11">
        <f>VLOOKUP(A272,'Lesni_pozemky_PLa 2018'!A:C,1,FALSE)</f>
        <v>266</v>
      </c>
    </row>
    <row r="273" spans="1:23" ht="14.25" hidden="1">
      <c r="A273">
        <v>267</v>
      </c>
      <c r="B273" s="59">
        <v>2</v>
      </c>
      <c r="C273" s="81" t="s">
        <v>621</v>
      </c>
      <c r="D273" s="144" t="s">
        <v>625</v>
      </c>
      <c r="E273" s="94"/>
      <c r="F273" s="61" t="s">
        <v>23</v>
      </c>
      <c r="G273" s="61" t="s">
        <v>664</v>
      </c>
      <c r="H273" s="61">
        <v>695947</v>
      </c>
      <c r="I273" s="118" t="s">
        <v>589</v>
      </c>
      <c r="J273" s="119" t="s">
        <v>592</v>
      </c>
      <c r="K273" s="62">
        <v>52341845010</v>
      </c>
      <c r="L273" s="64">
        <v>1.17E-2</v>
      </c>
      <c r="M273" s="65">
        <v>-630337</v>
      </c>
      <c r="N273" s="65">
        <v>-1086765</v>
      </c>
      <c r="O273" s="66" t="str">
        <f t="shared" si="9"/>
        <v>Gysipo</v>
      </c>
      <c r="P273" s="88"/>
      <c r="Q273" s="88"/>
      <c r="R273" s="88"/>
      <c r="S273" s="88"/>
      <c r="T273" s="113" t="s">
        <v>482</v>
      </c>
      <c r="U273" s="113"/>
      <c r="V273" s="88"/>
      <c r="W273" s="11">
        <f>VLOOKUP(A273,'Lesni_pozemky_PLa 2018'!A:C,1,FALSE)</f>
        <v>267</v>
      </c>
    </row>
    <row r="274" spans="1:23" ht="14.25" hidden="1">
      <c r="A274">
        <v>268</v>
      </c>
      <c r="B274" s="59">
        <v>2</v>
      </c>
      <c r="C274" s="81" t="s">
        <v>621</v>
      </c>
      <c r="D274" s="144" t="s">
        <v>625</v>
      </c>
      <c r="E274" s="94"/>
      <c r="F274" s="61" t="s">
        <v>23</v>
      </c>
      <c r="G274" s="61" t="s">
        <v>664</v>
      </c>
      <c r="H274" s="61">
        <v>695947</v>
      </c>
      <c r="I274" s="118" t="s">
        <v>589</v>
      </c>
      <c r="J274" s="119" t="s">
        <v>593</v>
      </c>
      <c r="K274" s="62">
        <v>52341846010</v>
      </c>
      <c r="L274" s="64">
        <v>2.07E-2</v>
      </c>
      <c r="M274" s="65">
        <v>-630301</v>
      </c>
      <c r="N274" s="65">
        <v>-1086764</v>
      </c>
      <c r="O274" s="66" t="str">
        <f t="shared" si="9"/>
        <v>Gysipo</v>
      </c>
      <c r="P274" s="88"/>
      <c r="Q274" s="88"/>
      <c r="R274" s="88"/>
      <c r="S274" s="88"/>
      <c r="T274" s="113" t="s">
        <v>482</v>
      </c>
      <c r="U274" s="113"/>
      <c r="V274" s="88"/>
      <c r="W274" s="11">
        <f>VLOOKUP(A274,'Lesni_pozemky_PLa 2018'!A:C,1,FALSE)</f>
        <v>268</v>
      </c>
    </row>
    <row r="275" spans="1:23" ht="14.25" hidden="1">
      <c r="A275">
        <v>269</v>
      </c>
      <c r="B275" s="59">
        <v>2</v>
      </c>
      <c r="C275" s="81" t="s">
        <v>621</v>
      </c>
      <c r="D275" s="144" t="s">
        <v>625</v>
      </c>
      <c r="E275" s="94"/>
      <c r="F275" s="61" t="s">
        <v>23</v>
      </c>
      <c r="G275" s="61" t="s">
        <v>664</v>
      </c>
      <c r="H275" s="61">
        <v>695947</v>
      </c>
      <c r="I275" s="118" t="s">
        <v>589</v>
      </c>
      <c r="J275" s="119" t="s">
        <v>594</v>
      </c>
      <c r="K275" s="62">
        <v>52341848010</v>
      </c>
      <c r="L275" s="64">
        <v>0.29039999999999999</v>
      </c>
      <c r="M275" s="65">
        <v>-630309</v>
      </c>
      <c r="N275" s="65">
        <v>-1086737</v>
      </c>
      <c r="O275" s="66" t="str">
        <f t="shared" si="9"/>
        <v>Gysipo</v>
      </c>
      <c r="P275" s="88"/>
      <c r="Q275" s="88"/>
      <c r="R275" s="88"/>
      <c r="S275" s="88"/>
      <c r="T275" s="113" t="s">
        <v>482</v>
      </c>
      <c r="U275" s="113"/>
      <c r="V275" s="88"/>
      <c r="W275" s="11">
        <f>VLOOKUP(A275,'Lesni_pozemky_PLa 2018'!A:C,1,FALSE)</f>
        <v>269</v>
      </c>
    </row>
    <row r="276" spans="1:23" ht="14.25" hidden="1">
      <c r="A276">
        <v>270</v>
      </c>
      <c r="B276" s="59">
        <v>2</v>
      </c>
      <c r="C276" s="81" t="s">
        <v>621</v>
      </c>
      <c r="D276" s="144" t="s">
        <v>625</v>
      </c>
      <c r="E276" s="94"/>
      <c r="F276" s="61" t="s">
        <v>23</v>
      </c>
      <c r="G276" s="61" t="s">
        <v>664</v>
      </c>
      <c r="H276" s="61">
        <v>695947</v>
      </c>
      <c r="I276" s="118" t="s">
        <v>589</v>
      </c>
      <c r="J276" s="119" t="s">
        <v>595</v>
      </c>
      <c r="K276" s="62">
        <v>52341849010</v>
      </c>
      <c r="L276" s="64">
        <v>6.4999999999999997E-3</v>
      </c>
      <c r="M276" s="65">
        <v>-630197</v>
      </c>
      <c r="N276" s="65">
        <v>-1086701</v>
      </c>
      <c r="O276" s="66" t="str">
        <f t="shared" si="9"/>
        <v>Gysipo</v>
      </c>
      <c r="P276" s="88"/>
      <c r="Q276" s="88"/>
      <c r="R276" s="88"/>
      <c r="S276" s="88"/>
      <c r="T276" s="113" t="s">
        <v>482</v>
      </c>
      <c r="U276" s="113"/>
      <c r="V276" s="88"/>
      <c r="W276" s="11">
        <f>VLOOKUP(A276,'Lesni_pozemky_PLa 2018'!A:C,1,FALSE)</f>
        <v>270</v>
      </c>
    </row>
    <row r="277" spans="1:23" ht="14.25" hidden="1">
      <c r="A277">
        <v>271</v>
      </c>
      <c r="B277" s="59">
        <v>2</v>
      </c>
      <c r="C277" s="81" t="s">
        <v>621</v>
      </c>
      <c r="D277" s="144" t="s">
        <v>625</v>
      </c>
      <c r="E277" s="94"/>
      <c r="F277" s="61" t="s">
        <v>23</v>
      </c>
      <c r="G277" s="61" t="s">
        <v>664</v>
      </c>
      <c r="H277" s="61">
        <v>695947</v>
      </c>
      <c r="I277" s="118" t="s">
        <v>589</v>
      </c>
      <c r="J277" s="119" t="s">
        <v>596</v>
      </c>
      <c r="K277" s="62">
        <v>52341851010</v>
      </c>
      <c r="L277" s="64">
        <v>1.32E-2</v>
      </c>
      <c r="M277" s="65">
        <v>-630371</v>
      </c>
      <c r="N277" s="65">
        <v>-1086742</v>
      </c>
      <c r="O277" s="66" t="str">
        <f t="shared" si="9"/>
        <v>Gysipo</v>
      </c>
      <c r="P277" s="88"/>
      <c r="Q277" s="88"/>
      <c r="R277" s="88"/>
      <c r="S277" s="88"/>
      <c r="T277" s="113" t="s">
        <v>482</v>
      </c>
      <c r="U277" s="113"/>
      <c r="V277" s="88"/>
      <c r="W277" s="11">
        <f>VLOOKUP(A277,'Lesni_pozemky_PLa 2018'!A:C,1,FALSE)</f>
        <v>271</v>
      </c>
    </row>
    <row r="278" spans="1:23" ht="14.25" hidden="1">
      <c r="A278">
        <v>272</v>
      </c>
      <c r="B278" s="59">
        <v>2</v>
      </c>
      <c r="C278" s="81" t="s">
        <v>621</v>
      </c>
      <c r="D278" s="144" t="s">
        <v>625</v>
      </c>
      <c r="E278" s="94"/>
      <c r="F278" s="61" t="s">
        <v>23</v>
      </c>
      <c r="G278" s="61" t="s">
        <v>664</v>
      </c>
      <c r="H278" s="61">
        <v>695947</v>
      </c>
      <c r="I278" s="118" t="s">
        <v>589</v>
      </c>
      <c r="J278" s="119" t="s">
        <v>597</v>
      </c>
      <c r="K278" s="62">
        <v>52341852010</v>
      </c>
      <c r="L278" s="64">
        <v>0.12130000000000001</v>
      </c>
      <c r="M278" s="65">
        <v>-630151</v>
      </c>
      <c r="N278" s="65">
        <v>-1086813</v>
      </c>
      <c r="O278" s="66" t="str">
        <f t="shared" si="9"/>
        <v>Gysipo</v>
      </c>
      <c r="P278" s="88"/>
      <c r="Q278" s="88"/>
      <c r="R278" s="88"/>
      <c r="S278" s="88"/>
      <c r="T278" s="113" t="s">
        <v>482</v>
      </c>
      <c r="U278" s="113"/>
      <c r="V278" s="88"/>
      <c r="W278" s="11">
        <f>VLOOKUP(A278,'Lesni_pozemky_PLa 2018'!A:C,1,FALSE)</f>
        <v>272</v>
      </c>
    </row>
    <row r="279" spans="1:23" ht="14.25" hidden="1">
      <c r="A279">
        <v>273</v>
      </c>
      <c r="B279" s="59">
        <v>2</v>
      </c>
      <c r="C279" s="81" t="s">
        <v>621</v>
      </c>
      <c r="D279" s="144" t="s">
        <v>625</v>
      </c>
      <c r="E279" s="94"/>
      <c r="F279" s="61" t="s">
        <v>23</v>
      </c>
      <c r="G279" s="61" t="s">
        <v>664</v>
      </c>
      <c r="H279" s="61">
        <v>695947</v>
      </c>
      <c r="I279" s="118" t="s">
        <v>589</v>
      </c>
      <c r="J279" s="119" t="s">
        <v>598</v>
      </c>
      <c r="K279" s="62">
        <v>52341853010</v>
      </c>
      <c r="L279" s="64">
        <v>5.8999999999999997E-2</v>
      </c>
      <c r="M279" s="65">
        <v>-630261</v>
      </c>
      <c r="N279" s="65">
        <v>-1086786</v>
      </c>
      <c r="O279" s="66" t="str">
        <f t="shared" si="9"/>
        <v>Gysipo</v>
      </c>
      <c r="P279" s="88"/>
      <c r="Q279" s="88"/>
      <c r="R279" s="88"/>
      <c r="S279" s="88"/>
      <c r="T279" s="113" t="s">
        <v>482</v>
      </c>
      <c r="U279" s="113"/>
      <c r="V279" s="88"/>
      <c r="W279" s="11">
        <f>VLOOKUP(A279,'Lesni_pozemky_PLa 2018'!A:C,1,FALSE)</f>
        <v>273</v>
      </c>
    </row>
    <row r="280" spans="1:23" ht="14.25" hidden="1">
      <c r="A280">
        <v>274</v>
      </c>
      <c r="B280" s="59">
        <v>2</v>
      </c>
      <c r="C280" s="81" t="s">
        <v>621</v>
      </c>
      <c r="D280" s="144" t="s">
        <v>625</v>
      </c>
      <c r="E280" s="94"/>
      <c r="F280" s="61" t="s">
        <v>23</v>
      </c>
      <c r="G280" s="61" t="s">
        <v>664</v>
      </c>
      <c r="H280" s="61">
        <v>695947</v>
      </c>
      <c r="I280" s="118" t="s">
        <v>589</v>
      </c>
      <c r="J280" s="119" t="s">
        <v>599</v>
      </c>
      <c r="K280" s="62">
        <v>52341854010</v>
      </c>
      <c r="L280" s="64">
        <v>0.2429</v>
      </c>
      <c r="M280" s="65">
        <v>-630206</v>
      </c>
      <c r="N280" s="65">
        <v>-1086792</v>
      </c>
      <c r="O280" s="66" t="str">
        <f t="shared" si="9"/>
        <v>Gysipo</v>
      </c>
      <c r="P280" s="88"/>
      <c r="Q280" s="88"/>
      <c r="R280" s="88"/>
      <c r="S280" s="88"/>
      <c r="T280" s="113" t="s">
        <v>482</v>
      </c>
      <c r="U280" s="113"/>
      <c r="V280" s="88"/>
      <c r="W280" s="11">
        <f>VLOOKUP(A280,'Lesni_pozemky_PLa 2018'!A:C,1,FALSE)</f>
        <v>274</v>
      </c>
    </row>
    <row r="281" spans="1:23" ht="14.25" hidden="1">
      <c r="A281">
        <v>275</v>
      </c>
      <c r="B281" s="59">
        <v>2</v>
      </c>
      <c r="C281" s="81" t="s">
        <v>621</v>
      </c>
      <c r="D281" s="144" t="s">
        <v>625</v>
      </c>
      <c r="E281" s="94"/>
      <c r="F281" s="61" t="s">
        <v>23</v>
      </c>
      <c r="G281" s="61" t="s">
        <v>664</v>
      </c>
      <c r="H281" s="61">
        <v>695947</v>
      </c>
      <c r="I281" s="118" t="s">
        <v>589</v>
      </c>
      <c r="J281" s="119" t="s">
        <v>600</v>
      </c>
      <c r="K281" s="62">
        <v>52341855010</v>
      </c>
      <c r="L281" s="64">
        <v>2.41E-2</v>
      </c>
      <c r="M281" s="65">
        <v>-630177</v>
      </c>
      <c r="N281" s="65">
        <v>-1086778</v>
      </c>
      <c r="O281" s="66" t="str">
        <f t="shared" si="9"/>
        <v>Gysipo</v>
      </c>
      <c r="P281" s="88"/>
      <c r="Q281" s="88"/>
      <c r="R281" s="88"/>
      <c r="S281" s="88"/>
      <c r="T281" s="113" t="s">
        <v>482</v>
      </c>
      <c r="U281" s="113"/>
      <c r="V281" s="88"/>
      <c r="W281" s="11">
        <f>VLOOKUP(A281,'Lesni_pozemky_PLa 2018'!A:C,1,FALSE)</f>
        <v>275</v>
      </c>
    </row>
    <row r="282" spans="1:23" ht="14.25" hidden="1">
      <c r="A282">
        <v>276</v>
      </c>
      <c r="B282" s="59">
        <v>2</v>
      </c>
      <c r="C282" s="81" t="s">
        <v>621</v>
      </c>
      <c r="D282" s="144" t="s">
        <v>625</v>
      </c>
      <c r="E282" s="94"/>
      <c r="F282" s="61" t="s">
        <v>23</v>
      </c>
      <c r="G282" s="61" t="s">
        <v>664</v>
      </c>
      <c r="H282" s="61">
        <v>695947</v>
      </c>
      <c r="I282" s="118" t="s">
        <v>589</v>
      </c>
      <c r="J282" s="119" t="s">
        <v>601</v>
      </c>
      <c r="K282" s="62">
        <v>52341856010</v>
      </c>
      <c r="L282" s="64">
        <v>0.1716</v>
      </c>
      <c r="M282" s="65">
        <v>-630158</v>
      </c>
      <c r="N282" s="65">
        <v>-1086786</v>
      </c>
      <c r="O282" s="66" t="str">
        <f t="shared" si="9"/>
        <v>Gysipo</v>
      </c>
      <c r="P282" s="88"/>
      <c r="Q282" s="88"/>
      <c r="R282" s="88"/>
      <c r="S282" s="88"/>
      <c r="T282" s="113" t="s">
        <v>482</v>
      </c>
      <c r="U282" s="113"/>
      <c r="V282" s="88"/>
      <c r="W282" s="11">
        <f>VLOOKUP(A282,'Lesni_pozemky_PLa 2018'!A:C,1,FALSE)</f>
        <v>276</v>
      </c>
    </row>
    <row r="283" spans="1:23" ht="14.25" hidden="1">
      <c r="A283">
        <v>277</v>
      </c>
      <c r="B283" s="59">
        <v>2</v>
      </c>
      <c r="C283" s="81" t="s">
        <v>621</v>
      </c>
      <c r="D283" s="144" t="s">
        <v>625</v>
      </c>
      <c r="E283" s="94"/>
      <c r="F283" s="61" t="s">
        <v>23</v>
      </c>
      <c r="G283" s="61" t="s">
        <v>664</v>
      </c>
      <c r="H283" s="61">
        <v>695947</v>
      </c>
      <c r="I283" s="118" t="s">
        <v>589</v>
      </c>
      <c r="J283" s="119" t="s">
        <v>602</v>
      </c>
      <c r="K283" s="62">
        <v>52341858010</v>
      </c>
      <c r="L283" s="64">
        <v>1.2999999999999999E-3</v>
      </c>
      <c r="M283" s="65">
        <v>-630143</v>
      </c>
      <c r="N283" s="65">
        <v>-1086765</v>
      </c>
      <c r="O283" s="66" t="str">
        <f t="shared" si="9"/>
        <v>Gysipo</v>
      </c>
      <c r="P283" s="88"/>
      <c r="Q283" s="88"/>
      <c r="R283" s="88"/>
      <c r="S283" s="88"/>
      <c r="T283" s="113" t="s">
        <v>482</v>
      </c>
      <c r="U283" s="113"/>
      <c r="V283" s="88"/>
      <c r="W283" s="11">
        <f>VLOOKUP(A283,'Lesni_pozemky_PLa 2018'!A:C,1,FALSE)</f>
        <v>277</v>
      </c>
    </row>
    <row r="284" spans="1:23" ht="14.25" hidden="1">
      <c r="A284">
        <v>278</v>
      </c>
      <c r="B284" s="59">
        <v>2</v>
      </c>
      <c r="C284" s="81" t="s">
        <v>621</v>
      </c>
      <c r="D284" s="144" t="s">
        <v>625</v>
      </c>
      <c r="E284" s="94"/>
      <c r="F284" s="61" t="s">
        <v>23</v>
      </c>
      <c r="G284" s="61" t="s">
        <v>664</v>
      </c>
      <c r="H284" s="61">
        <v>695947</v>
      </c>
      <c r="I284" s="118" t="s">
        <v>589</v>
      </c>
      <c r="J284" s="119" t="s">
        <v>603</v>
      </c>
      <c r="K284" s="62">
        <v>52341859010</v>
      </c>
      <c r="L284" s="64">
        <v>0.19139999999999999</v>
      </c>
      <c r="M284" s="65">
        <v>-630327</v>
      </c>
      <c r="N284" s="65">
        <v>-1086772</v>
      </c>
      <c r="O284" s="66" t="str">
        <f t="shared" si="9"/>
        <v>Gysipo</v>
      </c>
      <c r="P284" s="88"/>
      <c r="Q284" s="88"/>
      <c r="R284" s="88"/>
      <c r="S284" s="88"/>
      <c r="T284" s="113" t="s">
        <v>482</v>
      </c>
      <c r="U284" s="113"/>
      <c r="V284" s="88"/>
      <c r="W284" s="11">
        <f>VLOOKUP(A284,'Lesni_pozemky_PLa 2018'!A:C,1,FALSE)</f>
        <v>278</v>
      </c>
    </row>
    <row r="285" spans="1:23" hidden="1">
      <c r="A285">
        <v>279</v>
      </c>
      <c r="B285" s="59">
        <v>2</v>
      </c>
      <c r="C285" s="81" t="s">
        <v>621</v>
      </c>
      <c r="D285" s="60" t="s">
        <v>87</v>
      </c>
      <c r="E285" s="61">
        <v>111300</v>
      </c>
      <c r="F285" s="61" t="s">
        <v>23</v>
      </c>
      <c r="G285" s="61" t="s">
        <v>660</v>
      </c>
      <c r="H285" s="61">
        <v>671185</v>
      </c>
      <c r="I285" s="63" t="s">
        <v>90</v>
      </c>
      <c r="J285" s="49" t="s">
        <v>91</v>
      </c>
      <c r="K285" s="62">
        <v>1366660607</v>
      </c>
      <c r="L285" s="64">
        <v>9.2999999999999992E-3</v>
      </c>
      <c r="M285" s="65">
        <v>-609165.15</v>
      </c>
      <c r="N285" s="65">
        <v>-1034862.37</v>
      </c>
      <c r="O285" s="66" t="str">
        <f t="shared" si="9"/>
        <v>Gysipo</v>
      </c>
      <c r="P285" s="71" t="s">
        <v>27</v>
      </c>
      <c r="Q285" s="73" t="s">
        <v>26</v>
      </c>
      <c r="R285" s="49" t="s">
        <v>26</v>
      </c>
      <c r="S285" s="137" t="s">
        <v>63</v>
      </c>
      <c r="T285" s="139" t="s">
        <v>34</v>
      </c>
      <c r="U285" s="139"/>
      <c r="V285" s="74" t="s">
        <v>29</v>
      </c>
      <c r="W285" s="11">
        <f>VLOOKUP(A285,'Lesni_pozemky_PLa 2018'!A:C,1,FALSE)</f>
        <v>279</v>
      </c>
    </row>
    <row r="286" spans="1:23" hidden="1">
      <c r="A286">
        <v>280</v>
      </c>
      <c r="B286" s="59">
        <v>2</v>
      </c>
      <c r="C286" s="81" t="s">
        <v>621</v>
      </c>
      <c r="D286" s="60" t="s">
        <v>87</v>
      </c>
      <c r="E286" s="61">
        <v>111300</v>
      </c>
      <c r="F286" s="61" t="s">
        <v>23</v>
      </c>
      <c r="G286" s="61" t="s">
        <v>660</v>
      </c>
      <c r="H286" s="61">
        <v>671185</v>
      </c>
      <c r="I286" s="63" t="s">
        <v>90</v>
      </c>
      <c r="J286" s="49" t="s">
        <v>92</v>
      </c>
      <c r="K286" s="62">
        <v>1366661607</v>
      </c>
      <c r="L286" s="64">
        <v>3.6299999999999999E-2</v>
      </c>
      <c r="M286" s="65">
        <v>-609162.14</v>
      </c>
      <c r="N286" s="65">
        <v>-1034941.23</v>
      </c>
      <c r="O286" s="66" t="str">
        <f t="shared" si="9"/>
        <v>Gysipo</v>
      </c>
      <c r="P286" s="71" t="s">
        <v>27</v>
      </c>
      <c r="Q286" s="73" t="s">
        <v>26</v>
      </c>
      <c r="R286" s="49" t="s">
        <v>26</v>
      </c>
      <c r="S286" s="137" t="s">
        <v>63</v>
      </c>
      <c r="T286" s="139" t="s">
        <v>34</v>
      </c>
      <c r="U286" s="139"/>
      <c r="V286" s="74" t="s">
        <v>29</v>
      </c>
      <c r="W286" s="11">
        <f>VLOOKUP(A286,'Lesni_pozemky_PLa 2018'!A:C,1,FALSE)</f>
        <v>280</v>
      </c>
    </row>
    <row r="287" spans="1:23" hidden="1">
      <c r="A287">
        <v>281</v>
      </c>
      <c r="B287" s="59">
        <v>2</v>
      </c>
      <c r="C287" s="81" t="s">
        <v>621</v>
      </c>
      <c r="D287" s="60" t="s">
        <v>87</v>
      </c>
      <c r="E287" s="61">
        <v>111300</v>
      </c>
      <c r="F287" s="61" t="s">
        <v>23</v>
      </c>
      <c r="G287" s="61" t="s">
        <v>660</v>
      </c>
      <c r="H287" s="61">
        <v>671185</v>
      </c>
      <c r="I287" s="63" t="s">
        <v>90</v>
      </c>
      <c r="J287" s="49" t="s">
        <v>93</v>
      </c>
      <c r="K287" s="62">
        <v>1366662607</v>
      </c>
      <c r="L287" s="64">
        <v>2.0000000000000001E-4</v>
      </c>
      <c r="M287" s="65">
        <v>-609189.69999999995</v>
      </c>
      <c r="N287" s="65">
        <v>-1035003.76</v>
      </c>
      <c r="O287" s="66" t="str">
        <f t="shared" si="9"/>
        <v>Gysipo</v>
      </c>
      <c r="P287" s="71" t="s">
        <v>27</v>
      </c>
      <c r="Q287" s="73" t="s">
        <v>26</v>
      </c>
      <c r="R287" s="49" t="s">
        <v>26</v>
      </c>
      <c r="S287" s="137" t="s">
        <v>63</v>
      </c>
      <c r="T287" s="139" t="s">
        <v>34</v>
      </c>
      <c r="U287" s="139"/>
      <c r="V287" s="74" t="s">
        <v>29</v>
      </c>
      <c r="W287" s="11">
        <f>VLOOKUP(A287,'Lesni_pozemky_PLa 2018'!A:C,1,FALSE)</f>
        <v>281</v>
      </c>
    </row>
    <row r="288" spans="1:23" ht="25.5" hidden="1">
      <c r="A288">
        <v>282</v>
      </c>
      <c r="B288" s="59">
        <v>2</v>
      </c>
      <c r="C288" s="81" t="s">
        <v>621</v>
      </c>
      <c r="D288" s="60" t="s">
        <v>229</v>
      </c>
      <c r="E288" s="61">
        <v>211200</v>
      </c>
      <c r="F288" s="61" t="s">
        <v>23</v>
      </c>
      <c r="G288" s="61" t="s">
        <v>665</v>
      </c>
      <c r="H288" s="61">
        <v>775355</v>
      </c>
      <c r="I288" s="63" t="s">
        <v>230</v>
      </c>
      <c r="J288" s="49" t="s">
        <v>231</v>
      </c>
      <c r="K288" s="62">
        <v>2879683611</v>
      </c>
      <c r="L288" s="64">
        <v>4.5499999999999999E-2</v>
      </c>
      <c r="M288" s="65">
        <v>-602823.93999999994</v>
      </c>
      <c r="N288" s="65">
        <v>-1071890.57</v>
      </c>
      <c r="O288" s="66" t="str">
        <f t="shared" si="9"/>
        <v>Gysipo</v>
      </c>
      <c r="P288" s="71" t="s">
        <v>26</v>
      </c>
      <c r="Q288" s="49" t="s">
        <v>27</v>
      </c>
      <c r="R288" s="49" t="s">
        <v>27</v>
      </c>
      <c r="S288" s="137" t="s">
        <v>160</v>
      </c>
      <c r="T288" s="139" t="s">
        <v>34</v>
      </c>
      <c r="U288" s="139"/>
      <c r="V288" s="58" t="s">
        <v>29</v>
      </c>
      <c r="W288" s="11">
        <f>VLOOKUP(A288,'Lesni_pozemky_PLa 2018'!A:C,1,FALSE)</f>
        <v>282</v>
      </c>
    </row>
    <row r="289" spans="1:23" ht="14.25" hidden="1">
      <c r="A289">
        <v>283</v>
      </c>
      <c r="B289" s="59">
        <v>2</v>
      </c>
      <c r="C289" s="81" t="s">
        <v>621</v>
      </c>
      <c r="D289" s="144" t="s">
        <v>635</v>
      </c>
      <c r="E289" s="94"/>
      <c r="F289" s="61" t="s">
        <v>23</v>
      </c>
      <c r="G289" s="61" t="s">
        <v>664</v>
      </c>
      <c r="H289" s="61">
        <v>719226</v>
      </c>
      <c r="I289" s="118" t="s">
        <v>573</v>
      </c>
      <c r="J289" s="119" t="s">
        <v>572</v>
      </c>
      <c r="K289" s="62">
        <v>52328025010</v>
      </c>
      <c r="L289" s="64">
        <v>0.128</v>
      </c>
      <c r="M289" s="65">
        <v>-629544</v>
      </c>
      <c r="N289" s="65">
        <v>-1086520</v>
      </c>
      <c r="O289" s="66" t="str">
        <f t="shared" si="9"/>
        <v>Gysipo</v>
      </c>
      <c r="P289" s="88"/>
      <c r="Q289" s="88"/>
      <c r="R289" s="88"/>
      <c r="S289" s="88"/>
      <c r="T289" s="113" t="s">
        <v>482</v>
      </c>
      <c r="U289" s="113"/>
      <c r="V289" s="88"/>
      <c r="W289" s="11">
        <f>VLOOKUP(A289,'Lesni_pozemky_PLa 2018'!A:C,1,FALSE)</f>
        <v>283</v>
      </c>
    </row>
    <row r="290" spans="1:23" ht="14.25" hidden="1">
      <c r="A290">
        <v>284</v>
      </c>
      <c r="B290" s="59">
        <v>2</v>
      </c>
      <c r="C290" s="81" t="s">
        <v>621</v>
      </c>
      <c r="D290" s="144" t="s">
        <v>635</v>
      </c>
      <c r="E290" s="94"/>
      <c r="F290" s="61" t="s">
        <v>23</v>
      </c>
      <c r="G290" s="61" t="s">
        <v>664</v>
      </c>
      <c r="H290" s="61">
        <v>719226</v>
      </c>
      <c r="I290" s="118" t="s">
        <v>573</v>
      </c>
      <c r="J290" s="119" t="s">
        <v>574</v>
      </c>
      <c r="K290" s="62">
        <v>22898851010</v>
      </c>
      <c r="L290" s="64">
        <v>2.0000000000000001E-4</v>
      </c>
      <c r="M290" s="65">
        <v>-629519</v>
      </c>
      <c r="N290" s="65">
        <v>-1086509</v>
      </c>
      <c r="O290" s="66" t="str">
        <f t="shared" si="9"/>
        <v>Gysipo</v>
      </c>
      <c r="P290" s="88"/>
      <c r="Q290" s="88"/>
      <c r="R290" s="88"/>
      <c r="S290" s="88"/>
      <c r="T290" s="113" t="s">
        <v>482</v>
      </c>
      <c r="U290" s="113"/>
      <c r="V290" s="88"/>
      <c r="W290" s="11">
        <f>VLOOKUP(A290,'Lesni_pozemky_PLa 2018'!A:C,1,FALSE)</f>
        <v>284</v>
      </c>
    </row>
    <row r="291" spans="1:23" ht="14.25" hidden="1">
      <c r="A291">
        <v>285</v>
      </c>
      <c r="B291" s="59">
        <v>2</v>
      </c>
      <c r="C291" s="81" t="s">
        <v>621</v>
      </c>
      <c r="D291" s="144" t="s">
        <v>635</v>
      </c>
      <c r="E291" s="94"/>
      <c r="F291" s="61" t="s">
        <v>23</v>
      </c>
      <c r="G291" s="61" t="s">
        <v>664</v>
      </c>
      <c r="H291" s="61">
        <v>719226</v>
      </c>
      <c r="I291" s="118" t="s">
        <v>573</v>
      </c>
      <c r="J291" s="119" t="s">
        <v>575</v>
      </c>
      <c r="K291" s="62">
        <v>1109258603</v>
      </c>
      <c r="L291" s="64">
        <v>0.1295</v>
      </c>
      <c r="M291" s="65">
        <v>-629832</v>
      </c>
      <c r="N291" s="65">
        <v>-1086823</v>
      </c>
      <c r="O291" s="66" t="str">
        <f t="shared" si="9"/>
        <v>Gysipo</v>
      </c>
      <c r="P291" s="88"/>
      <c r="Q291" s="88"/>
      <c r="R291" s="88"/>
      <c r="S291" s="88"/>
      <c r="T291" s="113" t="s">
        <v>482</v>
      </c>
      <c r="U291" s="113"/>
      <c r="V291" s="88"/>
      <c r="W291" s="11">
        <f>VLOOKUP(A291,'Lesni_pozemky_PLa 2018'!A:C,1,FALSE)</f>
        <v>285</v>
      </c>
    </row>
    <row r="292" spans="1:23" ht="14.25" hidden="1">
      <c r="A292">
        <v>286</v>
      </c>
      <c r="B292" s="59">
        <v>2</v>
      </c>
      <c r="C292" s="81" t="s">
        <v>621</v>
      </c>
      <c r="D292" s="144" t="s">
        <v>635</v>
      </c>
      <c r="E292" s="94"/>
      <c r="F292" s="61" t="s">
        <v>23</v>
      </c>
      <c r="G292" s="61" t="s">
        <v>664</v>
      </c>
      <c r="H292" s="61">
        <v>719226</v>
      </c>
      <c r="I292" s="118" t="s">
        <v>573</v>
      </c>
      <c r="J292" s="119" t="s">
        <v>576</v>
      </c>
      <c r="K292" s="62">
        <v>52328028010</v>
      </c>
      <c r="L292" s="64">
        <v>5.5500000000000001E-2</v>
      </c>
      <c r="M292" s="65">
        <v>-629866</v>
      </c>
      <c r="N292" s="65">
        <v>-1086905</v>
      </c>
      <c r="O292" s="66" t="str">
        <f t="shared" si="9"/>
        <v>Gysipo</v>
      </c>
      <c r="P292" s="88"/>
      <c r="Q292" s="88"/>
      <c r="R292" s="88"/>
      <c r="S292" s="88"/>
      <c r="T292" s="113" t="s">
        <v>482</v>
      </c>
      <c r="U292" s="113"/>
      <c r="V292" s="88"/>
      <c r="W292" s="11">
        <f>VLOOKUP(A292,'Lesni_pozemky_PLa 2018'!A:C,1,FALSE)</f>
        <v>286</v>
      </c>
    </row>
    <row r="293" spans="1:23" ht="14.25" hidden="1">
      <c r="A293">
        <v>287</v>
      </c>
      <c r="B293" s="59">
        <v>2</v>
      </c>
      <c r="C293" s="81" t="s">
        <v>621</v>
      </c>
      <c r="D293" s="144" t="s">
        <v>635</v>
      </c>
      <c r="E293" s="94"/>
      <c r="F293" s="61" t="s">
        <v>23</v>
      </c>
      <c r="G293" s="61" t="s">
        <v>664</v>
      </c>
      <c r="H293" s="61">
        <v>719226</v>
      </c>
      <c r="I293" s="118" t="s">
        <v>573</v>
      </c>
      <c r="J293" s="119" t="s">
        <v>577</v>
      </c>
      <c r="K293" s="62">
        <v>52328027010</v>
      </c>
      <c r="L293" s="64">
        <v>4.2000000000000003E-2</v>
      </c>
      <c r="M293" s="65">
        <v>-629846</v>
      </c>
      <c r="N293" s="65">
        <v>-1086837</v>
      </c>
      <c r="O293" s="66" t="str">
        <f t="shared" si="9"/>
        <v>Gysipo</v>
      </c>
      <c r="P293" s="88"/>
      <c r="Q293" s="88"/>
      <c r="R293" s="88"/>
      <c r="S293" s="88"/>
      <c r="T293" s="113" t="s">
        <v>482</v>
      </c>
      <c r="U293" s="113"/>
      <c r="V293" s="88"/>
      <c r="W293" s="11">
        <f>VLOOKUP(A293,'Lesni_pozemky_PLa 2018'!A:C,1,FALSE)</f>
        <v>287</v>
      </c>
    </row>
    <row r="294" spans="1:23" ht="14.25" hidden="1">
      <c r="A294">
        <v>288</v>
      </c>
      <c r="B294" s="59">
        <v>2</v>
      </c>
      <c r="C294" s="81" t="s">
        <v>621</v>
      </c>
      <c r="D294" s="144" t="s">
        <v>635</v>
      </c>
      <c r="E294" s="94"/>
      <c r="F294" s="61" t="s">
        <v>23</v>
      </c>
      <c r="G294" s="61" t="s">
        <v>664</v>
      </c>
      <c r="H294" s="61">
        <v>719226</v>
      </c>
      <c r="I294" s="118" t="s">
        <v>573</v>
      </c>
      <c r="J294" s="119" t="s">
        <v>578</v>
      </c>
      <c r="K294" s="62">
        <v>52327921010</v>
      </c>
      <c r="L294" s="64">
        <v>3.5099999999999999E-2</v>
      </c>
      <c r="M294" s="65">
        <v>-629090</v>
      </c>
      <c r="N294" s="65">
        <v>-1086766</v>
      </c>
      <c r="O294" s="66" t="str">
        <f t="shared" si="9"/>
        <v>Gysipo</v>
      </c>
      <c r="P294" s="88"/>
      <c r="Q294" s="88"/>
      <c r="R294" s="88"/>
      <c r="S294" s="88"/>
      <c r="T294" s="113" t="s">
        <v>482</v>
      </c>
      <c r="U294" s="113"/>
      <c r="V294" s="88"/>
      <c r="W294" s="11">
        <f>VLOOKUP(A294,'Lesni_pozemky_PLa 2018'!A:C,1,FALSE)</f>
        <v>288</v>
      </c>
    </row>
    <row r="295" spans="1:23" hidden="1">
      <c r="A295">
        <v>289</v>
      </c>
      <c r="B295" s="59">
        <v>2</v>
      </c>
      <c r="C295" s="81" t="s">
        <v>621</v>
      </c>
      <c r="D295" s="60" t="s">
        <v>197</v>
      </c>
      <c r="E295" s="61">
        <v>211200</v>
      </c>
      <c r="F295" s="61" t="s">
        <v>23</v>
      </c>
      <c r="G295" s="61" t="s">
        <v>673</v>
      </c>
      <c r="H295" s="61">
        <v>743984</v>
      </c>
      <c r="I295" s="63" t="s">
        <v>198</v>
      </c>
      <c r="J295" s="49" t="s">
        <v>199</v>
      </c>
      <c r="K295" s="62">
        <v>3122210611</v>
      </c>
      <c r="L295" s="64">
        <v>0.1201</v>
      </c>
      <c r="M295" s="65">
        <v>-598335.66</v>
      </c>
      <c r="N295" s="65">
        <v>-1084045.1499999999</v>
      </c>
      <c r="O295" s="66" t="str">
        <f t="shared" si="9"/>
        <v>Gysipo</v>
      </c>
      <c r="P295" s="71" t="s">
        <v>26</v>
      </c>
      <c r="Q295" s="59" t="s">
        <v>26</v>
      </c>
      <c r="R295" s="59" t="s">
        <v>26</v>
      </c>
      <c r="S295" s="137" t="s">
        <v>200</v>
      </c>
      <c r="T295" s="139" t="s">
        <v>34</v>
      </c>
      <c r="U295" s="139"/>
      <c r="V295" s="58" t="s">
        <v>29</v>
      </c>
      <c r="W295" s="11">
        <f>VLOOKUP(A295,'Lesni_pozemky_PLa 2018'!A:C,1,FALSE)</f>
        <v>289</v>
      </c>
    </row>
    <row r="296" spans="1:23" hidden="1">
      <c r="A296">
        <v>290</v>
      </c>
      <c r="B296" s="59">
        <v>2</v>
      </c>
      <c r="C296" s="81" t="s">
        <v>621</v>
      </c>
      <c r="D296" s="60" t="s">
        <v>197</v>
      </c>
      <c r="E296" s="61">
        <v>211200</v>
      </c>
      <c r="F296" s="61" t="s">
        <v>23</v>
      </c>
      <c r="G296" s="61" t="s">
        <v>673</v>
      </c>
      <c r="H296" s="61">
        <v>743984</v>
      </c>
      <c r="I296" s="63" t="s">
        <v>198</v>
      </c>
      <c r="J296" s="49" t="s">
        <v>201</v>
      </c>
      <c r="K296" s="62">
        <v>3122229611</v>
      </c>
      <c r="L296" s="64">
        <v>2.8999999999999998E-3</v>
      </c>
      <c r="M296" s="65">
        <v>-598536.02</v>
      </c>
      <c r="N296" s="65">
        <v>-1084056.02</v>
      </c>
      <c r="O296" s="66" t="str">
        <f t="shared" si="9"/>
        <v>Gysipo</v>
      </c>
      <c r="P296" s="71" t="s">
        <v>26</v>
      </c>
      <c r="Q296" s="59" t="s">
        <v>26</v>
      </c>
      <c r="R296" s="59" t="s">
        <v>26</v>
      </c>
      <c r="S296" s="137" t="s">
        <v>200</v>
      </c>
      <c r="T296" s="139" t="s">
        <v>34</v>
      </c>
      <c r="U296" s="139"/>
      <c r="V296" s="58" t="s">
        <v>29</v>
      </c>
      <c r="W296" s="11">
        <f>VLOOKUP(A296,'Lesni_pozemky_PLa 2018'!A:C,1,FALSE)</f>
        <v>290</v>
      </c>
    </row>
    <row r="297" spans="1:23" hidden="1">
      <c r="A297">
        <v>291</v>
      </c>
      <c r="B297" s="59">
        <v>2</v>
      </c>
      <c r="C297" s="81" t="s">
        <v>621</v>
      </c>
      <c r="D297" s="60" t="s">
        <v>197</v>
      </c>
      <c r="E297" s="61">
        <v>211200</v>
      </c>
      <c r="F297" s="61" t="s">
        <v>23</v>
      </c>
      <c r="G297" s="61" t="s">
        <v>673</v>
      </c>
      <c r="H297" s="61">
        <v>743984</v>
      </c>
      <c r="I297" s="63" t="s">
        <v>198</v>
      </c>
      <c r="J297" s="49" t="s">
        <v>202</v>
      </c>
      <c r="K297" s="62">
        <v>3122230611</v>
      </c>
      <c r="L297" s="64">
        <v>4.0000000000000001E-3</v>
      </c>
      <c r="M297" s="65">
        <v>-598483.41</v>
      </c>
      <c r="N297" s="65">
        <v>-1083916.1200000001</v>
      </c>
      <c r="O297" s="66" t="str">
        <f t="shared" si="9"/>
        <v>Gysipo</v>
      </c>
      <c r="P297" s="71" t="s">
        <v>26</v>
      </c>
      <c r="Q297" s="49" t="s">
        <v>27</v>
      </c>
      <c r="R297" s="49" t="s">
        <v>27</v>
      </c>
      <c r="S297" s="137" t="s">
        <v>160</v>
      </c>
      <c r="T297" s="139" t="s">
        <v>34</v>
      </c>
      <c r="U297" s="139"/>
      <c r="V297" s="58" t="s">
        <v>29</v>
      </c>
      <c r="W297" s="11">
        <f>VLOOKUP(A297,'Lesni_pozemky_PLa 2018'!A:C,1,FALSE)</f>
        <v>291</v>
      </c>
    </row>
    <row r="298" spans="1:23" hidden="1">
      <c r="A298">
        <v>292</v>
      </c>
      <c r="B298" s="59">
        <v>2</v>
      </c>
      <c r="C298" s="81" t="s">
        <v>621</v>
      </c>
      <c r="D298" s="60" t="s">
        <v>168</v>
      </c>
      <c r="E298" s="61">
        <v>211100</v>
      </c>
      <c r="F298" s="61" t="s">
        <v>23</v>
      </c>
      <c r="G298" s="61" t="s">
        <v>664</v>
      </c>
      <c r="H298" s="61">
        <v>747866</v>
      </c>
      <c r="I298" s="63" t="s">
        <v>169</v>
      </c>
      <c r="J298" s="49" t="s">
        <v>170</v>
      </c>
      <c r="K298" s="62">
        <v>1159859603</v>
      </c>
      <c r="L298" s="64">
        <v>8.8999999999999999E-3</v>
      </c>
      <c r="M298" s="65">
        <v>-637367</v>
      </c>
      <c r="N298" s="65">
        <v>-1080822.1399999999</v>
      </c>
      <c r="O298" s="66" t="str">
        <f t="shared" si="9"/>
        <v>Gysipo</v>
      </c>
      <c r="P298" s="71" t="s">
        <v>26</v>
      </c>
      <c r="Q298" s="49" t="s">
        <v>26</v>
      </c>
      <c r="R298" s="49" t="s">
        <v>27</v>
      </c>
      <c r="S298" s="137"/>
      <c r="T298" s="139" t="s">
        <v>34</v>
      </c>
      <c r="U298" s="139"/>
      <c r="V298" s="78" t="s">
        <v>171</v>
      </c>
      <c r="W298" s="11">
        <f>VLOOKUP(A298,'Lesni_pozemky_PLa 2018'!A:C,1,FALSE)</f>
        <v>292</v>
      </c>
    </row>
    <row r="299" spans="1:23" hidden="1">
      <c r="A299">
        <v>293</v>
      </c>
      <c r="B299" s="59">
        <v>2</v>
      </c>
      <c r="C299" s="81" t="s">
        <v>621</v>
      </c>
      <c r="D299" s="130" t="s">
        <v>139</v>
      </c>
      <c r="E299" s="75">
        <v>111343</v>
      </c>
      <c r="F299" s="61" t="s">
        <v>23</v>
      </c>
      <c r="G299" s="61" t="s">
        <v>667</v>
      </c>
      <c r="H299" s="61">
        <v>749770</v>
      </c>
      <c r="I299" s="166" t="s">
        <v>140</v>
      </c>
      <c r="J299" s="131" t="s">
        <v>141</v>
      </c>
      <c r="K299" s="62">
        <v>2054637607</v>
      </c>
      <c r="L299" s="64">
        <v>8.3099999999999993E-2</v>
      </c>
      <c r="M299" s="65">
        <v>0</v>
      </c>
      <c r="N299" s="65">
        <v>0</v>
      </c>
      <c r="O299" s="76"/>
      <c r="P299" s="71" t="s">
        <v>26</v>
      </c>
      <c r="Q299" s="49" t="s">
        <v>27</v>
      </c>
      <c r="R299" s="49" t="s">
        <v>26</v>
      </c>
      <c r="S299" s="137" t="s">
        <v>142</v>
      </c>
      <c r="T299" s="140" t="s">
        <v>132</v>
      </c>
      <c r="U299" s="140"/>
      <c r="V299" s="110" t="s">
        <v>642</v>
      </c>
      <c r="W299" s="11" t="e">
        <f>VLOOKUP(A299,'Lesni_pozemky_PLa 2018'!A:C,1,FALSE)</f>
        <v>#N/A</v>
      </c>
    </row>
    <row r="300" spans="1:23" hidden="1">
      <c r="A300">
        <v>294</v>
      </c>
      <c r="B300" s="59">
        <v>2</v>
      </c>
      <c r="C300" s="81" t="s">
        <v>621</v>
      </c>
      <c r="D300" s="130" t="s">
        <v>139</v>
      </c>
      <c r="E300" s="75">
        <v>111343</v>
      </c>
      <c r="F300" s="61" t="s">
        <v>23</v>
      </c>
      <c r="G300" s="61" t="s">
        <v>667</v>
      </c>
      <c r="H300" s="61">
        <v>749770</v>
      </c>
      <c r="I300" s="166" t="s">
        <v>140</v>
      </c>
      <c r="J300" s="131" t="s">
        <v>143</v>
      </c>
      <c r="K300" s="62">
        <v>2256076607</v>
      </c>
      <c r="L300" s="64">
        <v>0.14990000000000001</v>
      </c>
      <c r="M300" s="65">
        <v>0</v>
      </c>
      <c r="N300" s="65">
        <v>0</v>
      </c>
      <c r="O300" s="76"/>
      <c r="P300" s="77" t="s">
        <v>20</v>
      </c>
      <c r="Q300" s="49" t="s">
        <v>51</v>
      </c>
      <c r="R300" s="49" t="s">
        <v>26</v>
      </c>
      <c r="S300" s="137" t="s">
        <v>144</v>
      </c>
      <c r="T300" s="140" t="s">
        <v>132</v>
      </c>
      <c r="U300" s="140"/>
      <c r="V300" s="110" t="s">
        <v>642</v>
      </c>
      <c r="W300" s="11" t="e">
        <f>VLOOKUP(A300,'Lesni_pozemky_PLa 2018'!A:C,1,FALSE)</f>
        <v>#N/A</v>
      </c>
    </row>
    <row r="301" spans="1:23" hidden="1">
      <c r="A301">
        <v>295</v>
      </c>
      <c r="B301" s="59">
        <v>2</v>
      </c>
      <c r="C301" s="81" t="s">
        <v>621</v>
      </c>
      <c r="D301" s="60" t="s">
        <v>81</v>
      </c>
      <c r="E301" s="61">
        <v>111200</v>
      </c>
      <c r="F301" s="61" t="s">
        <v>23</v>
      </c>
      <c r="G301" s="61" t="s">
        <v>618</v>
      </c>
      <c r="H301" s="61">
        <v>760765</v>
      </c>
      <c r="I301" s="63" t="s">
        <v>82</v>
      </c>
      <c r="J301" s="72" t="s">
        <v>83</v>
      </c>
      <c r="K301" s="62">
        <v>3101726602</v>
      </c>
      <c r="L301" s="64">
        <v>6.7999999999999996E-3</v>
      </c>
      <c r="M301" s="65">
        <v>-635106.63</v>
      </c>
      <c r="N301" s="65">
        <v>-1042298.05</v>
      </c>
      <c r="O301" s="66" t="str">
        <f t="shared" ref="O301:O336" si="10">HYPERLINK(CONCATENATE("http://gis.pla.cz/gisypo/main.aspx?scale=3000&amp;Y=",M301,"&amp;X=",N301),"Gysipo")</f>
        <v>Gysipo</v>
      </c>
      <c r="P301" s="71" t="s">
        <v>27</v>
      </c>
      <c r="Q301" s="49" t="s">
        <v>26</v>
      </c>
      <c r="R301" s="49" t="s">
        <v>27</v>
      </c>
      <c r="S301" s="137" t="s">
        <v>76</v>
      </c>
      <c r="T301" s="139" t="s">
        <v>34</v>
      </c>
      <c r="U301" s="139"/>
      <c r="V301" s="74" t="s">
        <v>29</v>
      </c>
      <c r="W301" s="11">
        <f>VLOOKUP(A301,'Lesni_pozemky_PLa 2018'!A:C,1,FALSE)</f>
        <v>295</v>
      </c>
    </row>
    <row r="302" spans="1:23" ht="25.5" hidden="1">
      <c r="A302">
        <v>296</v>
      </c>
      <c r="B302" s="59">
        <v>2</v>
      </c>
      <c r="C302" s="81" t="s">
        <v>621</v>
      </c>
      <c r="D302" s="60" t="s">
        <v>197</v>
      </c>
      <c r="E302" s="61">
        <v>211200</v>
      </c>
      <c r="F302" s="61" t="s">
        <v>23</v>
      </c>
      <c r="G302" s="61" t="s">
        <v>673</v>
      </c>
      <c r="H302" s="61">
        <v>770469</v>
      </c>
      <c r="I302" s="63" t="s">
        <v>203</v>
      </c>
      <c r="J302" s="49" t="s">
        <v>204</v>
      </c>
      <c r="K302" s="62">
        <v>3271183611</v>
      </c>
      <c r="L302" s="64">
        <v>7.6E-3</v>
      </c>
      <c r="M302" s="65">
        <v>-598267.11</v>
      </c>
      <c r="N302" s="65">
        <v>-1085387.08</v>
      </c>
      <c r="O302" s="66" t="str">
        <f t="shared" si="10"/>
        <v>Gysipo</v>
      </c>
      <c r="P302" s="71" t="s">
        <v>26</v>
      </c>
      <c r="Q302" s="49" t="s">
        <v>26</v>
      </c>
      <c r="R302" s="49" t="s">
        <v>26</v>
      </c>
      <c r="S302" s="137" t="s">
        <v>205</v>
      </c>
      <c r="T302" s="139" t="s">
        <v>34</v>
      </c>
      <c r="U302" s="139"/>
      <c r="V302" s="58" t="s">
        <v>29</v>
      </c>
      <c r="W302" s="11">
        <f>VLOOKUP(A302,'Lesni_pozemky_PLa 2018'!A:C,1,FALSE)</f>
        <v>296</v>
      </c>
    </row>
    <row r="303" spans="1:23" hidden="1">
      <c r="A303">
        <v>297</v>
      </c>
      <c r="B303" s="59">
        <v>2</v>
      </c>
      <c r="C303" s="81" t="s">
        <v>621</v>
      </c>
      <c r="D303" s="60" t="s">
        <v>197</v>
      </c>
      <c r="E303" s="61">
        <v>211200</v>
      </c>
      <c r="F303" s="61" t="s">
        <v>23</v>
      </c>
      <c r="G303" s="61" t="s">
        <v>673</v>
      </c>
      <c r="H303" s="61">
        <v>770469</v>
      </c>
      <c r="I303" s="63" t="s">
        <v>203</v>
      </c>
      <c r="J303" s="49" t="s">
        <v>206</v>
      </c>
      <c r="K303" s="62">
        <v>3271718611</v>
      </c>
      <c r="L303" s="64">
        <v>1.6000000000000001E-3</v>
      </c>
      <c r="M303" s="65">
        <v>-598530.42000000004</v>
      </c>
      <c r="N303" s="65">
        <v>-1084604.07</v>
      </c>
      <c r="O303" s="66" t="str">
        <f t="shared" si="10"/>
        <v>Gysipo</v>
      </c>
      <c r="P303" s="71" t="s">
        <v>26</v>
      </c>
      <c r="Q303" s="49" t="s">
        <v>26</v>
      </c>
      <c r="R303" s="49" t="s">
        <v>26</v>
      </c>
      <c r="S303" s="137" t="s">
        <v>207</v>
      </c>
      <c r="T303" s="139" t="s">
        <v>34</v>
      </c>
      <c r="U303" s="139"/>
      <c r="V303" s="58" t="s">
        <v>29</v>
      </c>
      <c r="W303" s="11">
        <f>VLOOKUP(A303,'Lesni_pozemky_PLa 2018'!A:C,1,FALSE)</f>
        <v>297</v>
      </c>
    </row>
    <row r="304" spans="1:23" hidden="1">
      <c r="A304">
        <v>298</v>
      </c>
      <c r="B304" s="59">
        <v>2</v>
      </c>
      <c r="C304" s="81" t="s">
        <v>621</v>
      </c>
      <c r="D304" s="60" t="s">
        <v>197</v>
      </c>
      <c r="E304" s="61">
        <v>211200</v>
      </c>
      <c r="F304" s="61" t="s">
        <v>23</v>
      </c>
      <c r="G304" s="61" t="s">
        <v>673</v>
      </c>
      <c r="H304" s="61">
        <v>770469</v>
      </c>
      <c r="I304" s="63" t="s">
        <v>203</v>
      </c>
      <c r="J304" s="49" t="s">
        <v>208</v>
      </c>
      <c r="K304" s="62">
        <v>3271719611</v>
      </c>
      <c r="L304" s="64">
        <v>2.3999999999999998E-3</v>
      </c>
      <c r="M304" s="65">
        <v>-598517.84</v>
      </c>
      <c r="N304" s="65">
        <v>-1084584.1399999999</v>
      </c>
      <c r="O304" s="66" t="str">
        <f t="shared" si="10"/>
        <v>Gysipo</v>
      </c>
      <c r="P304" s="71" t="s">
        <v>26</v>
      </c>
      <c r="Q304" s="49" t="s">
        <v>26</v>
      </c>
      <c r="R304" s="49" t="s">
        <v>26</v>
      </c>
      <c r="S304" s="137" t="s">
        <v>207</v>
      </c>
      <c r="T304" s="139" t="s">
        <v>34</v>
      </c>
      <c r="U304" s="139"/>
      <c r="V304" s="58" t="s">
        <v>29</v>
      </c>
      <c r="W304" s="11">
        <f>VLOOKUP(A304,'Lesni_pozemky_PLa 2018'!A:C,1,FALSE)</f>
        <v>298</v>
      </c>
    </row>
    <row r="305" spans="1:23" hidden="1">
      <c r="A305">
        <v>299</v>
      </c>
      <c r="B305" s="59">
        <v>2</v>
      </c>
      <c r="C305" s="81" t="s">
        <v>621</v>
      </c>
      <c r="D305" s="60" t="s">
        <v>197</v>
      </c>
      <c r="E305" s="61">
        <v>211200</v>
      </c>
      <c r="F305" s="61" t="s">
        <v>23</v>
      </c>
      <c r="G305" s="61" t="s">
        <v>673</v>
      </c>
      <c r="H305" s="61">
        <v>770469</v>
      </c>
      <c r="I305" s="63" t="s">
        <v>203</v>
      </c>
      <c r="J305" s="49" t="s">
        <v>209</v>
      </c>
      <c r="K305" s="62">
        <v>3271720611</v>
      </c>
      <c r="L305" s="64">
        <v>1.6000000000000001E-3</v>
      </c>
      <c r="M305" s="65">
        <v>-598494.71999999997</v>
      </c>
      <c r="N305" s="65">
        <v>-1084594.8500000001</v>
      </c>
      <c r="O305" s="66" t="str">
        <f t="shared" si="10"/>
        <v>Gysipo</v>
      </c>
      <c r="P305" s="71" t="s">
        <v>26</v>
      </c>
      <c r="Q305" s="49" t="s">
        <v>26</v>
      </c>
      <c r="R305" s="49" t="s">
        <v>26</v>
      </c>
      <c r="S305" s="137" t="s">
        <v>207</v>
      </c>
      <c r="T305" s="139" t="s">
        <v>34</v>
      </c>
      <c r="U305" s="139"/>
      <c r="V305" s="58" t="s">
        <v>29</v>
      </c>
      <c r="W305" s="11">
        <f>VLOOKUP(A305,'Lesni_pozemky_PLa 2018'!A:C,1,FALSE)</f>
        <v>299</v>
      </c>
    </row>
    <row r="306" spans="1:23" hidden="1">
      <c r="A306">
        <v>300</v>
      </c>
      <c r="B306" s="59">
        <v>2</v>
      </c>
      <c r="C306" s="81" t="s">
        <v>621</v>
      </c>
      <c r="D306" s="60" t="s">
        <v>197</v>
      </c>
      <c r="E306" s="61">
        <v>211200</v>
      </c>
      <c r="F306" s="61" t="s">
        <v>23</v>
      </c>
      <c r="G306" s="61" t="s">
        <v>673</v>
      </c>
      <c r="H306" s="61">
        <v>770469</v>
      </c>
      <c r="I306" s="63" t="s">
        <v>203</v>
      </c>
      <c r="J306" s="49" t="s">
        <v>210</v>
      </c>
      <c r="K306" s="62">
        <v>3271721611</v>
      </c>
      <c r="L306" s="64">
        <v>5.0000000000000001E-4</v>
      </c>
      <c r="M306" s="65">
        <v>-598486.18999999994</v>
      </c>
      <c r="N306" s="65">
        <v>-1084592.58</v>
      </c>
      <c r="O306" s="66" t="str">
        <f t="shared" si="10"/>
        <v>Gysipo</v>
      </c>
      <c r="P306" s="71" t="s">
        <v>26</v>
      </c>
      <c r="Q306" s="49" t="s">
        <v>26</v>
      </c>
      <c r="R306" s="49" t="s">
        <v>26</v>
      </c>
      <c r="S306" s="137" t="s">
        <v>207</v>
      </c>
      <c r="T306" s="139" t="s">
        <v>34</v>
      </c>
      <c r="U306" s="139"/>
      <c r="V306" s="58" t="s">
        <v>29</v>
      </c>
      <c r="W306" s="11">
        <f>VLOOKUP(A306,'Lesni_pozemky_PLa 2018'!A:C,1,FALSE)</f>
        <v>300</v>
      </c>
    </row>
    <row r="307" spans="1:23" hidden="1">
      <c r="A307">
        <v>301</v>
      </c>
      <c r="B307" s="59">
        <v>2</v>
      </c>
      <c r="C307" s="81" t="s">
        <v>621</v>
      </c>
      <c r="D307" s="60" t="s">
        <v>197</v>
      </c>
      <c r="E307" s="61">
        <v>211200</v>
      </c>
      <c r="F307" s="61" t="s">
        <v>23</v>
      </c>
      <c r="G307" s="61" t="s">
        <v>673</v>
      </c>
      <c r="H307" s="61">
        <v>770469</v>
      </c>
      <c r="I307" s="63" t="s">
        <v>203</v>
      </c>
      <c r="J307" s="49" t="s">
        <v>211</v>
      </c>
      <c r="K307" s="62">
        <v>3271722611</v>
      </c>
      <c r="L307" s="64">
        <v>1.04E-2</v>
      </c>
      <c r="M307" s="65">
        <v>-598483.81000000006</v>
      </c>
      <c r="N307" s="65">
        <v>-1084668.6399999999</v>
      </c>
      <c r="O307" s="66" t="str">
        <f t="shared" si="10"/>
        <v>Gysipo</v>
      </c>
      <c r="P307" s="71" t="s">
        <v>26</v>
      </c>
      <c r="Q307" s="49" t="s">
        <v>26</v>
      </c>
      <c r="R307" s="49" t="s">
        <v>26</v>
      </c>
      <c r="S307" s="137" t="s">
        <v>207</v>
      </c>
      <c r="T307" s="139" t="s">
        <v>34</v>
      </c>
      <c r="U307" s="139"/>
      <c r="V307" s="58" t="s">
        <v>29</v>
      </c>
      <c r="W307" s="11">
        <f>VLOOKUP(A307,'Lesni_pozemky_PLa 2018'!A:C,1,FALSE)</f>
        <v>301</v>
      </c>
    </row>
    <row r="308" spans="1:23" hidden="1">
      <c r="A308">
        <v>302</v>
      </c>
      <c r="B308" s="59">
        <v>2</v>
      </c>
      <c r="C308" s="81" t="s">
        <v>621</v>
      </c>
      <c r="D308" s="60" t="s">
        <v>197</v>
      </c>
      <c r="E308" s="61">
        <v>211200</v>
      </c>
      <c r="F308" s="61" t="s">
        <v>23</v>
      </c>
      <c r="G308" s="61" t="s">
        <v>673</v>
      </c>
      <c r="H308" s="61">
        <v>770469</v>
      </c>
      <c r="I308" s="63" t="s">
        <v>203</v>
      </c>
      <c r="J308" s="49" t="s">
        <v>212</v>
      </c>
      <c r="K308" s="62">
        <v>3271723611</v>
      </c>
      <c r="L308" s="64">
        <v>8.6E-3</v>
      </c>
      <c r="M308" s="65">
        <v>-598434.82999999996</v>
      </c>
      <c r="N308" s="65">
        <v>-1084559.08</v>
      </c>
      <c r="O308" s="66" t="str">
        <f t="shared" si="10"/>
        <v>Gysipo</v>
      </c>
      <c r="P308" s="71" t="s">
        <v>26</v>
      </c>
      <c r="Q308" s="49" t="s">
        <v>26</v>
      </c>
      <c r="R308" s="49" t="s">
        <v>26</v>
      </c>
      <c r="S308" s="137" t="s">
        <v>207</v>
      </c>
      <c r="T308" s="139" t="s">
        <v>34</v>
      </c>
      <c r="U308" s="139"/>
      <c r="V308" s="58" t="s">
        <v>29</v>
      </c>
      <c r="W308" s="11">
        <f>VLOOKUP(A308,'Lesni_pozemky_PLa 2018'!A:C,1,FALSE)</f>
        <v>302</v>
      </c>
    </row>
    <row r="309" spans="1:23" hidden="1">
      <c r="A309">
        <v>303</v>
      </c>
      <c r="B309" s="59">
        <v>2</v>
      </c>
      <c r="C309" s="81" t="s">
        <v>621</v>
      </c>
      <c r="D309" s="60" t="s">
        <v>197</v>
      </c>
      <c r="E309" s="61">
        <v>211200</v>
      </c>
      <c r="F309" s="61" t="s">
        <v>23</v>
      </c>
      <c r="G309" s="61" t="s">
        <v>673</v>
      </c>
      <c r="H309" s="61">
        <v>770469</v>
      </c>
      <c r="I309" s="63" t="s">
        <v>203</v>
      </c>
      <c r="J309" s="49" t="s">
        <v>213</v>
      </c>
      <c r="K309" s="62">
        <v>3271724611</v>
      </c>
      <c r="L309" s="64">
        <v>1.2E-2</v>
      </c>
      <c r="M309" s="65">
        <v>-598391.92000000004</v>
      </c>
      <c r="N309" s="65">
        <v>-1084544.57</v>
      </c>
      <c r="O309" s="66" t="str">
        <f t="shared" si="10"/>
        <v>Gysipo</v>
      </c>
      <c r="P309" s="71" t="s">
        <v>26</v>
      </c>
      <c r="Q309" s="49" t="s">
        <v>26</v>
      </c>
      <c r="R309" s="49" t="s">
        <v>26</v>
      </c>
      <c r="S309" s="137" t="s">
        <v>207</v>
      </c>
      <c r="T309" s="139" t="s">
        <v>34</v>
      </c>
      <c r="U309" s="139"/>
      <c r="V309" s="58" t="s">
        <v>29</v>
      </c>
      <c r="W309" s="11">
        <f>VLOOKUP(A309,'Lesni_pozemky_PLa 2018'!A:C,1,FALSE)</f>
        <v>303</v>
      </c>
    </row>
    <row r="310" spans="1:23" hidden="1">
      <c r="A310">
        <v>304</v>
      </c>
      <c r="B310" s="59">
        <v>2</v>
      </c>
      <c r="C310" s="81" t="s">
        <v>621</v>
      </c>
      <c r="D310" s="60" t="s">
        <v>197</v>
      </c>
      <c r="E310" s="61">
        <v>211200</v>
      </c>
      <c r="F310" s="61" t="s">
        <v>23</v>
      </c>
      <c r="G310" s="61" t="s">
        <v>673</v>
      </c>
      <c r="H310" s="61">
        <v>770469</v>
      </c>
      <c r="I310" s="63" t="s">
        <v>203</v>
      </c>
      <c r="J310" s="49" t="s">
        <v>214</v>
      </c>
      <c r="K310" s="62">
        <v>3271725611</v>
      </c>
      <c r="L310" s="64">
        <v>5.5999999999999999E-3</v>
      </c>
      <c r="M310" s="65">
        <v>-598353.93000000005</v>
      </c>
      <c r="N310" s="65">
        <v>-1084502.6499999999</v>
      </c>
      <c r="O310" s="66" t="str">
        <f t="shared" si="10"/>
        <v>Gysipo</v>
      </c>
      <c r="P310" s="71" t="s">
        <v>26</v>
      </c>
      <c r="Q310" s="49" t="s">
        <v>26</v>
      </c>
      <c r="R310" s="49" t="s">
        <v>26</v>
      </c>
      <c r="S310" s="137" t="s">
        <v>207</v>
      </c>
      <c r="T310" s="139" t="s">
        <v>34</v>
      </c>
      <c r="U310" s="139"/>
      <c r="V310" s="58" t="s">
        <v>29</v>
      </c>
      <c r="W310" s="11">
        <f>VLOOKUP(A310,'Lesni_pozemky_PLa 2018'!A:C,1,FALSE)</f>
        <v>304</v>
      </c>
    </row>
    <row r="311" spans="1:23" hidden="1">
      <c r="A311">
        <v>305</v>
      </c>
      <c r="B311" s="59">
        <v>2</v>
      </c>
      <c r="C311" s="81" t="s">
        <v>621</v>
      </c>
      <c r="D311" s="60" t="s">
        <v>197</v>
      </c>
      <c r="E311" s="61">
        <v>211200</v>
      </c>
      <c r="F311" s="61" t="s">
        <v>23</v>
      </c>
      <c r="G311" s="61" t="s">
        <v>673</v>
      </c>
      <c r="H311" s="61">
        <v>770469</v>
      </c>
      <c r="I311" s="63" t="s">
        <v>203</v>
      </c>
      <c r="J311" s="49" t="s">
        <v>215</v>
      </c>
      <c r="K311" s="62">
        <v>3271731611</v>
      </c>
      <c r="L311" s="64">
        <v>5.7999999999999996E-3</v>
      </c>
      <c r="M311" s="65">
        <v>-598264.46</v>
      </c>
      <c r="N311" s="65">
        <v>-1084681.0900000001</v>
      </c>
      <c r="O311" s="66" t="str">
        <f t="shared" si="10"/>
        <v>Gysipo</v>
      </c>
      <c r="P311" s="71" t="s">
        <v>26</v>
      </c>
      <c r="Q311" s="49" t="s">
        <v>26</v>
      </c>
      <c r="R311" s="49" t="s">
        <v>26</v>
      </c>
      <c r="S311" s="137" t="s">
        <v>207</v>
      </c>
      <c r="T311" s="139" t="s">
        <v>34</v>
      </c>
      <c r="U311" s="139"/>
      <c r="V311" s="58" t="s">
        <v>29</v>
      </c>
      <c r="W311" s="11">
        <f>VLOOKUP(A311,'Lesni_pozemky_PLa 2018'!A:C,1,FALSE)</f>
        <v>305</v>
      </c>
    </row>
    <row r="312" spans="1:23" hidden="1">
      <c r="A312">
        <v>306</v>
      </c>
      <c r="B312" s="59">
        <v>2</v>
      </c>
      <c r="C312" s="81" t="s">
        <v>621</v>
      </c>
      <c r="D312" s="60" t="s">
        <v>197</v>
      </c>
      <c r="E312" s="61">
        <v>211200</v>
      </c>
      <c r="F312" s="61" t="s">
        <v>23</v>
      </c>
      <c r="G312" s="61" t="s">
        <v>673</v>
      </c>
      <c r="H312" s="61">
        <v>770469</v>
      </c>
      <c r="I312" s="63" t="s">
        <v>203</v>
      </c>
      <c r="J312" s="49" t="s">
        <v>216</v>
      </c>
      <c r="K312" s="62">
        <v>3271732611</v>
      </c>
      <c r="L312" s="64">
        <v>4.0000000000000002E-4</v>
      </c>
      <c r="M312" s="65">
        <v>-598219</v>
      </c>
      <c r="N312" s="65">
        <v>-1084716.6100000001</v>
      </c>
      <c r="O312" s="66" t="str">
        <f t="shared" si="10"/>
        <v>Gysipo</v>
      </c>
      <c r="P312" s="71" t="s">
        <v>26</v>
      </c>
      <c r="Q312" s="49" t="s">
        <v>26</v>
      </c>
      <c r="R312" s="49" t="s">
        <v>26</v>
      </c>
      <c r="S312" s="137" t="s">
        <v>207</v>
      </c>
      <c r="T312" s="139" t="s">
        <v>34</v>
      </c>
      <c r="U312" s="139"/>
      <c r="V312" s="58" t="s">
        <v>29</v>
      </c>
      <c r="W312" s="11">
        <f>VLOOKUP(A312,'Lesni_pozemky_PLa 2018'!A:C,1,FALSE)</f>
        <v>306</v>
      </c>
    </row>
    <row r="313" spans="1:23" hidden="1">
      <c r="A313">
        <v>307</v>
      </c>
      <c r="B313" s="59">
        <v>2</v>
      </c>
      <c r="C313" s="81" t="s">
        <v>621</v>
      </c>
      <c r="D313" s="60" t="s">
        <v>197</v>
      </c>
      <c r="E313" s="61">
        <v>211200</v>
      </c>
      <c r="F313" s="61" t="s">
        <v>23</v>
      </c>
      <c r="G313" s="61" t="s">
        <v>673</v>
      </c>
      <c r="H313" s="61">
        <v>770469</v>
      </c>
      <c r="I313" s="63" t="s">
        <v>203</v>
      </c>
      <c r="J313" s="49" t="s">
        <v>217</v>
      </c>
      <c r="K313" s="62">
        <v>3271769611</v>
      </c>
      <c r="L313" s="64">
        <v>3.5799999999999998E-2</v>
      </c>
      <c r="M313" s="65">
        <v>-598192.98</v>
      </c>
      <c r="N313" s="65">
        <v>-1084438.96</v>
      </c>
      <c r="O313" s="66" t="str">
        <f t="shared" si="10"/>
        <v>Gysipo</v>
      </c>
      <c r="P313" s="71" t="s">
        <v>26</v>
      </c>
      <c r="Q313" s="49" t="s">
        <v>26</v>
      </c>
      <c r="R313" s="49" t="s">
        <v>26</v>
      </c>
      <c r="S313" s="137" t="s">
        <v>207</v>
      </c>
      <c r="T313" s="139" t="s">
        <v>34</v>
      </c>
      <c r="U313" s="139"/>
      <c r="V313" s="58" t="s">
        <v>29</v>
      </c>
      <c r="W313" s="11">
        <f>VLOOKUP(A313,'Lesni_pozemky_PLa 2018'!A:C,1,FALSE)</f>
        <v>307</v>
      </c>
    </row>
    <row r="314" spans="1:23" hidden="1">
      <c r="A314">
        <v>308</v>
      </c>
      <c r="B314" s="59">
        <v>2</v>
      </c>
      <c r="C314" s="81" t="s">
        <v>621</v>
      </c>
      <c r="D314" s="60" t="s">
        <v>197</v>
      </c>
      <c r="E314" s="61">
        <v>211200</v>
      </c>
      <c r="F314" s="61" t="s">
        <v>23</v>
      </c>
      <c r="G314" s="61" t="s">
        <v>673</v>
      </c>
      <c r="H314" s="61">
        <v>770469</v>
      </c>
      <c r="I314" s="63" t="s">
        <v>203</v>
      </c>
      <c r="J314" s="49" t="s">
        <v>218</v>
      </c>
      <c r="K314" s="62">
        <v>3271770611</v>
      </c>
      <c r="L314" s="64">
        <v>1.3299999999999999E-2</v>
      </c>
      <c r="M314" s="65">
        <v>-598025.48</v>
      </c>
      <c r="N314" s="65">
        <v>-1084105.3600000001</v>
      </c>
      <c r="O314" s="66" t="str">
        <f t="shared" si="10"/>
        <v>Gysipo</v>
      </c>
      <c r="P314" s="71" t="s">
        <v>26</v>
      </c>
      <c r="Q314" s="49" t="s">
        <v>26</v>
      </c>
      <c r="R314" s="49" t="s">
        <v>26</v>
      </c>
      <c r="S314" s="137" t="s">
        <v>207</v>
      </c>
      <c r="T314" s="139" t="s">
        <v>34</v>
      </c>
      <c r="U314" s="139"/>
      <c r="V314" s="58" t="s">
        <v>29</v>
      </c>
      <c r="W314" s="11">
        <f>VLOOKUP(A314,'Lesni_pozemky_PLa 2018'!A:C,1,FALSE)</f>
        <v>308</v>
      </c>
    </row>
    <row r="315" spans="1:23" hidden="1">
      <c r="A315">
        <v>309</v>
      </c>
      <c r="B315" s="59">
        <v>2</v>
      </c>
      <c r="C315" s="81" t="s">
        <v>621</v>
      </c>
      <c r="D315" s="60" t="s">
        <v>197</v>
      </c>
      <c r="E315" s="61">
        <v>211200</v>
      </c>
      <c r="F315" s="61" t="s">
        <v>23</v>
      </c>
      <c r="G315" s="61" t="s">
        <v>673</v>
      </c>
      <c r="H315" s="61">
        <v>770469</v>
      </c>
      <c r="I315" s="63" t="s">
        <v>203</v>
      </c>
      <c r="J315" s="49" t="s">
        <v>219</v>
      </c>
      <c r="K315" s="62">
        <v>3271771611</v>
      </c>
      <c r="L315" s="64">
        <v>4.2700000000000002E-2</v>
      </c>
      <c r="M315" s="65">
        <v>-597961.64</v>
      </c>
      <c r="N315" s="65">
        <v>-1084165.3700000001</v>
      </c>
      <c r="O315" s="66" t="str">
        <f t="shared" si="10"/>
        <v>Gysipo</v>
      </c>
      <c r="P315" s="71" t="s">
        <v>26</v>
      </c>
      <c r="Q315" s="49" t="s">
        <v>26</v>
      </c>
      <c r="R315" s="49" t="s">
        <v>26</v>
      </c>
      <c r="S315" s="137" t="s">
        <v>207</v>
      </c>
      <c r="T315" s="139" t="s">
        <v>34</v>
      </c>
      <c r="U315" s="139"/>
      <c r="V315" s="58" t="s">
        <v>29</v>
      </c>
      <c r="W315" s="11">
        <f>VLOOKUP(A315,'Lesni_pozemky_PLa 2018'!A:C,1,FALSE)</f>
        <v>309</v>
      </c>
    </row>
    <row r="316" spans="1:23" hidden="1">
      <c r="A316">
        <v>310</v>
      </c>
      <c r="B316" s="59">
        <v>2</v>
      </c>
      <c r="C316" s="81" t="s">
        <v>621</v>
      </c>
      <c r="D316" s="60" t="s">
        <v>197</v>
      </c>
      <c r="E316" s="61">
        <v>211200</v>
      </c>
      <c r="F316" s="61" t="s">
        <v>23</v>
      </c>
      <c r="G316" s="61" t="s">
        <v>673</v>
      </c>
      <c r="H316" s="61">
        <v>770469</v>
      </c>
      <c r="I316" s="63" t="s">
        <v>203</v>
      </c>
      <c r="J316" s="49" t="s">
        <v>220</v>
      </c>
      <c r="K316" s="62">
        <v>3271794611</v>
      </c>
      <c r="L316" s="64">
        <v>8.0000000000000004E-4</v>
      </c>
      <c r="M316" s="65">
        <v>-598486.1</v>
      </c>
      <c r="N316" s="65">
        <v>-1084581.24</v>
      </c>
      <c r="O316" s="66" t="str">
        <f t="shared" si="10"/>
        <v>Gysipo</v>
      </c>
      <c r="P316" s="71" t="s">
        <v>26</v>
      </c>
      <c r="Q316" s="49" t="s">
        <v>26</v>
      </c>
      <c r="R316" s="49" t="s">
        <v>26</v>
      </c>
      <c r="S316" s="137" t="s">
        <v>207</v>
      </c>
      <c r="T316" s="139" t="s">
        <v>34</v>
      </c>
      <c r="U316" s="139"/>
      <c r="V316" s="58" t="s">
        <v>29</v>
      </c>
      <c r="W316" s="11">
        <f>VLOOKUP(A316,'Lesni_pozemky_PLa 2018'!A:C,1,FALSE)</f>
        <v>310</v>
      </c>
    </row>
    <row r="317" spans="1:23" hidden="1">
      <c r="A317">
        <v>311</v>
      </c>
      <c r="B317" s="59">
        <v>2</v>
      </c>
      <c r="C317" s="81" t="s">
        <v>621</v>
      </c>
      <c r="D317" s="60" t="s">
        <v>197</v>
      </c>
      <c r="E317" s="61">
        <v>211200</v>
      </c>
      <c r="F317" s="61" t="s">
        <v>23</v>
      </c>
      <c r="G317" s="61" t="s">
        <v>673</v>
      </c>
      <c r="H317" s="61">
        <v>770469</v>
      </c>
      <c r="I317" s="63" t="s">
        <v>203</v>
      </c>
      <c r="J317" s="49" t="s">
        <v>221</v>
      </c>
      <c r="K317" s="62">
        <v>3271795611</v>
      </c>
      <c r="L317" s="64">
        <v>1E-3</v>
      </c>
      <c r="M317" s="65">
        <v>-598375.66</v>
      </c>
      <c r="N317" s="65">
        <v>-1084512.8</v>
      </c>
      <c r="O317" s="66" t="str">
        <f t="shared" si="10"/>
        <v>Gysipo</v>
      </c>
      <c r="P317" s="71" t="s">
        <v>26</v>
      </c>
      <c r="Q317" s="49" t="s">
        <v>26</v>
      </c>
      <c r="R317" s="49" t="s">
        <v>26</v>
      </c>
      <c r="S317" s="137" t="s">
        <v>207</v>
      </c>
      <c r="T317" s="139" t="s">
        <v>34</v>
      </c>
      <c r="U317" s="139"/>
      <c r="V317" s="58" t="s">
        <v>29</v>
      </c>
      <c r="W317" s="11">
        <f>VLOOKUP(A317,'Lesni_pozemky_PLa 2018'!A:C,1,FALSE)</f>
        <v>311</v>
      </c>
    </row>
    <row r="318" spans="1:23" hidden="1">
      <c r="A318">
        <v>312</v>
      </c>
      <c r="B318" s="59">
        <v>2</v>
      </c>
      <c r="C318" s="81" t="s">
        <v>621</v>
      </c>
      <c r="D318" s="60" t="s">
        <v>197</v>
      </c>
      <c r="E318" s="61">
        <v>211200</v>
      </c>
      <c r="F318" s="61" t="s">
        <v>23</v>
      </c>
      <c r="G318" s="61" t="s">
        <v>673</v>
      </c>
      <c r="H318" s="61">
        <v>770469</v>
      </c>
      <c r="I318" s="63" t="s">
        <v>203</v>
      </c>
      <c r="J318" s="49" t="s">
        <v>222</v>
      </c>
      <c r="K318" s="62">
        <v>3271796611</v>
      </c>
      <c r="L318" s="64">
        <v>5.9999999999999995E-4</v>
      </c>
      <c r="M318" s="65">
        <v>-598372.4</v>
      </c>
      <c r="N318" s="65">
        <v>-1084535.23</v>
      </c>
      <c r="O318" s="66" t="str">
        <f t="shared" si="10"/>
        <v>Gysipo</v>
      </c>
      <c r="P318" s="71" t="s">
        <v>26</v>
      </c>
      <c r="Q318" s="135" t="s">
        <v>26</v>
      </c>
      <c r="R318" s="49" t="s">
        <v>26</v>
      </c>
      <c r="S318" s="137" t="s">
        <v>207</v>
      </c>
      <c r="T318" s="139" t="s">
        <v>34</v>
      </c>
      <c r="U318" s="139"/>
      <c r="V318" s="58" t="s">
        <v>29</v>
      </c>
      <c r="W318" s="11">
        <f>VLOOKUP(A318,'Lesni_pozemky_PLa 2018'!A:C,1,FALSE)</f>
        <v>312</v>
      </c>
    </row>
    <row r="319" spans="1:23" hidden="1">
      <c r="A319">
        <v>313</v>
      </c>
      <c r="B319" s="59">
        <v>2</v>
      </c>
      <c r="C319" s="81" t="s">
        <v>621</v>
      </c>
      <c r="D319" s="60" t="s">
        <v>197</v>
      </c>
      <c r="E319" s="61">
        <v>211200</v>
      </c>
      <c r="F319" s="61" t="s">
        <v>23</v>
      </c>
      <c r="G319" s="61" t="s">
        <v>673</v>
      </c>
      <c r="H319" s="61">
        <v>770469</v>
      </c>
      <c r="I319" s="63" t="s">
        <v>203</v>
      </c>
      <c r="J319" s="49" t="s">
        <v>223</v>
      </c>
      <c r="K319" s="62">
        <v>3271797611</v>
      </c>
      <c r="L319" s="64">
        <v>3.8E-3</v>
      </c>
      <c r="M319" s="65">
        <v>-598125.82999999996</v>
      </c>
      <c r="N319" s="65">
        <v>-1084287.75</v>
      </c>
      <c r="O319" s="66" t="str">
        <f t="shared" si="10"/>
        <v>Gysipo</v>
      </c>
      <c r="P319" s="71" t="s">
        <v>26</v>
      </c>
      <c r="Q319" s="135" t="s">
        <v>27</v>
      </c>
      <c r="R319" s="49" t="s">
        <v>27</v>
      </c>
      <c r="S319" s="137" t="s">
        <v>160</v>
      </c>
      <c r="T319" s="139" t="s">
        <v>34</v>
      </c>
      <c r="U319" s="139"/>
      <c r="V319" s="58" t="s">
        <v>29</v>
      </c>
      <c r="W319" s="11">
        <f>VLOOKUP(A319,'Lesni_pozemky_PLa 2018'!A:C,1,FALSE)</f>
        <v>313</v>
      </c>
    </row>
    <row r="320" spans="1:23" ht="25.5" hidden="1">
      <c r="A320">
        <v>314</v>
      </c>
      <c r="B320" s="59">
        <v>2</v>
      </c>
      <c r="C320" s="81" t="s">
        <v>621</v>
      </c>
      <c r="D320" s="60" t="s">
        <v>197</v>
      </c>
      <c r="E320" s="61">
        <v>211200</v>
      </c>
      <c r="F320" s="61" t="s">
        <v>23</v>
      </c>
      <c r="G320" s="61" t="s">
        <v>673</v>
      </c>
      <c r="H320" s="61">
        <v>770469</v>
      </c>
      <c r="I320" s="63" t="s">
        <v>203</v>
      </c>
      <c r="J320" s="49" t="s">
        <v>224</v>
      </c>
      <c r="K320" s="62">
        <v>3271798611</v>
      </c>
      <c r="L320" s="64">
        <v>6.6E-3</v>
      </c>
      <c r="M320" s="65">
        <v>-598044.31999999995</v>
      </c>
      <c r="N320" s="65">
        <v>-1084244.75</v>
      </c>
      <c r="O320" s="66" t="str">
        <f t="shared" si="10"/>
        <v>Gysipo</v>
      </c>
      <c r="P320" s="71" t="s">
        <v>26</v>
      </c>
      <c r="Q320" s="49" t="s">
        <v>225</v>
      </c>
      <c r="R320" s="49" t="s">
        <v>26</v>
      </c>
      <c r="S320" s="137" t="s">
        <v>205</v>
      </c>
      <c r="T320" s="139" t="s">
        <v>34</v>
      </c>
      <c r="U320" s="139"/>
      <c r="V320" s="58" t="s">
        <v>29</v>
      </c>
      <c r="W320" s="11">
        <f>VLOOKUP(A320,'Lesni_pozemky_PLa 2018'!A:C,1,FALSE)</f>
        <v>314</v>
      </c>
    </row>
    <row r="321" spans="1:23" hidden="1">
      <c r="A321">
        <v>315</v>
      </c>
      <c r="B321" s="59">
        <v>2</v>
      </c>
      <c r="C321" s="81" t="s">
        <v>621</v>
      </c>
      <c r="D321" s="60" t="s">
        <v>99</v>
      </c>
      <c r="E321" s="61">
        <v>111300</v>
      </c>
      <c r="F321" s="61" t="s">
        <v>23</v>
      </c>
      <c r="G321" s="61" t="s">
        <v>659</v>
      </c>
      <c r="H321" s="61">
        <v>772429</v>
      </c>
      <c r="I321" s="63" t="s">
        <v>100</v>
      </c>
      <c r="J321" s="49" t="s">
        <v>101</v>
      </c>
      <c r="K321" s="62">
        <v>1468416607</v>
      </c>
      <c r="L321" s="64">
        <v>1.5900000000000001E-2</v>
      </c>
      <c r="M321" s="65">
        <v>-624618.72</v>
      </c>
      <c r="N321" s="65">
        <v>-1049864.4099999999</v>
      </c>
      <c r="O321" s="66" t="str">
        <f t="shared" si="10"/>
        <v>Gysipo</v>
      </c>
      <c r="P321" s="71" t="s">
        <v>27</v>
      </c>
      <c r="Q321" s="73" t="s">
        <v>26</v>
      </c>
      <c r="R321" s="49" t="s">
        <v>26</v>
      </c>
      <c r="S321" s="137" t="s">
        <v>63</v>
      </c>
      <c r="T321" s="139" t="s">
        <v>34</v>
      </c>
      <c r="U321" s="139"/>
      <c r="V321" s="74" t="s">
        <v>29</v>
      </c>
      <c r="W321" s="11">
        <f>VLOOKUP(A321,'Lesni_pozemky_PLa 2018'!A:C,1,FALSE)</f>
        <v>315</v>
      </c>
    </row>
    <row r="322" spans="1:23" hidden="1">
      <c r="A322">
        <v>316</v>
      </c>
      <c r="B322" s="59">
        <v>2</v>
      </c>
      <c r="C322" s="81" t="s">
        <v>621</v>
      </c>
      <c r="D322" s="60" t="s">
        <v>99</v>
      </c>
      <c r="E322" s="61">
        <v>111300</v>
      </c>
      <c r="F322" s="61" t="s">
        <v>23</v>
      </c>
      <c r="G322" s="61" t="s">
        <v>659</v>
      </c>
      <c r="H322" s="61">
        <v>772429</v>
      </c>
      <c r="I322" s="63" t="s">
        <v>100</v>
      </c>
      <c r="J322" s="72" t="s">
        <v>102</v>
      </c>
      <c r="K322" s="62">
        <v>1589624607</v>
      </c>
      <c r="L322" s="64">
        <v>9.4000000000000004E-3</v>
      </c>
      <c r="M322" s="65">
        <v>-624869.49</v>
      </c>
      <c r="N322" s="65">
        <v>-1049547.03</v>
      </c>
      <c r="O322" s="66" t="str">
        <f t="shared" si="10"/>
        <v>Gysipo</v>
      </c>
      <c r="P322" s="71" t="s">
        <v>27</v>
      </c>
      <c r="Q322" s="73" t="s">
        <v>26</v>
      </c>
      <c r="R322" s="49" t="s">
        <v>26</v>
      </c>
      <c r="S322" s="137" t="s">
        <v>63</v>
      </c>
      <c r="T322" s="139" t="s">
        <v>34</v>
      </c>
      <c r="U322" s="139"/>
      <c r="V322" s="74" t="s">
        <v>103</v>
      </c>
      <c r="W322" s="11">
        <f>VLOOKUP(A322,'Lesni_pozemky_PLa 2018'!A:C,1,FALSE)</f>
        <v>316</v>
      </c>
    </row>
    <row r="323" spans="1:23" hidden="1">
      <c r="A323">
        <v>317</v>
      </c>
      <c r="B323" s="59">
        <v>2</v>
      </c>
      <c r="C323" s="81" t="s">
        <v>621</v>
      </c>
      <c r="D323" s="60" t="s">
        <v>99</v>
      </c>
      <c r="E323" s="61">
        <v>111300</v>
      </c>
      <c r="F323" s="61" t="s">
        <v>23</v>
      </c>
      <c r="G323" s="61" t="s">
        <v>659</v>
      </c>
      <c r="H323" s="61">
        <v>772429</v>
      </c>
      <c r="I323" s="63" t="s">
        <v>100</v>
      </c>
      <c r="J323" s="72" t="s">
        <v>104</v>
      </c>
      <c r="K323" s="62">
        <v>1856908607</v>
      </c>
      <c r="L323" s="64">
        <v>1.7000000000000001E-2</v>
      </c>
      <c r="M323" s="65">
        <v>-624832.73</v>
      </c>
      <c r="N323" s="65">
        <v>-1049622.44</v>
      </c>
      <c r="O323" s="66" t="str">
        <f t="shared" si="10"/>
        <v>Gysipo</v>
      </c>
      <c r="P323" s="71" t="s">
        <v>20</v>
      </c>
      <c r="Q323" s="49" t="s">
        <v>51</v>
      </c>
      <c r="R323" s="49" t="s">
        <v>26</v>
      </c>
      <c r="S323" s="137" t="s">
        <v>105</v>
      </c>
      <c r="T323" s="139" t="s">
        <v>34</v>
      </c>
      <c r="U323" s="139"/>
      <c r="V323" s="58" t="s">
        <v>103</v>
      </c>
      <c r="W323" s="11">
        <f>VLOOKUP(A323,'Lesni_pozemky_PLa 2018'!A:C,1,FALSE)</f>
        <v>317</v>
      </c>
    </row>
    <row r="324" spans="1:23" hidden="1">
      <c r="A324">
        <v>318</v>
      </c>
      <c r="B324" s="59">
        <v>2</v>
      </c>
      <c r="C324" s="81" t="s">
        <v>621</v>
      </c>
      <c r="D324" s="60" t="s">
        <v>99</v>
      </c>
      <c r="E324" s="61">
        <v>111300</v>
      </c>
      <c r="F324" s="61" t="s">
        <v>23</v>
      </c>
      <c r="G324" s="61" t="s">
        <v>659</v>
      </c>
      <c r="H324" s="61">
        <v>772429</v>
      </c>
      <c r="I324" s="63" t="s">
        <v>100</v>
      </c>
      <c r="J324" s="49" t="s">
        <v>106</v>
      </c>
      <c r="K324" s="62">
        <v>1856909607</v>
      </c>
      <c r="L324" s="64">
        <v>1.0699999999999999E-2</v>
      </c>
      <c r="M324" s="65">
        <v>-624802.96</v>
      </c>
      <c r="N324" s="65">
        <v>-1049655.99</v>
      </c>
      <c r="O324" s="66" t="str">
        <f t="shared" si="10"/>
        <v>Gysipo</v>
      </c>
      <c r="P324" s="71" t="s">
        <v>20</v>
      </c>
      <c r="Q324" s="49" t="s">
        <v>51</v>
      </c>
      <c r="R324" s="49" t="s">
        <v>26</v>
      </c>
      <c r="S324" s="137" t="s">
        <v>105</v>
      </c>
      <c r="T324" s="139" t="s">
        <v>34</v>
      </c>
      <c r="U324" s="139"/>
      <c r="V324" s="58" t="s">
        <v>103</v>
      </c>
      <c r="W324" s="11">
        <f>VLOOKUP(A324,'Lesni_pozemky_PLa 2018'!A:C,1,FALSE)</f>
        <v>318</v>
      </c>
    </row>
    <row r="325" spans="1:23" ht="14.1" hidden="1" customHeight="1">
      <c r="A325">
        <v>319</v>
      </c>
      <c r="B325" s="59">
        <v>2</v>
      </c>
      <c r="C325" s="81" t="s">
        <v>621</v>
      </c>
      <c r="D325" s="60" t="s">
        <v>99</v>
      </c>
      <c r="E325" s="61">
        <v>111300</v>
      </c>
      <c r="F325" s="61" t="s">
        <v>23</v>
      </c>
      <c r="G325" s="61" t="s">
        <v>659</v>
      </c>
      <c r="H325" s="61">
        <v>772429</v>
      </c>
      <c r="I325" s="63" t="s">
        <v>100</v>
      </c>
      <c r="J325" s="49" t="s">
        <v>107</v>
      </c>
      <c r="K325" s="62">
        <v>1856910607</v>
      </c>
      <c r="L325" s="64">
        <v>4.0000000000000002E-4</v>
      </c>
      <c r="M325" s="65">
        <v>-624784.9</v>
      </c>
      <c r="N325" s="65">
        <v>-1049672.1499999999</v>
      </c>
      <c r="O325" s="66" t="str">
        <f t="shared" si="10"/>
        <v>Gysipo</v>
      </c>
      <c r="P325" s="71" t="s">
        <v>27</v>
      </c>
      <c r="Q325" s="73" t="s">
        <v>26</v>
      </c>
      <c r="R325" s="49" t="s">
        <v>26</v>
      </c>
      <c r="S325" s="68" t="s">
        <v>63</v>
      </c>
      <c r="T325" s="142" t="s">
        <v>34</v>
      </c>
      <c r="U325" s="142"/>
      <c r="V325" s="58" t="s">
        <v>108</v>
      </c>
      <c r="W325" s="11">
        <f>VLOOKUP(A325,'Lesni_pozemky_PLa 2018'!A:C,1,FALSE)</f>
        <v>319</v>
      </c>
    </row>
    <row r="326" spans="1:23" ht="14.1" hidden="1" customHeight="1">
      <c r="A326">
        <v>320</v>
      </c>
      <c r="B326" s="59">
        <v>2</v>
      </c>
      <c r="C326" s="81" t="s">
        <v>621</v>
      </c>
      <c r="D326" s="60" t="s">
        <v>109</v>
      </c>
      <c r="E326" s="61">
        <v>111300</v>
      </c>
      <c r="F326" s="61" t="s">
        <v>23</v>
      </c>
      <c r="G326" s="61" t="s">
        <v>667</v>
      </c>
      <c r="H326" s="61">
        <v>790915</v>
      </c>
      <c r="I326" s="63" t="s">
        <v>110</v>
      </c>
      <c r="J326" s="49" t="s">
        <v>111</v>
      </c>
      <c r="K326" s="62">
        <v>27161884010</v>
      </c>
      <c r="L326" s="64">
        <v>2.5600000000000001E-2</v>
      </c>
      <c r="M326" s="65">
        <v>-610268.97</v>
      </c>
      <c r="N326" s="65">
        <v>-1058001.58</v>
      </c>
      <c r="O326" s="66" t="str">
        <f t="shared" si="10"/>
        <v>Gysipo</v>
      </c>
      <c r="P326" s="71" t="s">
        <v>26</v>
      </c>
      <c r="Q326" s="49" t="s">
        <v>26</v>
      </c>
      <c r="R326" s="49" t="s">
        <v>26</v>
      </c>
      <c r="S326" s="68" t="s">
        <v>112</v>
      </c>
      <c r="T326" s="111" t="s">
        <v>34</v>
      </c>
      <c r="U326" s="111"/>
      <c r="V326" s="58" t="s">
        <v>29</v>
      </c>
      <c r="W326" s="11">
        <f>VLOOKUP(A326,'Lesni_pozemky_PLa 2018'!A:C,1,FALSE)</f>
        <v>320</v>
      </c>
    </row>
    <row r="327" spans="1:23" ht="14.1" hidden="1" customHeight="1">
      <c r="A327">
        <v>321</v>
      </c>
      <c r="B327" s="59">
        <v>2</v>
      </c>
      <c r="C327" s="81" t="s">
        <v>621</v>
      </c>
      <c r="D327" s="60" t="s">
        <v>113</v>
      </c>
      <c r="E327" s="61">
        <v>111300</v>
      </c>
      <c r="F327" s="61" t="s">
        <v>23</v>
      </c>
      <c r="G327" s="61" t="s">
        <v>667</v>
      </c>
      <c r="H327" s="61">
        <v>790915</v>
      </c>
      <c r="I327" s="63" t="s">
        <v>110</v>
      </c>
      <c r="J327" s="49" t="s">
        <v>114</v>
      </c>
      <c r="K327" s="62">
        <v>27162047010</v>
      </c>
      <c r="L327" s="64">
        <v>3.5299999999999998E-2</v>
      </c>
      <c r="M327" s="65">
        <v>-609592.12</v>
      </c>
      <c r="N327" s="65">
        <v>-1058403.5900000001</v>
      </c>
      <c r="O327" s="66" t="str">
        <f t="shared" si="10"/>
        <v>Gysipo</v>
      </c>
      <c r="P327" s="71" t="s">
        <v>27</v>
      </c>
      <c r="Q327" s="49" t="s">
        <v>27</v>
      </c>
      <c r="R327" s="49" t="s">
        <v>26</v>
      </c>
      <c r="S327" s="68" t="s">
        <v>115</v>
      </c>
      <c r="T327" s="111" t="s">
        <v>34</v>
      </c>
      <c r="U327" s="111"/>
      <c r="V327" s="58" t="s">
        <v>29</v>
      </c>
      <c r="W327" s="11">
        <f>VLOOKUP(A327,'Lesni_pozemky_PLa 2018'!A:C,1,FALSE)</f>
        <v>321</v>
      </c>
    </row>
    <row r="328" spans="1:23" ht="14.1" hidden="1" customHeight="1">
      <c r="A328">
        <v>322</v>
      </c>
      <c r="B328" s="59">
        <v>2</v>
      </c>
      <c r="C328" s="81" t="s">
        <v>621</v>
      </c>
      <c r="D328" s="60" t="s">
        <v>113</v>
      </c>
      <c r="E328" s="61">
        <v>111300</v>
      </c>
      <c r="F328" s="61" t="s">
        <v>23</v>
      </c>
      <c r="G328" s="61" t="s">
        <v>667</v>
      </c>
      <c r="H328" s="61">
        <v>790915</v>
      </c>
      <c r="I328" s="211" t="s">
        <v>110</v>
      </c>
      <c r="J328" s="49" t="s">
        <v>116</v>
      </c>
      <c r="K328" s="62">
        <v>27162349010</v>
      </c>
      <c r="L328" s="64">
        <v>0.1196</v>
      </c>
      <c r="M328" s="65">
        <v>-609013.56999999995</v>
      </c>
      <c r="N328" s="65">
        <v>-1059555.97</v>
      </c>
      <c r="O328" s="66" t="str">
        <f t="shared" si="10"/>
        <v>Gysipo</v>
      </c>
      <c r="P328" s="71" t="s">
        <v>26</v>
      </c>
      <c r="Q328" s="49" t="s">
        <v>27</v>
      </c>
      <c r="R328" s="49" t="s">
        <v>27</v>
      </c>
      <c r="S328" s="68" t="s">
        <v>117</v>
      </c>
      <c r="T328" s="111" t="s">
        <v>34</v>
      </c>
      <c r="U328" s="212" t="s">
        <v>895</v>
      </c>
      <c r="V328" s="213" t="s">
        <v>642</v>
      </c>
      <c r="W328" s="11" t="e">
        <f>VLOOKUP(A328,'Lesni_pozemky_PLa 2018'!A:C,1,FALSE)</f>
        <v>#N/A</v>
      </c>
    </row>
    <row r="329" spans="1:23" ht="14.1" hidden="1" customHeight="1">
      <c r="A329">
        <v>323</v>
      </c>
      <c r="B329" s="59">
        <v>2</v>
      </c>
      <c r="C329" s="81" t="s">
        <v>621</v>
      </c>
      <c r="D329" s="60" t="s">
        <v>113</v>
      </c>
      <c r="E329" s="61">
        <v>111300</v>
      </c>
      <c r="F329" s="61" t="s">
        <v>23</v>
      </c>
      <c r="G329" s="61" t="s">
        <v>667</v>
      </c>
      <c r="H329" s="61">
        <v>790915</v>
      </c>
      <c r="I329" s="211" t="s">
        <v>110</v>
      </c>
      <c r="J329" s="49" t="s">
        <v>118</v>
      </c>
      <c r="K329" s="62">
        <v>27162351010</v>
      </c>
      <c r="L329" s="64">
        <v>2.0400000000000001E-2</v>
      </c>
      <c r="M329" s="65">
        <v>-608985.31000000006</v>
      </c>
      <c r="N329" s="65">
        <v>-1059519.78</v>
      </c>
      <c r="O329" s="66" t="str">
        <f t="shared" si="10"/>
        <v>Gysipo</v>
      </c>
      <c r="P329" s="71" t="s">
        <v>26</v>
      </c>
      <c r="Q329" s="49" t="s">
        <v>27</v>
      </c>
      <c r="R329" s="49" t="s">
        <v>27</v>
      </c>
      <c r="S329" s="68" t="s">
        <v>117</v>
      </c>
      <c r="T329" s="111" t="s">
        <v>34</v>
      </c>
      <c r="U329" s="212" t="s">
        <v>895</v>
      </c>
      <c r="V329" s="213" t="s">
        <v>642</v>
      </c>
      <c r="W329" s="11" t="e">
        <f>VLOOKUP(A329,'Lesni_pozemky_PLa 2018'!A:C,1,FALSE)</f>
        <v>#N/A</v>
      </c>
    </row>
    <row r="330" spans="1:23" ht="14.1" hidden="1" customHeight="1">
      <c r="A330">
        <v>324</v>
      </c>
      <c r="B330" s="59">
        <v>2</v>
      </c>
      <c r="C330" s="81" t="s">
        <v>621</v>
      </c>
      <c r="D330" s="60" t="s">
        <v>113</v>
      </c>
      <c r="E330" s="61">
        <v>111300</v>
      </c>
      <c r="F330" s="61" t="s">
        <v>23</v>
      </c>
      <c r="G330" s="61" t="s">
        <v>667</v>
      </c>
      <c r="H330" s="61">
        <v>790915</v>
      </c>
      <c r="I330" s="63" t="s">
        <v>110</v>
      </c>
      <c r="J330" s="49" t="s">
        <v>119</v>
      </c>
      <c r="K330" s="62">
        <v>27162354010</v>
      </c>
      <c r="L330" s="64">
        <v>0.45250000000000001</v>
      </c>
      <c r="M330" s="65">
        <v>-609021.59</v>
      </c>
      <c r="N330" s="65">
        <v>-1059400.6399999999</v>
      </c>
      <c r="O330" s="66" t="str">
        <f t="shared" si="10"/>
        <v>Gysipo</v>
      </c>
      <c r="P330" s="71" t="s">
        <v>27</v>
      </c>
      <c r="Q330" s="73" t="s">
        <v>26</v>
      </c>
      <c r="R330" s="49" t="s">
        <v>26</v>
      </c>
      <c r="S330" s="68" t="s">
        <v>120</v>
      </c>
      <c r="T330" s="111" t="s">
        <v>34</v>
      </c>
      <c r="U330" s="111"/>
      <c r="V330" s="74" t="s">
        <v>103</v>
      </c>
      <c r="W330" s="11">
        <f>VLOOKUP(A330,'Lesni_pozemky_PLa 2018'!A:C,1,FALSE)</f>
        <v>324</v>
      </c>
    </row>
    <row r="331" spans="1:23" ht="14.1" hidden="1" customHeight="1">
      <c r="A331">
        <v>325</v>
      </c>
      <c r="B331" s="59">
        <v>2</v>
      </c>
      <c r="C331" s="81" t="s">
        <v>621</v>
      </c>
      <c r="D331" s="60" t="s">
        <v>113</v>
      </c>
      <c r="E331" s="61">
        <v>111300</v>
      </c>
      <c r="F331" s="61" t="s">
        <v>23</v>
      </c>
      <c r="G331" s="61" t="s">
        <v>667</v>
      </c>
      <c r="H331" s="61">
        <v>790915</v>
      </c>
      <c r="I331" s="63" t="s">
        <v>110</v>
      </c>
      <c r="J331" s="49" t="s">
        <v>121</v>
      </c>
      <c r="K331" s="62">
        <v>27162357010</v>
      </c>
      <c r="L331" s="64">
        <v>6.8900000000000003E-2</v>
      </c>
      <c r="M331" s="65">
        <v>-609079.63</v>
      </c>
      <c r="N331" s="65">
        <v>-1059341.02</v>
      </c>
      <c r="O331" s="66" t="str">
        <f t="shared" si="10"/>
        <v>Gysipo</v>
      </c>
      <c r="P331" s="71" t="s">
        <v>27</v>
      </c>
      <c r="Q331" s="73" t="s">
        <v>26</v>
      </c>
      <c r="R331" s="49" t="s">
        <v>26</v>
      </c>
      <c r="S331" s="68" t="s">
        <v>122</v>
      </c>
      <c r="T331" s="111" t="s">
        <v>34</v>
      </c>
      <c r="U331" s="111"/>
      <c r="V331" s="74" t="s">
        <v>103</v>
      </c>
      <c r="W331" s="11">
        <f>VLOOKUP(A331,'Lesni_pozemky_PLa 2018'!A:C,1,FALSE)</f>
        <v>325</v>
      </c>
    </row>
    <row r="332" spans="1:23" ht="14.1" hidden="1" customHeight="1">
      <c r="A332">
        <v>326</v>
      </c>
      <c r="B332" s="59">
        <v>3</v>
      </c>
      <c r="C332" s="81" t="s">
        <v>622</v>
      </c>
      <c r="D332" s="60" t="s">
        <v>353</v>
      </c>
      <c r="E332" s="61">
        <v>411300</v>
      </c>
      <c r="F332" s="61" t="s">
        <v>23</v>
      </c>
      <c r="G332" s="61" t="s">
        <v>662</v>
      </c>
      <c r="H332" s="61">
        <v>708381</v>
      </c>
      <c r="I332" s="63" t="s">
        <v>412</v>
      </c>
      <c r="J332" s="49" t="s">
        <v>413</v>
      </c>
      <c r="K332" s="62">
        <v>1842502208</v>
      </c>
      <c r="L332" s="64">
        <v>2.9100000000000001E-2</v>
      </c>
      <c r="M332" s="65">
        <v>-699044.29</v>
      </c>
      <c r="N332" s="65">
        <v>-1038972.27</v>
      </c>
      <c r="O332" s="66" t="str">
        <f t="shared" si="10"/>
        <v>Gysipo</v>
      </c>
      <c r="P332" s="71" t="s">
        <v>26</v>
      </c>
      <c r="Q332" s="49" t="s">
        <v>27</v>
      </c>
      <c r="R332" s="49" t="s">
        <v>27</v>
      </c>
      <c r="S332" s="68" t="s">
        <v>414</v>
      </c>
      <c r="T332" s="111" t="s">
        <v>34</v>
      </c>
      <c r="U332" s="111"/>
      <c r="V332" s="58" t="s">
        <v>29</v>
      </c>
      <c r="W332" s="11">
        <f>VLOOKUP(A332,'Lesni_pozemky_PLa 2018'!A:C,1,FALSE)</f>
        <v>326</v>
      </c>
    </row>
    <row r="333" spans="1:23" ht="27" hidden="1" customHeight="1">
      <c r="A333">
        <v>327</v>
      </c>
      <c r="B333" s="59">
        <v>3</v>
      </c>
      <c r="C333" s="81" t="s">
        <v>622</v>
      </c>
      <c r="D333" s="130" t="s">
        <v>353</v>
      </c>
      <c r="E333" s="61">
        <v>411400</v>
      </c>
      <c r="F333" s="61" t="s">
        <v>23</v>
      </c>
      <c r="G333" s="61" t="s">
        <v>668</v>
      </c>
      <c r="H333" s="61">
        <v>661031</v>
      </c>
      <c r="I333" s="166" t="s">
        <v>419</v>
      </c>
      <c r="J333" s="131" t="s">
        <v>420</v>
      </c>
      <c r="K333" s="62">
        <v>1442108206</v>
      </c>
      <c r="L333" s="64">
        <v>1.6868000000000001</v>
      </c>
      <c r="M333" s="65">
        <v>-731042.54</v>
      </c>
      <c r="N333" s="65">
        <v>-1027423.91</v>
      </c>
      <c r="O333" s="66" t="str">
        <f t="shared" si="10"/>
        <v>Gysipo</v>
      </c>
      <c r="P333" s="71" t="s">
        <v>26</v>
      </c>
      <c r="Q333" s="49" t="s">
        <v>27</v>
      </c>
      <c r="R333" s="49" t="s">
        <v>27</v>
      </c>
      <c r="S333" s="68" t="s">
        <v>398</v>
      </c>
      <c r="T333" s="116" t="s">
        <v>28</v>
      </c>
      <c r="U333" s="116"/>
      <c r="V333" s="110" t="s">
        <v>642</v>
      </c>
      <c r="W333" s="11" t="e">
        <f>VLOOKUP(A333,'Lesni_pozemky_PLa 2018'!A:C,1,FALSE)</f>
        <v>#N/A</v>
      </c>
    </row>
    <row r="334" spans="1:23" ht="28.5" hidden="1" customHeight="1">
      <c r="A334">
        <v>328</v>
      </c>
      <c r="B334" s="59">
        <v>3</v>
      </c>
      <c r="C334" s="81" t="s">
        <v>622</v>
      </c>
      <c r="D334" s="130" t="s">
        <v>353</v>
      </c>
      <c r="E334" s="61">
        <v>411400</v>
      </c>
      <c r="F334" s="61" t="s">
        <v>23</v>
      </c>
      <c r="G334" s="61" t="s">
        <v>668</v>
      </c>
      <c r="H334" s="61">
        <v>661031</v>
      </c>
      <c r="I334" s="166" t="s">
        <v>419</v>
      </c>
      <c r="J334" s="131" t="s">
        <v>421</v>
      </c>
      <c r="K334" s="62">
        <v>1442115206</v>
      </c>
      <c r="L334" s="64">
        <v>0.27339999999999998</v>
      </c>
      <c r="M334" s="65">
        <v>-730995.17</v>
      </c>
      <c r="N334" s="65">
        <v>-1027754.99</v>
      </c>
      <c r="O334" s="66" t="str">
        <f t="shared" si="10"/>
        <v>Gysipo</v>
      </c>
      <c r="P334" s="71" t="s">
        <v>26</v>
      </c>
      <c r="Q334" s="49" t="s">
        <v>27</v>
      </c>
      <c r="R334" s="49" t="s">
        <v>27</v>
      </c>
      <c r="S334" s="68" t="s">
        <v>398</v>
      </c>
      <c r="T334" s="116" t="s">
        <v>28</v>
      </c>
      <c r="U334" s="116"/>
      <c r="V334" s="110" t="s">
        <v>642</v>
      </c>
      <c r="W334" s="11" t="e">
        <f>VLOOKUP(A334,'Lesni_pozemky_PLa 2018'!A:C,1,FALSE)</f>
        <v>#N/A</v>
      </c>
    </row>
    <row r="335" spans="1:23" ht="14.1" hidden="1" customHeight="1">
      <c r="A335">
        <v>329</v>
      </c>
      <c r="B335" s="59">
        <v>3</v>
      </c>
      <c r="C335" s="81" t="s">
        <v>622</v>
      </c>
      <c r="D335" s="60" t="s">
        <v>353</v>
      </c>
      <c r="E335" s="61">
        <v>411100</v>
      </c>
      <c r="F335" s="61" t="s">
        <v>23</v>
      </c>
      <c r="G335" s="61" t="s">
        <v>622</v>
      </c>
      <c r="H335" s="61">
        <v>737178</v>
      </c>
      <c r="I335" s="63" t="s">
        <v>358</v>
      </c>
      <c r="J335" s="49" t="s">
        <v>359</v>
      </c>
      <c r="K335" s="62">
        <v>2822243606</v>
      </c>
      <c r="L335" s="64">
        <v>2.8899999999999999E-2</v>
      </c>
      <c r="M335" s="65">
        <v>-643239.87</v>
      </c>
      <c r="N335" s="65">
        <v>-1057796.1299999999</v>
      </c>
      <c r="O335" s="66" t="str">
        <f t="shared" si="10"/>
        <v>Gysipo</v>
      </c>
      <c r="P335" s="71" t="s">
        <v>27</v>
      </c>
      <c r="Q335" s="49" t="s">
        <v>26</v>
      </c>
      <c r="R335" s="49" t="s">
        <v>27</v>
      </c>
      <c r="S335" s="68" t="s">
        <v>360</v>
      </c>
      <c r="T335" s="111" t="s">
        <v>34</v>
      </c>
      <c r="U335" s="111"/>
      <c r="V335" s="88" t="s">
        <v>29</v>
      </c>
      <c r="W335" s="11">
        <f>VLOOKUP(A335,'Lesni_pozemky_PLa 2018'!A:C,1,FALSE)</f>
        <v>329</v>
      </c>
    </row>
    <row r="336" spans="1:23" ht="14.1" hidden="1" customHeight="1">
      <c r="A336">
        <v>330</v>
      </c>
      <c r="B336" s="59">
        <v>3</v>
      </c>
      <c r="C336" s="81" t="s">
        <v>622</v>
      </c>
      <c r="D336" s="60" t="s">
        <v>353</v>
      </c>
      <c r="E336" s="61">
        <v>411100</v>
      </c>
      <c r="F336" s="61" t="s">
        <v>23</v>
      </c>
      <c r="G336" s="61" t="s">
        <v>622</v>
      </c>
      <c r="H336" s="61">
        <v>737178</v>
      </c>
      <c r="I336" s="63" t="s">
        <v>358</v>
      </c>
      <c r="J336" s="49" t="s">
        <v>361</v>
      </c>
      <c r="K336" s="62">
        <v>2822255606</v>
      </c>
      <c r="L336" s="64">
        <v>0.13619999999999999</v>
      </c>
      <c r="M336" s="65">
        <v>-643378.94999999995</v>
      </c>
      <c r="N336" s="65">
        <v>-1057745.8799999999</v>
      </c>
      <c r="O336" s="66" t="str">
        <f t="shared" si="10"/>
        <v>Gysipo</v>
      </c>
      <c r="P336" s="71" t="s">
        <v>27</v>
      </c>
      <c r="Q336" s="49" t="s">
        <v>26</v>
      </c>
      <c r="R336" s="49" t="s">
        <v>27</v>
      </c>
      <c r="S336" s="68" t="s">
        <v>360</v>
      </c>
      <c r="T336" s="111" t="s">
        <v>34</v>
      </c>
      <c r="U336" s="111"/>
      <c r="V336" s="88" t="s">
        <v>29</v>
      </c>
      <c r="W336" s="11">
        <f>VLOOKUP(A336,'Lesni_pozemky_PLa 2018'!A:C,1,FALSE)</f>
        <v>330</v>
      </c>
    </row>
    <row r="337" spans="1:23" ht="14.1" hidden="1" customHeight="1">
      <c r="A337">
        <v>331</v>
      </c>
      <c r="B337" s="59">
        <v>3</v>
      </c>
      <c r="C337" s="81" t="s">
        <v>622</v>
      </c>
      <c r="D337" s="60" t="s">
        <v>353</v>
      </c>
      <c r="E337" s="75">
        <v>411200</v>
      </c>
      <c r="F337" s="61" t="s">
        <v>23</v>
      </c>
      <c r="G337" s="61" t="s">
        <v>680</v>
      </c>
      <c r="H337" s="61">
        <v>682691</v>
      </c>
      <c r="I337" s="63" t="s">
        <v>437</v>
      </c>
      <c r="J337" s="49" t="s">
        <v>438</v>
      </c>
      <c r="K337" s="62">
        <v>31669521010</v>
      </c>
      <c r="L337" s="64">
        <v>0.22720000000000001</v>
      </c>
      <c r="M337" s="65">
        <v>0</v>
      </c>
      <c r="N337" s="65">
        <v>0</v>
      </c>
      <c r="O337" s="76"/>
      <c r="P337" s="77" t="s">
        <v>26</v>
      </c>
      <c r="Q337" s="49" t="s">
        <v>27</v>
      </c>
      <c r="R337" s="49" t="s">
        <v>27</v>
      </c>
      <c r="S337" s="68" t="s">
        <v>439</v>
      </c>
      <c r="T337" s="111" t="s">
        <v>34</v>
      </c>
      <c r="U337" s="111"/>
      <c r="V337" s="58" t="s">
        <v>29</v>
      </c>
      <c r="W337" s="11">
        <f>VLOOKUP(A337,'Lesni_pozemky_PLa 2018'!A:C,1,FALSE)</f>
        <v>331</v>
      </c>
    </row>
    <row r="338" spans="1:23" ht="14.1" hidden="1" customHeight="1">
      <c r="A338">
        <v>332</v>
      </c>
      <c r="B338" s="59">
        <v>3</v>
      </c>
      <c r="C338" s="81" t="s">
        <v>622</v>
      </c>
      <c r="D338" s="60" t="s">
        <v>353</v>
      </c>
      <c r="E338" s="61">
        <v>411400</v>
      </c>
      <c r="F338" s="61" t="s">
        <v>23</v>
      </c>
      <c r="G338" s="61" t="s">
        <v>668</v>
      </c>
      <c r="H338" s="61">
        <v>703664</v>
      </c>
      <c r="I338" s="63" t="s">
        <v>422</v>
      </c>
      <c r="J338" s="49" t="s">
        <v>423</v>
      </c>
      <c r="K338" s="62">
        <v>2130182206</v>
      </c>
      <c r="L338" s="64">
        <v>6.4999999999999997E-3</v>
      </c>
      <c r="M338" s="65">
        <v>-731686.32</v>
      </c>
      <c r="N338" s="65">
        <v>-1026024.46</v>
      </c>
      <c r="O338" s="66" t="str">
        <f>HYPERLINK(CONCATENATE("http://gis.pla.cz/gisypo/main.aspx?scale=3000&amp;Y=",M338,"&amp;X=",N338),"Gysipo")</f>
        <v>Gysipo</v>
      </c>
      <c r="P338" s="71" t="s">
        <v>27</v>
      </c>
      <c r="Q338" s="49" t="s">
        <v>26</v>
      </c>
      <c r="R338" s="49" t="s">
        <v>27</v>
      </c>
      <c r="S338" s="68" t="s">
        <v>424</v>
      </c>
      <c r="T338" s="111" t="s">
        <v>34</v>
      </c>
      <c r="U338" s="111"/>
      <c r="V338" s="88" t="s">
        <v>108</v>
      </c>
      <c r="W338" s="11">
        <f>VLOOKUP(A338,'Lesni_pozemky_PLa 2018'!A:C,1,FALSE)</f>
        <v>332</v>
      </c>
    </row>
    <row r="339" spans="1:23" ht="14.1" hidden="1" customHeight="1">
      <c r="A339">
        <v>333</v>
      </c>
      <c r="B339" s="59">
        <v>3</v>
      </c>
      <c r="C339" s="81" t="s">
        <v>622</v>
      </c>
      <c r="D339" s="60" t="s">
        <v>353</v>
      </c>
      <c r="E339" s="61">
        <v>411400</v>
      </c>
      <c r="F339" s="61" t="s">
        <v>23</v>
      </c>
      <c r="G339" s="61" t="s">
        <v>668</v>
      </c>
      <c r="H339" s="61">
        <v>703664</v>
      </c>
      <c r="I339" s="63" t="s">
        <v>422</v>
      </c>
      <c r="J339" s="49" t="s">
        <v>425</v>
      </c>
      <c r="K339" s="62">
        <v>2130189206</v>
      </c>
      <c r="L339" s="64">
        <v>3.5999999999999999E-3</v>
      </c>
      <c r="M339" s="65">
        <v>-731598.88</v>
      </c>
      <c r="N339" s="65">
        <v>-1026023.7</v>
      </c>
      <c r="O339" s="66" t="str">
        <f>HYPERLINK(CONCATENATE("http://gis.pla.cz/gisypo/main.aspx?scale=3000&amp;Y=",M339,"&amp;X=",N339),"Gysipo")</f>
        <v>Gysipo</v>
      </c>
      <c r="P339" s="71" t="s">
        <v>27</v>
      </c>
      <c r="Q339" s="49" t="s">
        <v>26</v>
      </c>
      <c r="R339" s="49" t="s">
        <v>27</v>
      </c>
      <c r="S339" s="68" t="s">
        <v>424</v>
      </c>
      <c r="T339" s="111" t="s">
        <v>34</v>
      </c>
      <c r="U339" s="111"/>
      <c r="V339" s="88" t="s">
        <v>108</v>
      </c>
      <c r="W339" s="11">
        <f>VLOOKUP(A339,'Lesni_pozemky_PLa 2018'!A:C,1,FALSE)</f>
        <v>333</v>
      </c>
    </row>
    <row r="340" spans="1:23" ht="14.1" hidden="1" customHeight="1">
      <c r="A340">
        <v>334</v>
      </c>
      <c r="B340" s="59">
        <v>3</v>
      </c>
      <c r="C340" s="81" t="s">
        <v>622</v>
      </c>
      <c r="D340" s="60" t="s">
        <v>353</v>
      </c>
      <c r="E340" s="61">
        <v>411400</v>
      </c>
      <c r="F340" s="61" t="s">
        <v>23</v>
      </c>
      <c r="G340" s="61" t="s">
        <v>668</v>
      </c>
      <c r="H340" s="61">
        <v>703664</v>
      </c>
      <c r="I340" s="63" t="s">
        <v>422</v>
      </c>
      <c r="J340" s="49" t="s">
        <v>426</v>
      </c>
      <c r="K340" s="62">
        <v>2130268206</v>
      </c>
      <c r="L340" s="64">
        <v>6.1000000000000004E-3</v>
      </c>
      <c r="M340" s="65">
        <v>-731178.67</v>
      </c>
      <c r="N340" s="65">
        <v>-1026054.68</v>
      </c>
      <c r="O340" s="66" t="str">
        <f>HYPERLINK(CONCATENATE("http://gis.pla.cz/gisypo/main.aspx?scale=3000&amp;Y=",M340,"&amp;X=",N340),"Gysipo")</f>
        <v>Gysipo</v>
      </c>
      <c r="P340" s="71" t="s">
        <v>27</v>
      </c>
      <c r="Q340" s="49" t="s">
        <v>26</v>
      </c>
      <c r="R340" s="49" t="s">
        <v>27</v>
      </c>
      <c r="S340" s="68" t="s">
        <v>427</v>
      </c>
      <c r="T340" s="111" t="s">
        <v>34</v>
      </c>
      <c r="U340" s="111"/>
      <c r="V340" s="76" t="s">
        <v>108</v>
      </c>
      <c r="W340" s="11">
        <f>VLOOKUP(A340,'Lesni_pozemky_PLa 2018'!A:C,1,FALSE)</f>
        <v>334</v>
      </c>
    </row>
    <row r="341" spans="1:23" ht="14.1" hidden="1" customHeight="1">
      <c r="A341">
        <v>335</v>
      </c>
      <c r="B341" s="59">
        <v>3</v>
      </c>
      <c r="C341" s="81" t="s">
        <v>622</v>
      </c>
      <c r="D341" s="60" t="s">
        <v>451</v>
      </c>
      <c r="E341" s="61">
        <v>511100</v>
      </c>
      <c r="F341" s="61" t="s">
        <v>23</v>
      </c>
      <c r="G341" s="61" t="s">
        <v>674</v>
      </c>
      <c r="H341" s="61">
        <v>687332</v>
      </c>
      <c r="I341" s="63" t="s">
        <v>452</v>
      </c>
      <c r="J341" s="49" t="s">
        <v>453</v>
      </c>
      <c r="K341" s="62">
        <v>1175457506</v>
      </c>
      <c r="L341" s="64">
        <v>1.1774</v>
      </c>
      <c r="M341" s="65">
        <v>-750014.01</v>
      </c>
      <c r="N341" s="65">
        <v>-999609.51</v>
      </c>
      <c r="O341" s="66" t="str">
        <f>HYPERLINK(CONCATENATE("http://gis.pla.cz/gisypo/main.aspx?scale=3000&amp;Y=",M341,"&amp;X=",N341),"Gysipo")</f>
        <v>Gysipo</v>
      </c>
      <c r="P341" s="71" t="s">
        <v>26</v>
      </c>
      <c r="Q341" s="49" t="s">
        <v>27</v>
      </c>
      <c r="R341" s="49" t="s">
        <v>27</v>
      </c>
      <c r="S341" s="68" t="s">
        <v>454</v>
      </c>
      <c r="T341" s="111" t="s">
        <v>34</v>
      </c>
      <c r="U341" s="111"/>
      <c r="V341" s="58" t="s">
        <v>29</v>
      </c>
      <c r="W341" s="11">
        <f>VLOOKUP(A341,'Lesni_pozemky_PLa 2018'!A:C,1,FALSE)</f>
        <v>335</v>
      </c>
    </row>
    <row r="342" spans="1:23" ht="14.1" hidden="1" customHeight="1">
      <c r="A342">
        <v>336</v>
      </c>
      <c r="B342" s="59">
        <v>3</v>
      </c>
      <c r="C342" s="81" t="s">
        <v>622</v>
      </c>
      <c r="D342" s="130" t="s">
        <v>353</v>
      </c>
      <c r="E342" s="61">
        <v>411400</v>
      </c>
      <c r="F342" s="61" t="s">
        <v>23</v>
      </c>
      <c r="G342" s="61" t="s">
        <v>668</v>
      </c>
      <c r="H342" s="61">
        <v>703672</v>
      </c>
      <c r="I342" s="166" t="s">
        <v>435</v>
      </c>
      <c r="J342" s="131" t="s">
        <v>436</v>
      </c>
      <c r="K342" s="62">
        <v>2293903206</v>
      </c>
      <c r="L342" s="64">
        <v>6.1999999999999998E-3</v>
      </c>
      <c r="M342" s="65">
        <v>-732355.56</v>
      </c>
      <c r="N342" s="65">
        <v>-1025538.5</v>
      </c>
      <c r="O342" s="66" t="str">
        <f>HYPERLINK(CONCATENATE("http://gis.pla.cz/gisypo/main.aspx?scale=3000&amp;Y=",M342,"&amp;X=",N342),"Gysipo")</f>
        <v>Gysipo</v>
      </c>
      <c r="P342" s="71" t="s">
        <v>26</v>
      </c>
      <c r="Q342" s="49" t="s">
        <v>27</v>
      </c>
      <c r="R342" s="49" t="s">
        <v>27</v>
      </c>
      <c r="S342" s="68" t="s">
        <v>398</v>
      </c>
      <c r="T342" s="116" t="s">
        <v>28</v>
      </c>
      <c r="U342" s="116"/>
      <c r="V342" s="110" t="s">
        <v>642</v>
      </c>
      <c r="W342" s="11" t="e">
        <f>VLOOKUP(A342,'Lesni_pozemky_PLa 2018'!A:C,1,FALSE)</f>
        <v>#N/A</v>
      </c>
    </row>
    <row r="343" spans="1:23" ht="14.1" hidden="1" customHeight="1">
      <c r="A343">
        <v>337</v>
      </c>
      <c r="B343" s="59">
        <v>3</v>
      </c>
      <c r="C343" s="81" t="s">
        <v>622</v>
      </c>
      <c r="D343" s="60" t="s">
        <v>353</v>
      </c>
      <c r="E343" s="75">
        <v>411300</v>
      </c>
      <c r="F343" s="61" t="s">
        <v>23</v>
      </c>
      <c r="G343" s="61" t="s">
        <v>676</v>
      </c>
      <c r="H343" s="61">
        <v>713406</v>
      </c>
      <c r="I343" s="63" t="s">
        <v>440</v>
      </c>
      <c r="J343" s="49" t="s">
        <v>441</v>
      </c>
      <c r="K343" s="62">
        <v>1965170208</v>
      </c>
      <c r="L343" s="64">
        <v>1.09E-2</v>
      </c>
      <c r="M343" s="65">
        <v>0</v>
      </c>
      <c r="N343" s="65">
        <v>0</v>
      </c>
      <c r="O343" s="76"/>
      <c r="P343" s="77" t="s">
        <v>27</v>
      </c>
      <c r="Q343" s="49" t="s">
        <v>27</v>
      </c>
      <c r="R343" s="49" t="s">
        <v>27</v>
      </c>
      <c r="S343" s="68" t="s">
        <v>442</v>
      </c>
      <c r="T343" s="139" t="s">
        <v>34</v>
      </c>
      <c r="U343" s="139"/>
      <c r="V343" s="59" t="s">
        <v>108</v>
      </c>
      <c r="W343" s="11">
        <f>VLOOKUP(A343,'Lesni_pozemky_PLa 2018'!A:C,1,FALSE)</f>
        <v>337</v>
      </c>
    </row>
    <row r="344" spans="1:23" ht="14.1" hidden="1" customHeight="1">
      <c r="A344">
        <v>338</v>
      </c>
      <c r="B344" s="59">
        <v>3</v>
      </c>
      <c r="C344" s="81" t="s">
        <v>622</v>
      </c>
      <c r="D344" s="130" t="s">
        <v>353</v>
      </c>
      <c r="E344" s="75">
        <v>411300</v>
      </c>
      <c r="F344" s="61" t="s">
        <v>23</v>
      </c>
      <c r="G344" s="61" t="s">
        <v>676</v>
      </c>
      <c r="H344" s="61">
        <v>735035</v>
      </c>
      <c r="I344" s="166" t="s">
        <v>443</v>
      </c>
      <c r="J344" s="131" t="s">
        <v>444</v>
      </c>
      <c r="K344" s="62">
        <v>1991631208</v>
      </c>
      <c r="L344" s="64">
        <v>0.24410000000000001</v>
      </c>
      <c r="M344" s="65">
        <v>0</v>
      </c>
      <c r="N344" s="65">
        <v>0</v>
      </c>
      <c r="O344" s="76"/>
      <c r="P344" s="77" t="s">
        <v>26</v>
      </c>
      <c r="Q344" s="49" t="s">
        <v>27</v>
      </c>
      <c r="R344" s="49" t="s">
        <v>27</v>
      </c>
      <c r="S344" s="68" t="s">
        <v>445</v>
      </c>
      <c r="T344" s="141" t="s">
        <v>28</v>
      </c>
      <c r="U344" s="141"/>
      <c r="V344" s="110" t="s">
        <v>642</v>
      </c>
      <c r="W344" s="11" t="e">
        <f>VLOOKUP(A344,'Lesni_pozemky_PLa 2018'!A:C,1,FALSE)</f>
        <v>#N/A</v>
      </c>
    </row>
    <row r="345" spans="1:23" ht="14.1" hidden="1" customHeight="1">
      <c r="A345">
        <v>339</v>
      </c>
      <c r="B345" s="59">
        <v>3</v>
      </c>
      <c r="C345" s="81" t="s">
        <v>622</v>
      </c>
      <c r="D345" s="60" t="s">
        <v>353</v>
      </c>
      <c r="E345" s="61">
        <v>411100</v>
      </c>
      <c r="F345" s="61" t="s">
        <v>23</v>
      </c>
      <c r="G345" s="61" t="s">
        <v>622</v>
      </c>
      <c r="H345" s="61">
        <v>743852</v>
      </c>
      <c r="I345" s="63" t="s">
        <v>362</v>
      </c>
      <c r="J345" s="49" t="s">
        <v>363</v>
      </c>
      <c r="K345" s="62">
        <v>2619320606</v>
      </c>
      <c r="L345" s="64">
        <v>1.35E-2</v>
      </c>
      <c r="M345" s="65">
        <v>-653327.79</v>
      </c>
      <c r="N345" s="65">
        <v>-1059641.52</v>
      </c>
      <c r="O345" s="66" t="str">
        <f>HYPERLINK(CONCATENATE("http://gis.pla.cz/gisypo/main.aspx?scale=3000&amp;Y=",M345,"&amp;X=",N345),"Gysipo")</f>
        <v>Gysipo</v>
      </c>
      <c r="P345" s="71" t="s">
        <v>27</v>
      </c>
      <c r="Q345" s="49" t="s">
        <v>26</v>
      </c>
      <c r="R345" s="49" t="s">
        <v>27</v>
      </c>
      <c r="S345" s="68" t="s">
        <v>364</v>
      </c>
      <c r="T345" s="111" t="s">
        <v>34</v>
      </c>
      <c r="U345" s="111"/>
      <c r="V345" s="88" t="s">
        <v>29</v>
      </c>
      <c r="W345" s="11">
        <f>VLOOKUP(A345,'Lesni_pozemky_PLa 2018'!A:C,1,FALSE)</f>
        <v>339</v>
      </c>
    </row>
    <row r="346" spans="1:23" ht="14.1" hidden="1" customHeight="1">
      <c r="A346">
        <v>340</v>
      </c>
      <c r="B346" s="59">
        <v>3</v>
      </c>
      <c r="C346" s="81" t="s">
        <v>622</v>
      </c>
      <c r="D346" s="60" t="s">
        <v>353</v>
      </c>
      <c r="E346" s="61">
        <v>411100</v>
      </c>
      <c r="F346" s="61" t="s">
        <v>23</v>
      </c>
      <c r="G346" s="61" t="s">
        <v>622</v>
      </c>
      <c r="H346" s="61">
        <v>743852</v>
      </c>
      <c r="I346" s="63" t="s">
        <v>362</v>
      </c>
      <c r="J346" s="49" t="s">
        <v>365</v>
      </c>
      <c r="K346" s="62">
        <v>2619324606</v>
      </c>
      <c r="L346" s="64">
        <v>0.02</v>
      </c>
      <c r="M346" s="65">
        <v>-653316.46</v>
      </c>
      <c r="N346" s="65">
        <v>-1059649.57</v>
      </c>
      <c r="O346" s="66" t="str">
        <f>HYPERLINK(CONCATENATE("http://gis.pla.cz/gisypo/main.aspx?scale=3000&amp;Y=",M346,"&amp;X=",N346),"Gysipo")</f>
        <v>Gysipo</v>
      </c>
      <c r="P346" s="71" t="s">
        <v>27</v>
      </c>
      <c r="Q346" s="49" t="s">
        <v>26</v>
      </c>
      <c r="R346" s="49" t="s">
        <v>27</v>
      </c>
      <c r="S346" s="68" t="s">
        <v>364</v>
      </c>
      <c r="T346" s="111" t="s">
        <v>34</v>
      </c>
      <c r="U346" s="111"/>
      <c r="V346" s="88" t="s">
        <v>29</v>
      </c>
      <c r="W346" s="11">
        <f>VLOOKUP(A346,'Lesni_pozemky_PLa 2018'!A:C,1,FALSE)</f>
        <v>340</v>
      </c>
    </row>
    <row r="347" spans="1:23" ht="14.1" hidden="1" customHeight="1">
      <c r="A347">
        <v>341</v>
      </c>
      <c r="B347" s="59">
        <v>3</v>
      </c>
      <c r="C347" s="81" t="s">
        <v>622</v>
      </c>
      <c r="D347" s="60" t="s">
        <v>353</v>
      </c>
      <c r="E347" s="61">
        <v>411100</v>
      </c>
      <c r="F347" s="61" t="s">
        <v>23</v>
      </c>
      <c r="G347" s="61" t="s">
        <v>622</v>
      </c>
      <c r="H347" s="61">
        <v>743852</v>
      </c>
      <c r="I347" s="63" t="s">
        <v>362</v>
      </c>
      <c r="J347" s="49" t="s">
        <v>366</v>
      </c>
      <c r="K347" s="62">
        <v>3049854606</v>
      </c>
      <c r="L347" s="64">
        <v>5.1400000000000001E-2</v>
      </c>
      <c r="M347" s="65">
        <v>-653401.30000000005</v>
      </c>
      <c r="N347" s="65">
        <v>-1059603</v>
      </c>
      <c r="O347" s="66" t="str">
        <f>HYPERLINK(CONCATENATE("http://gis.pla.cz/gisypo/main.aspx?scale=3000&amp;Y=",M347,"&amp;X=",N347),"Gysipo")</f>
        <v>Gysipo</v>
      </c>
      <c r="P347" s="71" t="s">
        <v>26</v>
      </c>
      <c r="Q347" s="49" t="s">
        <v>26</v>
      </c>
      <c r="R347" s="49" t="s">
        <v>27</v>
      </c>
      <c r="S347" s="68" t="s">
        <v>367</v>
      </c>
      <c r="T347" s="111" t="s">
        <v>34</v>
      </c>
      <c r="U347" s="111"/>
      <c r="V347" s="96" t="s">
        <v>108</v>
      </c>
      <c r="W347" s="11">
        <f>VLOOKUP(A347,'Lesni_pozemky_PLa 2018'!A:C,1,FALSE)</f>
        <v>341</v>
      </c>
    </row>
    <row r="348" spans="1:23" s="85" customFormat="1" ht="36" hidden="1">
      <c r="A348">
        <v>342</v>
      </c>
      <c r="B348" s="59">
        <v>3</v>
      </c>
      <c r="C348" s="81" t="s">
        <v>622</v>
      </c>
      <c r="D348" s="60" t="s">
        <v>353</v>
      </c>
      <c r="E348" s="95" t="s">
        <v>354</v>
      </c>
      <c r="F348" s="61" t="s">
        <v>23</v>
      </c>
      <c r="G348" s="61" t="s">
        <v>622</v>
      </c>
      <c r="H348" s="61">
        <v>718033</v>
      </c>
      <c r="I348" s="63" t="s">
        <v>355</v>
      </c>
      <c r="J348" s="49" t="s">
        <v>356</v>
      </c>
      <c r="K348" s="62">
        <v>2658285606</v>
      </c>
      <c r="L348" s="64">
        <v>1.2999999999999999E-3</v>
      </c>
      <c r="M348" s="65">
        <v>-650778.84</v>
      </c>
      <c r="N348" s="65">
        <v>-1059868.6200000001</v>
      </c>
      <c r="O348" s="66" t="str">
        <f>HYPERLINK(CONCATENATE("http://gis.pla.cz/gisypo/main.aspx?scale=3000&amp;Y=",M348,"&amp;X=",N348),"Gysipo")</f>
        <v>Gysipo</v>
      </c>
      <c r="P348" s="71" t="s">
        <v>27</v>
      </c>
      <c r="Q348" s="49" t="s">
        <v>26</v>
      </c>
      <c r="R348" s="49" t="s">
        <v>27</v>
      </c>
      <c r="S348" s="68" t="s">
        <v>357</v>
      </c>
      <c r="T348" s="139" t="s">
        <v>34</v>
      </c>
      <c r="U348" s="139"/>
      <c r="V348" s="88" t="s">
        <v>29</v>
      </c>
      <c r="W348" s="11">
        <f>VLOOKUP(A348,'Lesni_pozemky_PLa 2018'!A:C,1,FALSE)</f>
        <v>342</v>
      </c>
    </row>
    <row r="349" spans="1:23" s="85" customFormat="1" hidden="1">
      <c r="A349">
        <v>343</v>
      </c>
      <c r="B349" s="59">
        <v>3</v>
      </c>
      <c r="C349" s="81" t="s">
        <v>622</v>
      </c>
      <c r="D349" s="60" t="s">
        <v>353</v>
      </c>
      <c r="E349" s="61">
        <v>411200</v>
      </c>
      <c r="F349" s="61" t="s">
        <v>23</v>
      </c>
      <c r="G349" s="61" t="s">
        <v>661</v>
      </c>
      <c r="H349" s="61">
        <v>772356</v>
      </c>
      <c r="I349" s="63" t="s">
        <v>396</v>
      </c>
      <c r="J349" s="49" t="s">
        <v>397</v>
      </c>
      <c r="K349" s="62">
        <v>2120351204</v>
      </c>
      <c r="L349" s="64">
        <v>1.2999999999999999E-2</v>
      </c>
      <c r="M349" s="65">
        <v>-675692.45</v>
      </c>
      <c r="N349" s="65">
        <v>-1056413.52</v>
      </c>
      <c r="O349" s="66" t="str">
        <f>HYPERLINK(CONCATENATE("http://gis.pla.cz/gisypo/main.aspx?scale=3000&amp;Y=",M349,"&amp;X=",N349),"Gysipo")</f>
        <v>Gysipo</v>
      </c>
      <c r="P349" s="71" t="s">
        <v>26</v>
      </c>
      <c r="Q349" s="49" t="s">
        <v>27</v>
      </c>
      <c r="R349" s="49" t="s">
        <v>27</v>
      </c>
      <c r="S349" s="68" t="s">
        <v>398</v>
      </c>
      <c r="T349" s="139" t="s">
        <v>34</v>
      </c>
      <c r="U349" s="139"/>
      <c r="V349" s="58" t="s">
        <v>29</v>
      </c>
      <c r="W349" s="11">
        <f>VLOOKUP(A349,'Lesni_pozemky_PLa 2018'!A:C,1,FALSE)</f>
        <v>343</v>
      </c>
    </row>
    <row r="350" spans="1:23" s="85" customFormat="1" ht="13.5" hidden="1" customHeight="1">
      <c r="A350">
        <v>344</v>
      </c>
      <c r="B350" s="59">
        <v>3</v>
      </c>
      <c r="C350" s="81" t="s">
        <v>622</v>
      </c>
      <c r="D350" s="60" t="s">
        <v>353</v>
      </c>
      <c r="E350" s="75">
        <v>411200</v>
      </c>
      <c r="F350" s="61" t="s">
        <v>23</v>
      </c>
      <c r="G350" s="61" t="s">
        <v>671</v>
      </c>
      <c r="H350" s="61">
        <v>777927</v>
      </c>
      <c r="I350" s="63" t="s">
        <v>446</v>
      </c>
      <c r="J350" s="49" t="s">
        <v>447</v>
      </c>
      <c r="K350" s="62">
        <v>1580854204</v>
      </c>
      <c r="L350" s="64">
        <v>4.3900000000000002E-2</v>
      </c>
      <c r="M350" s="65">
        <v>0</v>
      </c>
      <c r="N350" s="65">
        <v>0</v>
      </c>
      <c r="O350" s="76"/>
      <c r="P350" s="77" t="s">
        <v>26</v>
      </c>
      <c r="Q350" s="49" t="s">
        <v>27</v>
      </c>
      <c r="R350" s="49" t="s">
        <v>27</v>
      </c>
      <c r="S350" s="68" t="s">
        <v>398</v>
      </c>
      <c r="T350" s="139" t="s">
        <v>34</v>
      </c>
      <c r="U350" s="139"/>
      <c r="V350" s="58" t="s">
        <v>29</v>
      </c>
      <c r="W350" s="11">
        <f>VLOOKUP(A350,'Lesni_pozemky_PLa 2018'!A:C,1,FALSE)</f>
        <v>344</v>
      </c>
    </row>
    <row r="351" spans="1:23" s="85" customFormat="1" ht="15.75" hidden="1" customHeight="1">
      <c r="A351">
        <v>345</v>
      </c>
      <c r="B351" s="59">
        <v>3</v>
      </c>
      <c r="C351" s="81" t="s">
        <v>622</v>
      </c>
      <c r="D351" s="60" t="s">
        <v>448</v>
      </c>
      <c r="E351" s="75">
        <v>411400</v>
      </c>
      <c r="F351" s="61" t="s">
        <v>23</v>
      </c>
      <c r="G351" s="61" t="s">
        <v>655</v>
      </c>
      <c r="H351" s="61">
        <v>791016</v>
      </c>
      <c r="I351" s="63" t="s">
        <v>449</v>
      </c>
      <c r="J351" s="49" t="s">
        <v>450</v>
      </c>
      <c r="K351" s="62">
        <v>1571378206</v>
      </c>
      <c r="L351" s="64">
        <v>4.3900000000000002E-2</v>
      </c>
      <c r="M351" s="65">
        <v>0</v>
      </c>
      <c r="N351" s="65">
        <v>0</v>
      </c>
      <c r="O351" s="76"/>
      <c r="P351" s="77" t="s">
        <v>27</v>
      </c>
      <c r="Q351" s="49" t="s">
        <v>26</v>
      </c>
      <c r="R351" s="49" t="s">
        <v>27</v>
      </c>
      <c r="S351" s="68" t="s">
        <v>360</v>
      </c>
      <c r="T351" s="139" t="s">
        <v>34</v>
      </c>
      <c r="U351" s="139"/>
      <c r="V351" s="98" t="s">
        <v>108</v>
      </c>
      <c r="W351" s="11">
        <f>VLOOKUP(A351,'Lesni_pozemky_PLa 2018'!A:C,1,FALSE)</f>
        <v>345</v>
      </c>
    </row>
    <row r="352" spans="1:23" s="85" customFormat="1" ht="25.5" hidden="1">
      <c r="A352">
        <v>346</v>
      </c>
      <c r="B352" s="59">
        <v>3</v>
      </c>
      <c r="C352" s="81" t="s">
        <v>624</v>
      </c>
      <c r="D352" s="60" t="s">
        <v>455</v>
      </c>
      <c r="E352" s="61">
        <v>511100</v>
      </c>
      <c r="F352" s="61" t="s">
        <v>23</v>
      </c>
      <c r="G352" s="61" t="s">
        <v>674</v>
      </c>
      <c r="H352" s="61">
        <v>741647</v>
      </c>
      <c r="I352" s="63" t="s">
        <v>456</v>
      </c>
      <c r="J352" s="49" t="s">
        <v>457</v>
      </c>
      <c r="K352" s="62">
        <v>1262161506</v>
      </c>
      <c r="L352" s="64">
        <v>6.3250000000000002</v>
      </c>
      <c r="M352" s="65">
        <v>-749647.04</v>
      </c>
      <c r="N352" s="65">
        <v>-1003542.41</v>
      </c>
      <c r="O352" s="66" t="str">
        <f t="shared" ref="O352:O359" si="11">HYPERLINK(CONCATENATE("http://gis.pla.cz/gisypo/main.aspx?scale=3000&amp;Y=",M352,"&amp;X=",N352),"Gysipo")</f>
        <v>Gysipo</v>
      </c>
      <c r="P352" s="71" t="s">
        <v>27</v>
      </c>
      <c r="Q352" s="49" t="s">
        <v>26</v>
      </c>
      <c r="R352" s="49" t="s">
        <v>26</v>
      </c>
      <c r="S352" s="93" t="s">
        <v>458</v>
      </c>
      <c r="T352" s="111" t="s">
        <v>614</v>
      </c>
      <c r="U352" s="111"/>
      <c r="V352" s="88" t="s">
        <v>459</v>
      </c>
      <c r="W352" s="11">
        <f>VLOOKUP(A352,'Lesni_pozemky_PLa 2018'!A:C,1,FALSE)</f>
        <v>346</v>
      </c>
    </row>
    <row r="353" spans="1:23" s="85" customFormat="1" hidden="1">
      <c r="A353">
        <v>347</v>
      </c>
      <c r="B353" s="59">
        <v>3</v>
      </c>
      <c r="C353" s="81" t="s">
        <v>624</v>
      </c>
      <c r="D353" s="60" t="s">
        <v>455</v>
      </c>
      <c r="E353" s="61">
        <v>511100</v>
      </c>
      <c r="F353" s="61" t="s">
        <v>23</v>
      </c>
      <c r="G353" s="61" t="s">
        <v>674</v>
      </c>
      <c r="H353" s="61">
        <v>741647</v>
      </c>
      <c r="I353" s="63" t="s">
        <v>456</v>
      </c>
      <c r="J353" s="49" t="s">
        <v>460</v>
      </c>
      <c r="K353" s="62">
        <v>1262162506</v>
      </c>
      <c r="L353" s="64">
        <v>5.1000000000000004E-3</v>
      </c>
      <c r="M353" s="65">
        <v>-749767.06</v>
      </c>
      <c r="N353" s="65">
        <v>-1003541.53</v>
      </c>
      <c r="O353" s="66" t="str">
        <f t="shared" si="11"/>
        <v>Gysipo</v>
      </c>
      <c r="P353" s="71" t="s">
        <v>26</v>
      </c>
      <c r="Q353" s="49" t="s">
        <v>26</v>
      </c>
      <c r="R353" s="49" t="s">
        <v>27</v>
      </c>
      <c r="S353" s="93" t="s">
        <v>461</v>
      </c>
      <c r="T353" s="111" t="s">
        <v>34</v>
      </c>
      <c r="U353" s="111"/>
      <c r="V353" s="88" t="s">
        <v>462</v>
      </c>
      <c r="W353" s="11">
        <f>VLOOKUP(A353,'Lesni_pozemky_PLa 2018'!A:C,1,FALSE)</f>
        <v>347</v>
      </c>
    </row>
    <row r="354" spans="1:23" s="85" customFormat="1" ht="25.5" hidden="1">
      <c r="A354">
        <v>348</v>
      </c>
      <c r="B354" s="59">
        <v>3</v>
      </c>
      <c r="C354" s="81" t="s">
        <v>624</v>
      </c>
      <c r="D354" s="130" t="s">
        <v>455</v>
      </c>
      <c r="E354" s="61">
        <v>511100</v>
      </c>
      <c r="F354" s="61" t="s">
        <v>23</v>
      </c>
      <c r="G354" s="61" t="s">
        <v>674</v>
      </c>
      <c r="H354" s="61">
        <v>741647</v>
      </c>
      <c r="I354" s="166" t="s">
        <v>456</v>
      </c>
      <c r="J354" s="131" t="s">
        <v>463</v>
      </c>
      <c r="K354" s="62">
        <v>1262167506</v>
      </c>
      <c r="L354" s="64">
        <v>3.3039999999999998</v>
      </c>
      <c r="M354" s="65">
        <v>-749551.22</v>
      </c>
      <c r="N354" s="65">
        <v>-1003661.09</v>
      </c>
      <c r="O354" s="66" t="str">
        <f t="shared" si="11"/>
        <v>Gysipo</v>
      </c>
      <c r="P354" s="71" t="s">
        <v>27</v>
      </c>
      <c r="Q354" s="49" t="s">
        <v>26</v>
      </c>
      <c r="R354" s="49" t="s">
        <v>27</v>
      </c>
      <c r="S354" s="93" t="s">
        <v>464</v>
      </c>
      <c r="T354" s="26" t="s">
        <v>288</v>
      </c>
      <c r="U354" s="26"/>
      <c r="V354" s="110" t="s">
        <v>642</v>
      </c>
      <c r="W354" s="11" t="e">
        <f>VLOOKUP(A354,'Lesni_pozemky_PLa 2018'!A:C,1,FALSE)</f>
        <v>#N/A</v>
      </c>
    </row>
    <row r="355" spans="1:23" s="85" customFormat="1" ht="25.5" hidden="1">
      <c r="A355">
        <v>349</v>
      </c>
      <c r="B355" s="59">
        <v>3</v>
      </c>
      <c r="C355" s="81" t="s">
        <v>624</v>
      </c>
      <c r="D355" s="130" t="s">
        <v>455</v>
      </c>
      <c r="E355" s="61">
        <v>511100</v>
      </c>
      <c r="F355" s="61" t="s">
        <v>23</v>
      </c>
      <c r="G355" s="61" t="s">
        <v>674</v>
      </c>
      <c r="H355" s="61">
        <v>741647</v>
      </c>
      <c r="I355" s="166" t="s">
        <v>456</v>
      </c>
      <c r="J355" s="131" t="s">
        <v>465</v>
      </c>
      <c r="K355" s="62">
        <v>2043058506</v>
      </c>
      <c r="L355" s="64">
        <v>5.4999999999999997E-3</v>
      </c>
      <c r="M355" s="65">
        <v>-749204.51</v>
      </c>
      <c r="N355" s="65">
        <v>-1003867.99</v>
      </c>
      <c r="O355" s="66" t="str">
        <f t="shared" si="11"/>
        <v>Gysipo</v>
      </c>
      <c r="P355" s="71" t="s">
        <v>27</v>
      </c>
      <c r="Q355" s="49" t="s">
        <v>26</v>
      </c>
      <c r="R355" s="49" t="s">
        <v>27</v>
      </c>
      <c r="S355" s="93" t="s">
        <v>466</v>
      </c>
      <c r="T355" s="26" t="s">
        <v>288</v>
      </c>
      <c r="U355" s="26"/>
      <c r="V355" s="110" t="s">
        <v>642</v>
      </c>
      <c r="W355" s="11" t="e">
        <f>VLOOKUP(A355,'Lesni_pozemky_PLa 2018'!A:C,1,FALSE)</f>
        <v>#N/A</v>
      </c>
    </row>
    <row r="356" spans="1:23" s="85" customFormat="1" ht="14.1" hidden="1" customHeight="1">
      <c r="A356">
        <v>350</v>
      </c>
      <c r="B356" s="59">
        <v>3</v>
      </c>
      <c r="C356" s="81" t="s">
        <v>624</v>
      </c>
      <c r="D356" s="60" t="s">
        <v>455</v>
      </c>
      <c r="E356" s="61">
        <v>511100</v>
      </c>
      <c r="F356" s="61" t="s">
        <v>23</v>
      </c>
      <c r="G356" s="61" t="s">
        <v>669</v>
      </c>
      <c r="H356" s="61">
        <v>794341</v>
      </c>
      <c r="I356" s="63" t="s">
        <v>467</v>
      </c>
      <c r="J356" s="49" t="s">
        <v>468</v>
      </c>
      <c r="K356" s="62">
        <v>1360448506</v>
      </c>
      <c r="L356" s="64">
        <v>9.01E-2</v>
      </c>
      <c r="M356" s="65">
        <v>-759931.94</v>
      </c>
      <c r="N356" s="65">
        <v>-992314.63</v>
      </c>
      <c r="O356" s="66" t="str">
        <f t="shared" si="11"/>
        <v>Gysipo</v>
      </c>
      <c r="P356" s="71" t="s">
        <v>27</v>
      </c>
      <c r="Q356" s="49" t="s">
        <v>26</v>
      </c>
      <c r="R356" s="49" t="s">
        <v>27</v>
      </c>
      <c r="S356" s="93" t="s">
        <v>469</v>
      </c>
      <c r="T356" s="139" t="s">
        <v>34</v>
      </c>
      <c r="U356" s="139"/>
      <c r="V356" s="88" t="s">
        <v>108</v>
      </c>
      <c r="W356" s="11">
        <f>VLOOKUP(A356,'Lesni_pozemky_PLa 2018'!A:C,1,FALSE)</f>
        <v>350</v>
      </c>
    </row>
    <row r="357" spans="1:23" s="85" customFormat="1" ht="14.1" hidden="1" customHeight="1">
      <c r="A357">
        <v>351</v>
      </c>
      <c r="B357" s="59">
        <v>3</v>
      </c>
      <c r="C357" s="81" t="s">
        <v>624</v>
      </c>
      <c r="D357" s="60" t="s">
        <v>455</v>
      </c>
      <c r="E357" s="61">
        <v>511100</v>
      </c>
      <c r="F357" s="61" t="s">
        <v>23</v>
      </c>
      <c r="G357" s="61" t="s">
        <v>669</v>
      </c>
      <c r="H357" s="61">
        <v>794341</v>
      </c>
      <c r="I357" s="63" t="s">
        <v>467</v>
      </c>
      <c r="J357" s="49" t="s">
        <v>471</v>
      </c>
      <c r="K357" s="62">
        <v>1360496506</v>
      </c>
      <c r="L357" s="64">
        <v>0.18240000000000001</v>
      </c>
      <c r="M357" s="65">
        <v>-759796.28</v>
      </c>
      <c r="N357" s="65">
        <v>-992137.92</v>
      </c>
      <c r="O357" s="66" t="str">
        <f t="shared" si="11"/>
        <v>Gysipo</v>
      </c>
      <c r="P357" s="71" t="s">
        <v>26</v>
      </c>
      <c r="Q357" s="49" t="s">
        <v>27</v>
      </c>
      <c r="R357" s="49" t="s">
        <v>27</v>
      </c>
      <c r="S357" s="93" t="s">
        <v>472</v>
      </c>
      <c r="T357" s="139" t="s">
        <v>34</v>
      </c>
      <c r="U357" s="139"/>
      <c r="V357" s="58" t="s">
        <v>29</v>
      </c>
      <c r="W357" s="11">
        <f>VLOOKUP(A357,'Lesni_pozemky_PLa 2018'!A:C,1,FALSE)</f>
        <v>351</v>
      </c>
    </row>
    <row r="358" spans="1:23" s="85" customFormat="1" ht="14.1" hidden="1" customHeight="1">
      <c r="A358">
        <v>352</v>
      </c>
      <c r="B358" s="59">
        <v>3</v>
      </c>
      <c r="C358" s="81" t="s">
        <v>624</v>
      </c>
      <c r="D358" s="130" t="s">
        <v>455</v>
      </c>
      <c r="E358" s="61">
        <v>511100</v>
      </c>
      <c r="F358" s="61" t="s">
        <v>23</v>
      </c>
      <c r="G358" s="61" t="s">
        <v>669</v>
      </c>
      <c r="H358" s="61">
        <v>794341</v>
      </c>
      <c r="I358" s="166" t="s">
        <v>467</v>
      </c>
      <c r="J358" s="131" t="s">
        <v>470</v>
      </c>
      <c r="K358" s="62">
        <v>1360472506</v>
      </c>
      <c r="L358" s="64">
        <v>0.1207</v>
      </c>
      <c r="M358" s="65">
        <v>-759733.91</v>
      </c>
      <c r="N358" s="65">
        <v>-992308.67</v>
      </c>
      <c r="O358" s="66" t="str">
        <f t="shared" si="11"/>
        <v>Gysipo</v>
      </c>
      <c r="P358" s="71" t="s">
        <v>27</v>
      </c>
      <c r="Q358" s="49" t="s">
        <v>26</v>
      </c>
      <c r="R358" s="49" t="s">
        <v>27</v>
      </c>
      <c r="S358" s="93" t="s">
        <v>469</v>
      </c>
      <c r="T358" s="27" t="s">
        <v>288</v>
      </c>
      <c r="U358" s="27"/>
      <c r="V358" s="110" t="s">
        <v>642</v>
      </c>
      <c r="W358" s="11" t="e">
        <f>VLOOKUP(A358,'Lesni_pozemky_PLa 2018'!A:C,1,FALSE)</f>
        <v>#N/A</v>
      </c>
    </row>
    <row r="359" spans="1:23" s="85" customFormat="1" ht="14.1" hidden="1" customHeight="1">
      <c r="A359">
        <v>353</v>
      </c>
      <c r="B359" s="59">
        <v>3</v>
      </c>
      <c r="C359" s="81" t="s">
        <v>624</v>
      </c>
      <c r="D359" s="130" t="s">
        <v>473</v>
      </c>
      <c r="E359" s="61">
        <v>511100</v>
      </c>
      <c r="F359" s="61" t="s">
        <v>23</v>
      </c>
      <c r="G359" s="61" t="s">
        <v>669</v>
      </c>
      <c r="H359" s="61">
        <v>794341</v>
      </c>
      <c r="I359" s="166" t="s">
        <v>467</v>
      </c>
      <c r="J359" s="131" t="s">
        <v>474</v>
      </c>
      <c r="K359" s="62">
        <v>1360498506</v>
      </c>
      <c r="L359" s="64">
        <v>2.7699999999999999E-2</v>
      </c>
      <c r="M359" s="65">
        <v>-759989.86</v>
      </c>
      <c r="N359" s="65">
        <v>-992316.37</v>
      </c>
      <c r="O359" s="66" t="str">
        <f t="shared" si="11"/>
        <v>Gysipo</v>
      </c>
      <c r="P359" s="71" t="s">
        <v>27</v>
      </c>
      <c r="Q359" s="59" t="s">
        <v>26</v>
      </c>
      <c r="R359" s="49" t="s">
        <v>27</v>
      </c>
      <c r="S359" s="93" t="s">
        <v>469</v>
      </c>
      <c r="T359" s="27" t="s">
        <v>288</v>
      </c>
      <c r="U359" s="27"/>
      <c r="V359" s="110" t="s">
        <v>642</v>
      </c>
      <c r="W359" s="11" t="e">
        <f>VLOOKUP(A359,'Lesni_pozemky_PLa 2018'!A:C,1,FALSE)</f>
        <v>#N/A</v>
      </c>
    </row>
    <row r="360" spans="1:23" s="85" customFormat="1" ht="10.5" customHeight="1">
      <c r="A360" s="84"/>
      <c r="B360" s="59"/>
      <c r="C360" s="59"/>
      <c r="D360" s="60"/>
      <c r="E360" s="61"/>
      <c r="F360" s="61"/>
      <c r="G360" s="61"/>
      <c r="H360" s="61"/>
      <c r="I360" s="101"/>
      <c r="J360" s="59"/>
      <c r="K360" s="62"/>
      <c r="L360" s="64"/>
      <c r="M360" s="62"/>
      <c r="N360" s="62"/>
      <c r="O360" s="59"/>
      <c r="P360" s="77"/>
      <c r="Q360" s="99"/>
      <c r="R360" s="59"/>
      <c r="S360" s="100"/>
      <c r="T360" s="114"/>
      <c r="U360" s="114"/>
      <c r="V360" s="76"/>
    </row>
    <row r="361" spans="1:23" ht="28.5" customHeight="1">
      <c r="B361" s="59"/>
      <c r="C361" s="59"/>
      <c r="D361" s="60"/>
      <c r="E361" s="61"/>
      <c r="F361" s="61"/>
      <c r="G361" s="61"/>
      <c r="H361" s="61">
        <f>SUBTOTAL(2,H3:H324)</f>
        <v>3</v>
      </c>
      <c r="I361" s="101" t="s">
        <v>475</v>
      </c>
      <c r="J361" s="49"/>
      <c r="K361" s="62"/>
      <c r="L361" s="64">
        <f>SUBTOTAL(9,L7:L360)</f>
        <v>0.21629999999999999</v>
      </c>
      <c r="M361" s="65"/>
      <c r="N361" s="65"/>
      <c r="O361" s="59"/>
      <c r="P361" s="77"/>
      <c r="Q361" s="73"/>
      <c r="R361" s="49"/>
      <c r="S361" s="68"/>
      <c r="T361" s="115"/>
      <c r="U361" s="115"/>
      <c r="V361" s="88"/>
    </row>
    <row r="362" spans="1:23">
      <c r="B362" s="109"/>
      <c r="C362" s="109"/>
      <c r="D362" s="109"/>
      <c r="E362" s="109"/>
      <c r="F362" s="109"/>
      <c r="G362" s="109"/>
      <c r="H362" s="145"/>
      <c r="I362" s="108"/>
      <c r="J362" s="135"/>
      <c r="K362" s="109"/>
      <c r="L362" s="146"/>
      <c r="M362" s="147"/>
      <c r="N362" s="147"/>
      <c r="O362" s="109"/>
      <c r="P362" s="148"/>
      <c r="Q362" s="143"/>
      <c r="R362" s="135"/>
      <c r="S362" s="136"/>
      <c r="T362" s="29"/>
      <c r="U362" s="29"/>
      <c r="V362" s="12"/>
    </row>
    <row r="363" spans="1:23">
      <c r="I363" s="64" t="s">
        <v>641</v>
      </c>
      <c r="J363" s="102"/>
      <c r="L363" s="3"/>
    </row>
    <row r="364" spans="1:23" s="8" customFormat="1">
      <c r="A364" s="12"/>
      <c r="B364" s="1"/>
      <c r="C364" s="1"/>
      <c r="H364" s="3"/>
      <c r="I364" s="64" t="s">
        <v>477</v>
      </c>
      <c r="J364" s="103"/>
      <c r="L364" s="3"/>
      <c r="O364" s="1"/>
      <c r="P364" s="9"/>
      <c r="Q364" s="10"/>
      <c r="R364" s="6"/>
      <c r="S364" s="11"/>
      <c r="T364" s="30"/>
      <c r="U364" s="30"/>
      <c r="V364"/>
    </row>
    <row r="365" spans="1:23" s="8" customFormat="1">
      <c r="A365" s="12"/>
      <c r="B365" s="1"/>
      <c r="C365" s="1"/>
      <c r="H365" s="3"/>
      <c r="I365" s="65" t="s">
        <v>637</v>
      </c>
      <c r="J365" s="118" t="s">
        <v>638</v>
      </c>
      <c r="L365" s="3"/>
      <c r="O365" s="1"/>
      <c r="P365" s="9"/>
      <c r="Q365" s="10"/>
      <c r="R365" s="6"/>
      <c r="S365" s="11"/>
      <c r="T365" s="30"/>
      <c r="U365" s="30"/>
      <c r="V365"/>
    </row>
    <row r="366" spans="1:23" s="8" customFormat="1">
      <c r="A366" s="12"/>
      <c r="B366" s="1"/>
      <c r="C366" s="1"/>
      <c r="H366" s="3"/>
      <c r="I366" s="13"/>
      <c r="J366" s="3"/>
      <c r="L366" s="3"/>
      <c r="O366" s="1"/>
      <c r="P366" s="9"/>
      <c r="Q366" s="10"/>
      <c r="R366" s="6"/>
      <c r="S366" s="11"/>
      <c r="T366" s="30"/>
      <c r="U366" s="30"/>
      <c r="V366"/>
    </row>
    <row r="367" spans="1:23" s="8" customFormat="1" ht="18">
      <c r="A367" s="12"/>
      <c r="B367" s="2"/>
      <c r="C367" s="1"/>
      <c r="H367" s="3"/>
      <c r="I367" s="13"/>
      <c r="J367" s="3"/>
      <c r="L367" s="3"/>
      <c r="O367" s="1"/>
      <c r="P367" s="9"/>
      <c r="Q367" s="10"/>
      <c r="R367" s="6"/>
      <c r="S367" s="11"/>
      <c r="T367" s="30"/>
      <c r="U367" s="30"/>
      <c r="V367"/>
    </row>
    <row r="368" spans="1:23" s="8" customFormat="1" ht="15.75">
      <c r="A368" s="12"/>
      <c r="B368" s="122"/>
      <c r="C368" s="1"/>
      <c r="H368" s="3"/>
      <c r="I368" s="163" t="s">
        <v>646</v>
      </c>
      <c r="J368" s="164" t="s">
        <v>644</v>
      </c>
      <c r="L368" s="164" t="s">
        <v>643</v>
      </c>
      <c r="O368" s="1"/>
      <c r="P368" s="9"/>
      <c r="Q368" s="10"/>
      <c r="R368" s="6"/>
      <c r="S368" s="11"/>
      <c r="T368" s="30"/>
      <c r="U368" s="30"/>
      <c r="V368"/>
    </row>
    <row r="369" spans="1:22" s="8" customFormat="1" ht="15.75">
      <c r="A369" s="12"/>
      <c r="B369" s="122"/>
      <c r="C369" s="1"/>
      <c r="H369" s="3"/>
      <c r="I369" s="160">
        <v>2015</v>
      </c>
      <c r="J369" s="161">
        <v>195</v>
      </c>
      <c r="K369" s="8">
        <v>230</v>
      </c>
      <c r="L369" s="162">
        <v>36.037500000000001</v>
      </c>
      <c r="M369" s="8">
        <v>36.037500000000001</v>
      </c>
      <c r="O369" s="1"/>
      <c r="P369" s="9"/>
      <c r="Q369" s="10"/>
      <c r="R369" s="6"/>
      <c r="S369" s="11"/>
      <c r="T369" s="30"/>
      <c r="U369" s="30"/>
      <c r="V369"/>
    </row>
    <row r="370" spans="1:22" s="8" customFormat="1">
      <c r="A370" s="12"/>
      <c r="B370" s="1"/>
      <c r="C370" s="1"/>
      <c r="H370" s="3"/>
      <c r="I370" s="125" t="s">
        <v>645</v>
      </c>
      <c r="J370" s="152">
        <v>35</v>
      </c>
      <c r="L370" s="152">
        <f>SUBTOTAL(9,L371:L373)</f>
        <v>6.2930999999999999</v>
      </c>
      <c r="O370" s="1"/>
      <c r="P370" s="9"/>
      <c r="Q370" s="10"/>
      <c r="R370" s="6"/>
      <c r="S370" s="11"/>
      <c r="T370" s="30"/>
      <c r="U370" s="30"/>
      <c r="V370"/>
    </row>
    <row r="371" spans="1:22" s="8" customFormat="1">
      <c r="A371" s="12"/>
      <c r="B371" s="1"/>
      <c r="C371" s="1"/>
      <c r="H371" s="3"/>
      <c r="I371" s="153" t="s">
        <v>479</v>
      </c>
      <c r="J371" s="154">
        <v>10</v>
      </c>
      <c r="L371" s="154">
        <v>3.5552999999999999</v>
      </c>
      <c r="O371" s="1"/>
      <c r="P371" s="9"/>
      <c r="Q371" s="10"/>
      <c r="R371" s="6"/>
      <c r="S371" s="11"/>
      <c r="T371" s="30"/>
      <c r="U371" s="30"/>
      <c r="V371"/>
    </row>
    <row r="372" spans="1:22" s="8" customFormat="1">
      <c r="A372" s="12"/>
      <c r="B372" s="1"/>
      <c r="C372" s="1"/>
      <c r="H372" s="3"/>
      <c r="I372" s="153" t="s">
        <v>480</v>
      </c>
      <c r="J372" s="155">
        <v>18</v>
      </c>
      <c r="L372" s="155">
        <v>2.3757999999999999</v>
      </c>
      <c r="O372" s="1"/>
      <c r="P372" s="9"/>
      <c r="Q372" s="10"/>
      <c r="R372" s="6"/>
      <c r="S372" s="11"/>
      <c r="T372" s="30"/>
      <c r="U372" s="30"/>
      <c r="V372"/>
    </row>
    <row r="373" spans="1:22">
      <c r="I373" s="153" t="s">
        <v>481</v>
      </c>
      <c r="J373" s="156">
        <v>7</v>
      </c>
      <c r="L373" s="156">
        <v>0.36199999999999999</v>
      </c>
    </row>
    <row r="374" spans="1:22" hidden="1">
      <c r="I374" s="157" t="s">
        <v>647</v>
      </c>
      <c r="J374" s="158">
        <f>J369-J370</f>
        <v>160</v>
      </c>
      <c r="L374" s="159">
        <f>L369-L370</f>
        <v>29.744400000000002</v>
      </c>
    </row>
    <row r="375" spans="1:22" ht="15.75">
      <c r="I375" s="160">
        <v>2017</v>
      </c>
      <c r="J375" s="161">
        <v>291</v>
      </c>
      <c r="L375" s="161">
        <v>48.543900000000001</v>
      </c>
    </row>
    <row r="376" spans="1:22" ht="15">
      <c r="I376" s="125" t="s">
        <v>645</v>
      </c>
      <c r="J376" s="208">
        <v>8</v>
      </c>
      <c r="L376" s="208">
        <v>0.50160000000000005</v>
      </c>
    </row>
    <row r="377" spans="1:22" ht="15">
      <c r="I377" s="153" t="s">
        <v>479</v>
      </c>
      <c r="J377" s="208"/>
      <c r="L377" s="208"/>
    </row>
    <row r="378" spans="1:22" ht="15">
      <c r="I378" s="153" t="s">
        <v>480</v>
      </c>
      <c r="J378" s="208">
        <v>8</v>
      </c>
      <c r="L378" s="208">
        <v>0.50160000000000005</v>
      </c>
    </row>
    <row r="379" spans="1:22" ht="15">
      <c r="I379" s="153" t="s">
        <v>481</v>
      </c>
      <c r="J379" s="208"/>
      <c r="L379" s="208"/>
    </row>
    <row r="380" spans="1:22" ht="16.5" customHeight="1">
      <c r="I380" s="160">
        <v>2018</v>
      </c>
      <c r="J380" s="161">
        <v>332</v>
      </c>
      <c r="L380" s="161">
        <v>50.887900000000002</v>
      </c>
    </row>
    <row r="384" spans="1:22" ht="36" customHeight="1">
      <c r="B384" s="7"/>
      <c r="I384"/>
      <c r="J384"/>
    </row>
  </sheetData>
  <autoFilter ref="A5:W359">
    <filterColumn colId="20">
      <filters>
        <filter val="v Gisypu na PL - lesní pozemek"/>
      </filters>
    </filterColumn>
  </autoFilter>
  <sortState ref="B7:U359">
    <sortCondition ref="B7:B359"/>
    <sortCondition ref="C7:C359"/>
    <sortCondition ref="I7:I359"/>
    <sortCondition ref="D7:D359"/>
  </sortState>
  <pageMargins left="0.31496062992125984" right="0.35433070866141736" top="0.31496062992125984" bottom="0.19685039370078741" header="0.27559055118110237" footer="0.15748031496062992"/>
  <pageSetup paperSize="9" scale="5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workbookViewId="0">
      <selection activeCell="N23" sqref="N23"/>
    </sheetView>
  </sheetViews>
  <sheetFormatPr defaultRowHeight="12.75"/>
  <cols>
    <col min="1" max="1" width="5.7109375" bestFit="1" customWidth="1"/>
    <col min="2" max="2" width="13.85546875" style="171" bestFit="1" customWidth="1"/>
    <col min="3" max="3" width="7.42578125" bestFit="1" customWidth="1"/>
    <col min="4" max="4" width="13.140625" customWidth="1"/>
  </cols>
  <sheetData>
    <row r="2" spans="1:9">
      <c r="A2" s="167" t="s">
        <v>681</v>
      </c>
      <c r="B2" s="170" t="s">
        <v>649</v>
      </c>
      <c r="C2" s="64" t="s">
        <v>11</v>
      </c>
      <c r="D2" s="1"/>
      <c r="E2" s="13"/>
      <c r="F2" s="3"/>
      <c r="G2" s="3"/>
      <c r="H2" s="150"/>
      <c r="I2" s="6"/>
    </row>
    <row r="3" spans="1:9">
      <c r="A3" s="73">
        <v>2.2999999999999998</v>
      </c>
      <c r="B3" s="170" t="s">
        <v>655</v>
      </c>
      <c r="C3" s="172">
        <v>1.6949000000000001</v>
      </c>
      <c r="D3" s="1"/>
      <c r="E3" s="13"/>
      <c r="F3" s="3"/>
      <c r="G3" s="3"/>
      <c r="H3" s="150"/>
      <c r="I3" s="6"/>
    </row>
    <row r="4" spans="1:9">
      <c r="A4" s="168">
        <v>2</v>
      </c>
      <c r="B4" s="170" t="s">
        <v>673</v>
      </c>
      <c r="C4" s="64">
        <v>0.28810000000000002</v>
      </c>
      <c r="D4" s="1"/>
      <c r="E4" s="13"/>
      <c r="F4" s="3"/>
      <c r="G4" s="3"/>
      <c r="H4" s="150"/>
      <c r="I4" s="6"/>
    </row>
    <row r="5" spans="1:9">
      <c r="A5" s="168">
        <v>2</v>
      </c>
      <c r="B5" s="170" t="s">
        <v>400</v>
      </c>
      <c r="C5" s="64">
        <v>6.9200000000000012E-2</v>
      </c>
      <c r="D5" s="1"/>
      <c r="E5" s="13"/>
      <c r="F5" s="3"/>
      <c r="G5" s="3"/>
      <c r="H5" s="150"/>
      <c r="I5" s="6"/>
    </row>
    <row r="6" spans="1:9">
      <c r="A6" s="168">
        <v>2</v>
      </c>
      <c r="B6" s="170" t="s">
        <v>660</v>
      </c>
      <c r="C6" s="64">
        <v>5.5299999999999995E-2</v>
      </c>
      <c r="D6" s="1"/>
      <c r="E6" s="13"/>
      <c r="F6" s="3"/>
      <c r="G6" s="3"/>
      <c r="H6" s="150"/>
      <c r="I6" s="6"/>
    </row>
    <row r="7" spans="1:9">
      <c r="A7" s="168">
        <v>1</v>
      </c>
      <c r="B7" s="170" t="s">
        <v>682</v>
      </c>
      <c r="C7" s="64">
        <v>2.5999999999999999E-3</v>
      </c>
      <c r="D7" s="1"/>
      <c r="E7" s="13"/>
      <c r="F7" s="3"/>
      <c r="G7" s="3"/>
      <c r="H7" s="150"/>
      <c r="I7" s="6"/>
    </row>
    <row r="8" spans="1:9">
      <c r="A8" s="168">
        <v>2</v>
      </c>
      <c r="B8" s="170" t="s">
        <v>677</v>
      </c>
      <c r="C8" s="64">
        <v>6.7500000000000004E-2</v>
      </c>
      <c r="D8" s="1"/>
      <c r="E8" s="13"/>
      <c r="F8" s="3"/>
      <c r="G8" s="3"/>
      <c r="H8" s="150"/>
      <c r="I8" s="6"/>
    </row>
    <row r="9" spans="1:9">
      <c r="A9" s="168">
        <v>1</v>
      </c>
      <c r="B9" s="170" t="s">
        <v>618</v>
      </c>
      <c r="C9" s="64">
        <v>0.73130000000000006</v>
      </c>
      <c r="D9" s="1"/>
      <c r="E9" s="13"/>
      <c r="F9" s="3"/>
      <c r="G9" s="3"/>
      <c r="H9" s="150"/>
      <c r="I9" s="6"/>
    </row>
    <row r="10" spans="1:9">
      <c r="A10" s="168">
        <v>2</v>
      </c>
      <c r="B10" s="170" t="s">
        <v>654</v>
      </c>
      <c r="C10" s="172">
        <v>4.5460000000000012</v>
      </c>
      <c r="D10" s="1"/>
      <c r="E10" s="13"/>
      <c r="F10" s="3"/>
      <c r="G10" s="3"/>
      <c r="H10" s="150"/>
      <c r="I10" s="6"/>
    </row>
    <row r="11" spans="1:9">
      <c r="A11" s="168">
        <v>1</v>
      </c>
      <c r="B11" s="170" t="s">
        <v>672</v>
      </c>
      <c r="C11" s="64">
        <v>1.5E-3</v>
      </c>
      <c r="D11" s="1"/>
      <c r="E11" s="13"/>
      <c r="F11" s="3"/>
      <c r="G11" s="3"/>
      <c r="H11" s="150"/>
      <c r="I11" s="6"/>
    </row>
    <row r="12" spans="1:9">
      <c r="A12" s="168">
        <v>2</v>
      </c>
      <c r="B12" s="170" t="s">
        <v>664</v>
      </c>
      <c r="C12" s="172">
        <v>3.6287000000000003</v>
      </c>
      <c r="D12" s="1"/>
      <c r="E12" s="13"/>
      <c r="F12" s="3"/>
      <c r="G12" s="3"/>
      <c r="H12" s="150"/>
      <c r="I12" s="6"/>
    </row>
    <row r="13" spans="1:9">
      <c r="A13" s="168">
        <v>1</v>
      </c>
      <c r="B13" s="170" t="s">
        <v>657</v>
      </c>
      <c r="C13" s="64">
        <v>0.21010000000000001</v>
      </c>
      <c r="D13" s="1"/>
      <c r="E13" s="13"/>
      <c r="F13" s="3"/>
      <c r="G13" s="3"/>
      <c r="H13" s="150"/>
      <c r="I13" s="6"/>
    </row>
    <row r="14" spans="1:9">
      <c r="A14" s="168">
        <v>1</v>
      </c>
      <c r="B14" s="170" t="s">
        <v>663</v>
      </c>
      <c r="C14" s="64">
        <v>2.6700000000000002E-2</v>
      </c>
      <c r="D14" s="1"/>
      <c r="E14" s="13"/>
      <c r="F14" s="3"/>
      <c r="G14" s="3"/>
      <c r="H14" s="150"/>
      <c r="I14" s="6"/>
    </row>
    <row r="15" spans="1:9">
      <c r="A15" s="168">
        <v>2</v>
      </c>
      <c r="B15" s="170" t="s">
        <v>656</v>
      </c>
      <c r="C15" s="172">
        <v>25.542700000000011</v>
      </c>
      <c r="D15" s="1"/>
      <c r="E15" s="13"/>
      <c r="F15" s="3"/>
      <c r="G15" s="3"/>
      <c r="H15" s="150"/>
      <c r="I15" s="6"/>
    </row>
    <row r="16" spans="1:9">
      <c r="A16" s="169" t="s">
        <v>683</v>
      </c>
      <c r="B16" s="170" t="s">
        <v>661</v>
      </c>
      <c r="C16" s="64">
        <v>0.73799999999999999</v>
      </c>
      <c r="D16" s="1"/>
      <c r="E16" s="13"/>
      <c r="F16" s="3"/>
      <c r="G16" s="3"/>
      <c r="H16" s="150"/>
      <c r="I16" s="6"/>
    </row>
    <row r="17" spans="1:9">
      <c r="A17" s="168">
        <v>1</v>
      </c>
      <c r="B17" s="170" t="s">
        <v>659</v>
      </c>
      <c r="C17" s="64">
        <v>5.3400000000000003E-2</v>
      </c>
      <c r="D17" s="1"/>
      <c r="E17" s="13"/>
      <c r="F17" s="3"/>
      <c r="G17" s="3"/>
      <c r="H17" s="150"/>
      <c r="I17" s="6"/>
    </row>
    <row r="18" spans="1:9">
      <c r="A18" s="168">
        <v>3</v>
      </c>
      <c r="B18" s="170" t="s">
        <v>669</v>
      </c>
      <c r="C18" s="64">
        <v>0.27250000000000002</v>
      </c>
      <c r="D18" s="1"/>
      <c r="E18" s="13"/>
      <c r="F18" s="3"/>
      <c r="G18" s="3"/>
      <c r="H18" s="150"/>
      <c r="I18" s="6"/>
    </row>
    <row r="19" spans="1:9">
      <c r="A19" s="99">
        <v>2</v>
      </c>
      <c r="B19" s="170" t="s">
        <v>658</v>
      </c>
      <c r="C19" s="64">
        <v>2.64E-2</v>
      </c>
      <c r="D19" s="1"/>
      <c r="E19" s="13"/>
      <c r="F19" s="3"/>
      <c r="G19" s="3"/>
      <c r="H19" s="150"/>
      <c r="I19" s="6"/>
    </row>
    <row r="20" spans="1:9">
      <c r="A20" s="99">
        <v>1.3</v>
      </c>
      <c r="B20" s="170" t="s">
        <v>676</v>
      </c>
      <c r="C20" s="64">
        <v>1.29E-2</v>
      </c>
      <c r="D20" s="1"/>
      <c r="E20" s="13"/>
      <c r="F20" s="3"/>
      <c r="G20" s="3"/>
      <c r="H20" s="150"/>
      <c r="I20" s="6"/>
    </row>
    <row r="21" spans="1:9">
      <c r="A21" s="99">
        <v>1</v>
      </c>
      <c r="B21" s="170" t="s">
        <v>652</v>
      </c>
      <c r="C21" s="64">
        <v>0.30249999999999999</v>
      </c>
      <c r="D21" s="1"/>
      <c r="E21" s="13"/>
      <c r="F21" s="3"/>
      <c r="G21" s="3"/>
      <c r="H21" s="150"/>
      <c r="I21" s="6"/>
    </row>
    <row r="22" spans="1:9">
      <c r="A22" s="99">
        <v>3</v>
      </c>
      <c r="B22" s="170" t="s">
        <v>668</v>
      </c>
      <c r="C22" s="64">
        <v>0.2036</v>
      </c>
      <c r="D22" s="1"/>
      <c r="E22" s="13"/>
      <c r="F22" s="3"/>
      <c r="G22" s="3"/>
      <c r="H22" s="150"/>
      <c r="I22" s="6"/>
    </row>
    <row r="23" spans="1:9">
      <c r="A23" s="99">
        <v>1</v>
      </c>
      <c r="B23" s="170" t="s">
        <v>651</v>
      </c>
      <c r="C23" s="64">
        <v>4.0000000000000001E-3</v>
      </c>
      <c r="D23" s="1"/>
      <c r="E23" s="13"/>
      <c r="F23" s="3"/>
      <c r="G23" s="3"/>
      <c r="H23" s="150"/>
      <c r="I23" s="6"/>
    </row>
    <row r="24" spans="1:9">
      <c r="A24" s="99">
        <v>3</v>
      </c>
      <c r="B24" s="170" t="s">
        <v>662</v>
      </c>
      <c r="C24" s="64">
        <v>2.9100000000000001E-2</v>
      </c>
      <c r="D24" s="1"/>
      <c r="E24" s="13"/>
      <c r="F24" s="3"/>
      <c r="G24" s="3"/>
      <c r="H24" s="150"/>
      <c r="I24" s="6"/>
    </row>
    <row r="25" spans="1:9">
      <c r="A25" s="99">
        <v>2.2999999999999998</v>
      </c>
      <c r="B25" s="170" t="s">
        <v>684</v>
      </c>
      <c r="C25" s="64">
        <v>0.45320000000000005</v>
      </c>
      <c r="D25" s="1"/>
      <c r="E25" s="13"/>
      <c r="F25" s="3"/>
      <c r="G25" s="3"/>
      <c r="H25" s="150"/>
      <c r="I25" s="6"/>
    </row>
    <row r="26" spans="1:9">
      <c r="A26" s="99">
        <v>1.3</v>
      </c>
      <c r="B26" s="170" t="s">
        <v>680</v>
      </c>
      <c r="C26" s="64">
        <v>0.54940000000000011</v>
      </c>
      <c r="D26" s="1"/>
      <c r="E26" s="13"/>
      <c r="F26" s="3"/>
      <c r="G26" s="3"/>
      <c r="H26" s="150"/>
      <c r="I26" s="6"/>
    </row>
    <row r="27" spans="1:9">
      <c r="A27" s="99">
        <v>2</v>
      </c>
      <c r="B27" s="170" t="s">
        <v>667</v>
      </c>
      <c r="C27" s="64">
        <v>0.83229999999999993</v>
      </c>
      <c r="D27" s="1"/>
      <c r="E27" s="13"/>
      <c r="F27" s="3"/>
      <c r="G27" s="3"/>
      <c r="H27" s="150"/>
      <c r="I27" s="6"/>
    </row>
    <row r="28" spans="1:9">
      <c r="A28" s="99">
        <v>3</v>
      </c>
      <c r="B28" s="170" t="s">
        <v>674</v>
      </c>
      <c r="C28" s="172">
        <v>7.5074999999999994</v>
      </c>
      <c r="D28" s="1"/>
      <c r="E28" s="13"/>
      <c r="F28" s="3"/>
      <c r="G28" s="3"/>
      <c r="H28" s="150"/>
      <c r="I28" s="6"/>
    </row>
    <row r="29" spans="1:9">
      <c r="A29" s="99">
        <v>1</v>
      </c>
      <c r="B29" s="170" t="s">
        <v>653</v>
      </c>
      <c r="C29" s="64">
        <v>6.3399999999999998E-2</v>
      </c>
      <c r="D29" s="1"/>
      <c r="E29" s="13"/>
      <c r="F29" s="3"/>
      <c r="G29" s="3"/>
      <c r="H29" s="150"/>
      <c r="I29" s="6"/>
    </row>
    <row r="30" spans="1:9">
      <c r="A30" s="99">
        <v>1</v>
      </c>
      <c r="B30" s="170" t="s">
        <v>670</v>
      </c>
      <c r="C30" s="64">
        <v>5.5999999999999999E-3</v>
      </c>
      <c r="D30" s="1"/>
      <c r="E30" s="13"/>
      <c r="F30" s="3"/>
      <c r="G30" s="3"/>
      <c r="H30" s="150"/>
      <c r="I30" s="6"/>
    </row>
    <row r="31" spans="1:9">
      <c r="A31" s="99">
        <v>1</v>
      </c>
      <c r="B31" s="170" t="s">
        <v>650</v>
      </c>
      <c r="C31" s="64">
        <v>0.27100000000000002</v>
      </c>
      <c r="D31" s="1"/>
      <c r="E31" s="13"/>
      <c r="F31" s="3"/>
      <c r="G31" s="3"/>
      <c r="H31" s="150"/>
      <c r="I31" s="6"/>
    </row>
    <row r="32" spans="1:9">
      <c r="A32" s="99">
        <v>2</v>
      </c>
      <c r="B32" s="170" t="s">
        <v>665</v>
      </c>
      <c r="C32" s="64">
        <v>8.9700000000000002E-2</v>
      </c>
      <c r="D32" s="1"/>
      <c r="E32" s="13"/>
      <c r="F32" s="3"/>
      <c r="G32" s="3"/>
      <c r="H32" s="150"/>
      <c r="I32" s="6"/>
    </row>
    <row r="33" spans="1:9">
      <c r="A33" s="99">
        <v>2</v>
      </c>
      <c r="B33" s="170" t="s">
        <v>666</v>
      </c>
      <c r="C33" s="64">
        <v>0.26479999999999998</v>
      </c>
      <c r="D33" s="1"/>
      <c r="E33" s="13"/>
      <c r="F33" s="3"/>
      <c r="G33" s="3"/>
      <c r="H33" s="150"/>
      <c r="I33" s="6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46"/>
  <sheetViews>
    <sheetView zoomScaleNormal="100" workbookViewId="0">
      <pane ySplit="6" topLeftCell="A7" activePane="bottomLeft" state="frozen"/>
      <selection pane="bottomLeft" activeCell="C173" sqref="C173"/>
    </sheetView>
  </sheetViews>
  <sheetFormatPr defaultRowHeight="12.75"/>
  <cols>
    <col min="1" max="1" width="8.42578125" style="1" customWidth="1"/>
    <col min="2" max="2" width="24" style="13" customWidth="1"/>
    <col min="3" max="3" width="8.7109375" style="3" customWidth="1"/>
    <col min="4" max="4" width="13.7109375" style="4" customWidth="1"/>
    <col min="5" max="5" width="9" style="3" customWidth="1"/>
    <col min="6" max="6" width="8" style="3" customWidth="1"/>
    <col min="7" max="7" width="25.42578125" style="5" customWidth="1"/>
    <col min="8" max="8" width="9.140625" style="6"/>
    <col min="9" max="9" width="8.140625" style="7" customWidth="1"/>
    <col min="10" max="11" width="11" style="8" customWidth="1"/>
    <col min="12" max="12" width="9.28515625" style="1" customWidth="1"/>
    <col min="13" max="13" width="13.28515625" style="9" customWidth="1"/>
    <col min="14" max="14" width="15.5703125" style="10" customWidth="1"/>
    <col min="15" max="15" width="11.5703125" style="6" customWidth="1"/>
    <col min="16" max="16" width="51.140625" style="11" customWidth="1"/>
    <col min="17" max="17" width="24.7109375" style="11" customWidth="1"/>
    <col min="18" max="18" width="23.5703125" bestFit="1" customWidth="1"/>
    <col min="19" max="22" width="9.140625" style="12"/>
  </cols>
  <sheetData>
    <row r="2" spans="1:22" ht="18">
      <c r="B2" s="2" t="s">
        <v>0</v>
      </c>
      <c r="M2" s="9" t="s">
        <v>1</v>
      </c>
    </row>
    <row r="4" spans="1:22" ht="13.5" thickBot="1">
      <c r="M4" s="14" t="s">
        <v>2</v>
      </c>
      <c r="N4" s="15"/>
      <c r="O4" s="16"/>
      <c r="P4" s="17"/>
      <c r="Q4" s="165"/>
      <c r="R4" s="88"/>
    </row>
    <row r="5" spans="1:22" s="30" customFormat="1" ht="27.75" customHeight="1">
      <c r="A5" s="18" t="s">
        <v>3</v>
      </c>
      <c r="B5" s="19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19" t="s">
        <v>9</v>
      </c>
      <c r="H5" s="21" t="s">
        <v>10</v>
      </c>
      <c r="I5" s="20" t="s">
        <v>11</v>
      </c>
      <c r="J5" s="22"/>
      <c r="K5" s="22"/>
      <c r="L5" s="19"/>
      <c r="M5" s="23" t="s">
        <v>12</v>
      </c>
      <c r="N5" s="24" t="s">
        <v>13</v>
      </c>
      <c r="O5" s="25" t="s">
        <v>14</v>
      </c>
      <c r="P5" s="26" t="s">
        <v>15</v>
      </c>
      <c r="Q5" s="27" t="s">
        <v>16</v>
      </c>
      <c r="R5" s="28" t="s">
        <v>17</v>
      </c>
      <c r="S5" s="29"/>
      <c r="T5" s="29"/>
      <c r="U5" s="29"/>
      <c r="V5" s="29"/>
    </row>
    <row r="6" spans="1:22" s="11" customFormat="1" ht="24.75" customHeight="1" thickBot="1">
      <c r="A6" s="31"/>
      <c r="B6" s="32"/>
      <c r="C6" s="33"/>
      <c r="D6" s="34"/>
      <c r="E6" s="33"/>
      <c r="F6" s="33"/>
      <c r="G6" s="35"/>
      <c r="H6" s="35"/>
      <c r="I6" s="36" t="s">
        <v>18</v>
      </c>
      <c r="J6" s="37"/>
      <c r="K6" s="37"/>
      <c r="L6" s="38"/>
      <c r="M6" s="39" t="s">
        <v>19</v>
      </c>
      <c r="N6" s="40" t="s">
        <v>20</v>
      </c>
      <c r="O6" s="40" t="s">
        <v>20</v>
      </c>
      <c r="P6" s="41" t="s">
        <v>21</v>
      </c>
      <c r="Q6" s="42"/>
      <c r="R6" s="43"/>
    </row>
    <row r="7" spans="1:22" ht="14.1" customHeight="1">
      <c r="A7" s="44">
        <v>1</v>
      </c>
      <c r="B7" s="45" t="s">
        <v>22</v>
      </c>
      <c r="C7" s="46">
        <v>111100</v>
      </c>
      <c r="D7" s="47">
        <v>3472294605</v>
      </c>
      <c r="E7" s="46" t="s">
        <v>23</v>
      </c>
      <c r="F7" s="46">
        <v>628409</v>
      </c>
      <c r="G7" s="48" t="s">
        <v>24</v>
      </c>
      <c r="H7" s="49" t="s">
        <v>25</v>
      </c>
      <c r="I7" s="50">
        <v>3.3999999999999998E-3</v>
      </c>
      <c r="J7" s="51">
        <v>-630301.98</v>
      </c>
      <c r="K7" s="51">
        <v>-1026064.08</v>
      </c>
      <c r="L7" s="52" t="str">
        <f>HYPERLINK(CONCATENATE("http://gis.pla.cz/gisypo/main.aspx?scale=3000&amp;Y=",J7,"&amp;X=",K7),"Gysipo")</f>
        <v>Gysipo</v>
      </c>
      <c r="M7" s="53" t="s">
        <v>26</v>
      </c>
      <c r="N7" s="54" t="s">
        <v>27</v>
      </c>
      <c r="O7" s="55" t="s">
        <v>27</v>
      </c>
      <c r="P7" s="56"/>
      <c r="Q7" s="57" t="s">
        <v>28</v>
      </c>
      <c r="R7" s="58" t="s">
        <v>29</v>
      </c>
      <c r="S7"/>
      <c r="T7"/>
      <c r="U7"/>
      <c r="V7"/>
    </row>
    <row r="8" spans="1:22" ht="25.5">
      <c r="A8" s="59">
        <v>1</v>
      </c>
      <c r="B8" s="60" t="s">
        <v>30</v>
      </c>
      <c r="C8" s="61">
        <v>111100</v>
      </c>
      <c r="D8" s="62">
        <v>3444035605</v>
      </c>
      <c r="E8" s="61" t="s">
        <v>23</v>
      </c>
      <c r="F8" s="61">
        <v>628425</v>
      </c>
      <c r="G8" s="63" t="s">
        <v>31</v>
      </c>
      <c r="H8" s="49" t="s">
        <v>32</v>
      </c>
      <c r="I8" s="64">
        <v>2.5000000000000001E-3</v>
      </c>
      <c r="J8" s="65">
        <v>-630000.59</v>
      </c>
      <c r="K8" s="65">
        <v>-1022569.19</v>
      </c>
      <c r="L8" s="66" t="str">
        <f t="shared" ref="L8:L53" si="0">HYPERLINK(CONCATENATE("http://gis.pla.cz/gisypo/main.aspx?scale=3000&amp;Y=",J8,"&amp;X=",K8),"Gysipo")</f>
        <v>Gysipo</v>
      </c>
      <c r="M8" s="53" t="s">
        <v>26</v>
      </c>
      <c r="N8" s="54" t="s">
        <v>27</v>
      </c>
      <c r="O8" s="67" t="s">
        <v>27</v>
      </c>
      <c r="P8" s="68" t="s">
        <v>33</v>
      </c>
      <c r="Q8" s="69" t="s">
        <v>34</v>
      </c>
      <c r="R8" s="58" t="s">
        <v>29</v>
      </c>
      <c r="S8"/>
      <c r="T8"/>
      <c r="U8"/>
      <c r="V8"/>
    </row>
    <row r="9" spans="1:22" ht="25.5">
      <c r="A9" s="59">
        <v>1</v>
      </c>
      <c r="B9" s="60" t="s">
        <v>30</v>
      </c>
      <c r="C9" s="61">
        <v>111100</v>
      </c>
      <c r="D9" s="62">
        <v>3444036605</v>
      </c>
      <c r="E9" s="61" t="s">
        <v>23</v>
      </c>
      <c r="F9" s="61">
        <v>628425</v>
      </c>
      <c r="G9" s="63" t="s">
        <v>31</v>
      </c>
      <c r="H9" s="49" t="s">
        <v>35</v>
      </c>
      <c r="I9" s="64">
        <v>8.2000000000000007E-3</v>
      </c>
      <c r="J9" s="65">
        <v>-629997.26</v>
      </c>
      <c r="K9" s="65">
        <v>-1022601.82</v>
      </c>
      <c r="L9" s="66" t="str">
        <f t="shared" si="0"/>
        <v>Gysipo</v>
      </c>
      <c r="M9" s="53" t="s">
        <v>26</v>
      </c>
      <c r="N9" s="54" t="s">
        <v>27</v>
      </c>
      <c r="O9" s="67" t="s">
        <v>27</v>
      </c>
      <c r="P9" s="68" t="s">
        <v>33</v>
      </c>
      <c r="Q9" s="69" t="s">
        <v>34</v>
      </c>
      <c r="R9" s="58" t="s">
        <v>29</v>
      </c>
      <c r="S9"/>
      <c r="T9"/>
      <c r="U9"/>
      <c r="V9"/>
    </row>
    <row r="10" spans="1:22" ht="25.5">
      <c r="A10" s="59">
        <v>1</v>
      </c>
      <c r="B10" s="60" t="s">
        <v>30</v>
      </c>
      <c r="C10" s="61">
        <v>111100</v>
      </c>
      <c r="D10" s="62">
        <v>3444037605</v>
      </c>
      <c r="E10" s="61" t="s">
        <v>23</v>
      </c>
      <c r="F10" s="61">
        <v>628425</v>
      </c>
      <c r="G10" s="63" t="s">
        <v>31</v>
      </c>
      <c r="H10" s="49" t="s">
        <v>36</v>
      </c>
      <c r="I10" s="64">
        <v>5.7999999999999996E-3</v>
      </c>
      <c r="J10" s="65">
        <v>-629998.74</v>
      </c>
      <c r="K10" s="65">
        <v>-1022532.48</v>
      </c>
      <c r="L10" s="66" t="str">
        <f t="shared" si="0"/>
        <v>Gysipo</v>
      </c>
      <c r="M10" s="53" t="s">
        <v>26</v>
      </c>
      <c r="N10" s="54" t="s">
        <v>27</v>
      </c>
      <c r="O10" s="67" t="s">
        <v>27</v>
      </c>
      <c r="P10" s="68" t="s">
        <v>33</v>
      </c>
      <c r="Q10" s="69" t="s">
        <v>34</v>
      </c>
      <c r="R10" s="58" t="s">
        <v>29</v>
      </c>
      <c r="S10"/>
      <c r="T10"/>
      <c r="U10"/>
      <c r="V10"/>
    </row>
    <row r="11" spans="1:22" ht="25.5">
      <c r="A11" s="59">
        <v>1</v>
      </c>
      <c r="B11" s="60" t="s">
        <v>30</v>
      </c>
      <c r="C11" s="61">
        <v>111100</v>
      </c>
      <c r="D11" s="62">
        <v>3444038605</v>
      </c>
      <c r="E11" s="61" t="s">
        <v>23</v>
      </c>
      <c r="F11" s="61">
        <v>628425</v>
      </c>
      <c r="G11" s="63" t="s">
        <v>31</v>
      </c>
      <c r="H11" s="49" t="s">
        <v>37</v>
      </c>
      <c r="I11" s="64">
        <v>1.0699999999999999E-2</v>
      </c>
      <c r="J11" s="65">
        <v>-629974.94999999995</v>
      </c>
      <c r="K11" s="65">
        <v>-1022473.86</v>
      </c>
      <c r="L11" s="66" t="str">
        <f t="shared" si="0"/>
        <v>Gysipo</v>
      </c>
      <c r="M11" s="53" t="s">
        <v>26</v>
      </c>
      <c r="N11" s="54" t="s">
        <v>27</v>
      </c>
      <c r="O11" s="67" t="s">
        <v>27</v>
      </c>
      <c r="P11" s="68" t="s">
        <v>33</v>
      </c>
      <c r="Q11" s="69" t="s">
        <v>34</v>
      </c>
      <c r="R11" s="58" t="s">
        <v>29</v>
      </c>
      <c r="S11"/>
      <c r="T11"/>
      <c r="U11"/>
      <c r="V11"/>
    </row>
    <row r="12" spans="1:22" ht="14.1" customHeight="1">
      <c r="A12" s="59">
        <v>1</v>
      </c>
      <c r="B12" s="60" t="s">
        <v>30</v>
      </c>
      <c r="C12" s="61">
        <v>111100</v>
      </c>
      <c r="D12" s="62">
        <v>3444042605</v>
      </c>
      <c r="E12" s="61" t="s">
        <v>23</v>
      </c>
      <c r="F12" s="61">
        <v>628425</v>
      </c>
      <c r="G12" s="63" t="s">
        <v>31</v>
      </c>
      <c r="H12" s="49" t="s">
        <v>38</v>
      </c>
      <c r="I12" s="64">
        <v>2E-3</v>
      </c>
      <c r="J12" s="65">
        <v>-629821.17000000004</v>
      </c>
      <c r="K12" s="65">
        <v>-1022438.56</v>
      </c>
      <c r="L12" s="66" t="str">
        <f t="shared" si="0"/>
        <v>Gysipo</v>
      </c>
      <c r="M12" s="53" t="s">
        <v>27</v>
      </c>
      <c r="N12" s="54" t="s">
        <v>26</v>
      </c>
      <c r="O12" s="67" t="s">
        <v>27</v>
      </c>
      <c r="P12" s="68" t="s">
        <v>39</v>
      </c>
      <c r="Q12" s="69" t="s">
        <v>34</v>
      </c>
      <c r="R12" s="70" t="s">
        <v>29</v>
      </c>
    </row>
    <row r="13" spans="1:22" ht="14.1" customHeight="1">
      <c r="A13" s="59">
        <v>1</v>
      </c>
      <c r="B13" s="60" t="s">
        <v>30</v>
      </c>
      <c r="C13" s="61">
        <v>111100</v>
      </c>
      <c r="D13" s="62">
        <v>3444043605</v>
      </c>
      <c r="E13" s="61" t="s">
        <v>23</v>
      </c>
      <c r="F13" s="61">
        <v>628425</v>
      </c>
      <c r="G13" s="63" t="s">
        <v>31</v>
      </c>
      <c r="H13" s="49" t="s">
        <v>40</v>
      </c>
      <c r="I13" s="64">
        <v>5.5999999999999999E-3</v>
      </c>
      <c r="J13" s="65">
        <v>-629724.63</v>
      </c>
      <c r="K13" s="65">
        <v>-1022489.06</v>
      </c>
      <c r="L13" s="66" t="str">
        <f t="shared" si="0"/>
        <v>Gysipo</v>
      </c>
      <c r="M13" s="53" t="s">
        <v>26</v>
      </c>
      <c r="N13" s="54" t="s">
        <v>27</v>
      </c>
      <c r="O13" s="67" t="s">
        <v>27</v>
      </c>
      <c r="P13" s="68" t="s">
        <v>33</v>
      </c>
      <c r="Q13" s="69" t="s">
        <v>34</v>
      </c>
      <c r="R13" s="58" t="s">
        <v>29</v>
      </c>
      <c r="S13"/>
      <c r="T13"/>
      <c r="U13"/>
      <c r="V13"/>
    </row>
    <row r="14" spans="1:22" ht="14.1" customHeight="1">
      <c r="A14" s="59">
        <v>1</v>
      </c>
      <c r="B14" s="60" t="s">
        <v>30</v>
      </c>
      <c r="C14" s="61">
        <v>111100</v>
      </c>
      <c r="D14" s="62">
        <v>3444045605</v>
      </c>
      <c r="E14" s="61" t="s">
        <v>23</v>
      </c>
      <c r="F14" s="61">
        <v>628425</v>
      </c>
      <c r="G14" s="63" t="s">
        <v>31</v>
      </c>
      <c r="H14" s="49" t="s">
        <v>41</v>
      </c>
      <c r="I14" s="64">
        <v>2.5000000000000001E-3</v>
      </c>
      <c r="J14" s="65">
        <v>-629830.68999999994</v>
      </c>
      <c r="K14" s="65">
        <v>-1022463.42</v>
      </c>
      <c r="L14" s="66" t="str">
        <f t="shared" si="0"/>
        <v>Gysipo</v>
      </c>
      <c r="M14" s="53" t="s">
        <v>26</v>
      </c>
      <c r="N14" s="54" t="s">
        <v>27</v>
      </c>
      <c r="O14" s="67" t="s">
        <v>27</v>
      </c>
      <c r="P14" s="68" t="s">
        <v>42</v>
      </c>
      <c r="Q14" s="69" t="s">
        <v>34</v>
      </c>
      <c r="R14" s="58" t="s">
        <v>29</v>
      </c>
      <c r="S14"/>
      <c r="T14"/>
      <c r="U14"/>
      <c r="V14"/>
    </row>
    <row r="15" spans="1:22" ht="14.1" customHeight="1">
      <c r="A15" s="59">
        <v>1</v>
      </c>
      <c r="B15" s="60" t="s">
        <v>30</v>
      </c>
      <c r="C15" s="61">
        <v>111100</v>
      </c>
      <c r="D15" s="62">
        <v>3444046605</v>
      </c>
      <c r="E15" s="61" t="s">
        <v>23</v>
      </c>
      <c r="F15" s="61">
        <v>628425</v>
      </c>
      <c r="G15" s="63" t="s">
        <v>31</v>
      </c>
      <c r="H15" s="49" t="s">
        <v>43</v>
      </c>
      <c r="I15" s="64">
        <v>4.48E-2</v>
      </c>
      <c r="J15" s="65">
        <v>-629770.05000000005</v>
      </c>
      <c r="K15" s="65">
        <v>-1022493.51</v>
      </c>
      <c r="L15" s="66" t="str">
        <f t="shared" si="0"/>
        <v>Gysipo</v>
      </c>
      <c r="M15" s="53" t="s">
        <v>26</v>
      </c>
      <c r="N15" s="54" t="s">
        <v>27</v>
      </c>
      <c r="O15" s="67" t="s">
        <v>27</v>
      </c>
      <c r="P15" s="68" t="s">
        <v>42</v>
      </c>
      <c r="Q15" s="69" t="s">
        <v>34</v>
      </c>
      <c r="R15" s="58" t="s">
        <v>29</v>
      </c>
      <c r="S15"/>
      <c r="T15"/>
      <c r="U15"/>
      <c r="V15"/>
    </row>
    <row r="16" spans="1:22" ht="14.1" customHeight="1">
      <c r="A16" s="59">
        <v>1</v>
      </c>
      <c r="B16" s="60" t="s">
        <v>30</v>
      </c>
      <c r="C16" s="61">
        <v>111100</v>
      </c>
      <c r="D16" s="62">
        <v>3444047605</v>
      </c>
      <c r="E16" s="61" t="s">
        <v>23</v>
      </c>
      <c r="F16" s="61">
        <v>628425</v>
      </c>
      <c r="G16" s="63" t="s">
        <v>31</v>
      </c>
      <c r="H16" s="49" t="s">
        <v>44</v>
      </c>
      <c r="I16" s="64">
        <v>6.3E-3</v>
      </c>
      <c r="J16" s="65">
        <v>-629725.06999999995</v>
      </c>
      <c r="K16" s="65">
        <v>-1022498.67</v>
      </c>
      <c r="L16" s="66" t="str">
        <f t="shared" si="0"/>
        <v>Gysipo</v>
      </c>
      <c r="M16" s="53" t="s">
        <v>26</v>
      </c>
      <c r="N16" s="54" t="s">
        <v>27</v>
      </c>
      <c r="O16" s="67" t="s">
        <v>27</v>
      </c>
      <c r="P16" s="68" t="s">
        <v>42</v>
      </c>
      <c r="Q16" s="69" t="s">
        <v>34</v>
      </c>
      <c r="R16" s="58" t="s">
        <v>29</v>
      </c>
      <c r="S16"/>
      <c r="T16"/>
      <c r="U16"/>
      <c r="V16"/>
    </row>
    <row r="17" spans="1:22" ht="14.1" customHeight="1">
      <c r="A17" s="59">
        <v>1</v>
      </c>
      <c r="B17" s="60" t="s">
        <v>30</v>
      </c>
      <c r="C17" s="61">
        <v>111100</v>
      </c>
      <c r="D17" s="62">
        <v>3444048605</v>
      </c>
      <c r="E17" s="61" t="s">
        <v>23</v>
      </c>
      <c r="F17" s="61">
        <v>628425</v>
      </c>
      <c r="G17" s="63" t="s">
        <v>31</v>
      </c>
      <c r="H17" s="49" t="s">
        <v>45</v>
      </c>
      <c r="I17" s="64">
        <v>1.7999999999999999E-2</v>
      </c>
      <c r="J17" s="65">
        <v>-629704.38</v>
      </c>
      <c r="K17" s="65">
        <v>-1022490.69</v>
      </c>
      <c r="L17" s="66" t="str">
        <f t="shared" si="0"/>
        <v>Gysipo</v>
      </c>
      <c r="M17" s="53" t="s">
        <v>26</v>
      </c>
      <c r="N17" s="54" t="s">
        <v>27</v>
      </c>
      <c r="O17" s="67" t="s">
        <v>27</v>
      </c>
      <c r="P17" s="68" t="s">
        <v>42</v>
      </c>
      <c r="Q17" s="69" t="s">
        <v>34</v>
      </c>
      <c r="R17" s="58" t="s">
        <v>29</v>
      </c>
      <c r="S17"/>
      <c r="T17"/>
      <c r="U17"/>
      <c r="V17"/>
    </row>
    <row r="18" spans="1:22" ht="14.1" customHeight="1">
      <c r="A18" s="59">
        <v>1</v>
      </c>
      <c r="B18" s="60" t="s">
        <v>46</v>
      </c>
      <c r="C18" s="61">
        <v>111100</v>
      </c>
      <c r="D18" s="62">
        <v>30603532010</v>
      </c>
      <c r="E18" s="61" t="s">
        <v>23</v>
      </c>
      <c r="F18" s="61">
        <v>718637</v>
      </c>
      <c r="G18" s="63" t="s">
        <v>47</v>
      </c>
      <c r="H18" s="49" t="s">
        <v>48</v>
      </c>
      <c r="I18" s="64">
        <v>2.3800000000000002E-2</v>
      </c>
      <c r="J18" s="65">
        <v>-642034.16</v>
      </c>
      <c r="K18" s="65">
        <v>-986072.01</v>
      </c>
      <c r="L18" s="66" t="str">
        <f t="shared" si="0"/>
        <v>Gysipo</v>
      </c>
      <c r="M18" s="71" t="s">
        <v>27</v>
      </c>
      <c r="N18" s="49" t="s">
        <v>26</v>
      </c>
      <c r="O18" s="67" t="s">
        <v>27</v>
      </c>
      <c r="P18" s="68" t="s">
        <v>49</v>
      </c>
      <c r="Q18" s="69" t="s">
        <v>34</v>
      </c>
      <c r="R18" s="70" t="s">
        <v>29</v>
      </c>
    </row>
    <row r="19" spans="1:22" ht="14.1" customHeight="1">
      <c r="A19" s="59">
        <v>1</v>
      </c>
      <c r="B19" s="60" t="s">
        <v>46</v>
      </c>
      <c r="C19" s="61">
        <v>111100</v>
      </c>
      <c r="D19" s="62">
        <v>30603534010</v>
      </c>
      <c r="E19" s="61" t="s">
        <v>23</v>
      </c>
      <c r="F19" s="61">
        <v>718637</v>
      </c>
      <c r="G19" s="63" t="s">
        <v>47</v>
      </c>
      <c r="H19" s="49" t="s">
        <v>50</v>
      </c>
      <c r="I19" s="64">
        <v>2.4E-2</v>
      </c>
      <c r="J19" s="65">
        <v>-641897.77</v>
      </c>
      <c r="K19" s="65">
        <v>-986311.25</v>
      </c>
      <c r="L19" s="66" t="str">
        <f t="shared" si="0"/>
        <v>Gysipo</v>
      </c>
      <c r="M19" s="71" t="s">
        <v>20</v>
      </c>
      <c r="N19" s="49" t="s">
        <v>51</v>
      </c>
      <c r="O19" s="67" t="s">
        <v>26</v>
      </c>
      <c r="P19" s="68" t="s">
        <v>52</v>
      </c>
      <c r="Q19" s="69" t="s">
        <v>34</v>
      </c>
      <c r="R19" s="58" t="s">
        <v>29</v>
      </c>
      <c r="S19"/>
      <c r="T19"/>
      <c r="U19"/>
      <c r="V19"/>
    </row>
    <row r="20" spans="1:22" ht="14.1" customHeight="1">
      <c r="A20" s="59">
        <v>1</v>
      </c>
      <c r="B20" s="60" t="s">
        <v>46</v>
      </c>
      <c r="C20" s="61">
        <v>111100</v>
      </c>
      <c r="D20" s="62">
        <v>30603535010</v>
      </c>
      <c r="E20" s="61" t="s">
        <v>23</v>
      </c>
      <c r="F20" s="61">
        <v>718637</v>
      </c>
      <c r="G20" s="63" t="s">
        <v>47</v>
      </c>
      <c r="H20" s="49" t="s">
        <v>53</v>
      </c>
      <c r="I20" s="64">
        <v>2.2000000000000001E-3</v>
      </c>
      <c r="J20" s="65">
        <v>-641939.31999999995</v>
      </c>
      <c r="K20" s="65">
        <v>-986229.71</v>
      </c>
      <c r="L20" s="66" t="str">
        <f t="shared" si="0"/>
        <v>Gysipo</v>
      </c>
      <c r="M20" s="71" t="s">
        <v>26</v>
      </c>
      <c r="N20" s="49" t="s">
        <v>27</v>
      </c>
      <c r="O20" s="67" t="s">
        <v>27</v>
      </c>
      <c r="P20" s="68"/>
      <c r="Q20" s="69" t="s">
        <v>34</v>
      </c>
      <c r="R20" s="58" t="s">
        <v>29</v>
      </c>
      <c r="S20"/>
      <c r="T20"/>
      <c r="U20"/>
      <c r="V20"/>
    </row>
    <row r="21" spans="1:22" ht="14.1" customHeight="1">
      <c r="A21" s="59">
        <v>1</v>
      </c>
      <c r="B21" s="60" t="s">
        <v>46</v>
      </c>
      <c r="C21" s="61">
        <v>111100</v>
      </c>
      <c r="D21" s="62">
        <v>30603536010</v>
      </c>
      <c r="E21" s="61" t="s">
        <v>23</v>
      </c>
      <c r="F21" s="61">
        <v>718637</v>
      </c>
      <c r="G21" s="63" t="s">
        <v>47</v>
      </c>
      <c r="H21" s="49" t="s">
        <v>54</v>
      </c>
      <c r="I21" s="64">
        <v>6.4600000000000005E-2</v>
      </c>
      <c r="J21" s="65">
        <v>-641986.22</v>
      </c>
      <c r="K21" s="65">
        <v>-986173.75</v>
      </c>
      <c r="L21" s="66" t="str">
        <f t="shared" si="0"/>
        <v>Gysipo</v>
      </c>
      <c r="M21" s="71" t="s">
        <v>20</v>
      </c>
      <c r="N21" s="49" t="s">
        <v>51</v>
      </c>
      <c r="O21" s="67" t="s">
        <v>26</v>
      </c>
      <c r="P21" s="68" t="s">
        <v>55</v>
      </c>
      <c r="Q21" s="69" t="s">
        <v>34</v>
      </c>
      <c r="R21" s="58" t="s">
        <v>29</v>
      </c>
      <c r="S21"/>
      <c r="T21"/>
      <c r="U21"/>
      <c r="V21"/>
    </row>
    <row r="22" spans="1:22" ht="14.1" customHeight="1">
      <c r="A22" s="59">
        <v>1</v>
      </c>
      <c r="B22" s="60" t="s">
        <v>46</v>
      </c>
      <c r="C22" s="61">
        <v>111100</v>
      </c>
      <c r="D22" s="62">
        <v>30603538010</v>
      </c>
      <c r="E22" s="61" t="s">
        <v>23</v>
      </c>
      <c r="F22" s="61">
        <v>718637</v>
      </c>
      <c r="G22" s="63" t="s">
        <v>47</v>
      </c>
      <c r="H22" s="49" t="s">
        <v>56</v>
      </c>
      <c r="I22" s="64">
        <v>1.2500000000000001E-2</v>
      </c>
      <c r="J22" s="65">
        <v>-642032.80000000005</v>
      </c>
      <c r="K22" s="65">
        <v>-986020.23</v>
      </c>
      <c r="L22" s="66" t="str">
        <f t="shared" si="0"/>
        <v>Gysipo</v>
      </c>
      <c r="M22" s="71" t="s">
        <v>27</v>
      </c>
      <c r="N22" s="49" t="s">
        <v>26</v>
      </c>
      <c r="O22" s="67" t="s">
        <v>27</v>
      </c>
      <c r="P22" s="68" t="s">
        <v>49</v>
      </c>
      <c r="Q22" s="69" t="s">
        <v>34</v>
      </c>
      <c r="R22" s="70" t="s">
        <v>29</v>
      </c>
    </row>
    <row r="23" spans="1:22" ht="14.1" customHeight="1">
      <c r="A23" s="59">
        <v>1</v>
      </c>
      <c r="B23" s="60" t="s">
        <v>46</v>
      </c>
      <c r="C23" s="61">
        <v>111100</v>
      </c>
      <c r="D23" s="62">
        <v>3460499605</v>
      </c>
      <c r="E23" s="61" t="s">
        <v>23</v>
      </c>
      <c r="F23" s="61">
        <v>744395</v>
      </c>
      <c r="G23" s="63" t="s">
        <v>57</v>
      </c>
      <c r="H23" s="49" t="s">
        <v>58</v>
      </c>
      <c r="I23" s="64">
        <v>2.63E-2</v>
      </c>
      <c r="J23" s="65">
        <v>-629610.68999999994</v>
      </c>
      <c r="K23" s="65">
        <v>-1026491.1</v>
      </c>
      <c r="L23" s="66" t="str">
        <f t="shared" si="0"/>
        <v>Gysipo</v>
      </c>
      <c r="M23" s="71" t="s">
        <v>26</v>
      </c>
      <c r="N23" s="49" t="s">
        <v>27</v>
      </c>
      <c r="O23" s="67" t="s">
        <v>27</v>
      </c>
      <c r="P23" s="68"/>
      <c r="Q23" s="69" t="s">
        <v>34</v>
      </c>
      <c r="R23" s="58" t="s">
        <v>29</v>
      </c>
      <c r="S23"/>
      <c r="T23"/>
      <c r="U23"/>
      <c r="V23"/>
    </row>
    <row r="24" spans="1:22" ht="14.1" customHeight="1">
      <c r="A24" s="59">
        <v>1</v>
      </c>
      <c r="B24" s="60" t="s">
        <v>59</v>
      </c>
      <c r="C24" s="61">
        <v>111100</v>
      </c>
      <c r="D24" s="62">
        <v>3460512605</v>
      </c>
      <c r="E24" s="61" t="s">
        <v>23</v>
      </c>
      <c r="F24" s="61">
        <v>744395</v>
      </c>
      <c r="G24" s="63" t="s">
        <v>57</v>
      </c>
      <c r="H24" s="49" t="s">
        <v>60</v>
      </c>
      <c r="I24" s="64">
        <v>6.0699999999999997E-2</v>
      </c>
      <c r="J24" s="65">
        <v>-629165.57999999996</v>
      </c>
      <c r="K24" s="65">
        <v>-1026374.37</v>
      </c>
      <c r="L24" s="66" t="str">
        <f t="shared" si="0"/>
        <v>Gysipo</v>
      </c>
      <c r="M24" s="71" t="s">
        <v>26</v>
      </c>
      <c r="N24" s="49" t="s">
        <v>27</v>
      </c>
      <c r="O24" s="67" t="s">
        <v>27</v>
      </c>
      <c r="P24" s="68"/>
      <c r="Q24" s="69" t="s">
        <v>34</v>
      </c>
      <c r="R24" s="58" t="s">
        <v>29</v>
      </c>
      <c r="S24"/>
      <c r="T24"/>
      <c r="U24"/>
      <c r="V24"/>
    </row>
    <row r="25" spans="1:22" ht="14.1" customHeight="1">
      <c r="A25" s="59">
        <v>1</v>
      </c>
      <c r="B25" s="60" t="s">
        <v>46</v>
      </c>
      <c r="C25" s="61">
        <v>111100</v>
      </c>
      <c r="D25" s="62">
        <v>3460531605</v>
      </c>
      <c r="E25" s="61" t="s">
        <v>23</v>
      </c>
      <c r="F25" s="61">
        <v>744395</v>
      </c>
      <c r="G25" s="63" t="s">
        <v>57</v>
      </c>
      <c r="H25" s="49" t="s">
        <v>61</v>
      </c>
      <c r="I25" s="64">
        <v>1.4E-3</v>
      </c>
      <c r="J25" s="65">
        <v>-628860.9</v>
      </c>
      <c r="K25" s="65">
        <v>-1026115.69</v>
      </c>
      <c r="L25" s="66" t="str">
        <f t="shared" si="0"/>
        <v>Gysipo</v>
      </c>
      <c r="M25" s="71" t="s">
        <v>26</v>
      </c>
      <c r="N25" s="49" t="s">
        <v>27</v>
      </c>
      <c r="O25" s="67" t="s">
        <v>27</v>
      </c>
      <c r="P25" s="68"/>
      <c r="Q25" s="69" t="s">
        <v>34</v>
      </c>
      <c r="R25" s="58" t="s">
        <v>29</v>
      </c>
      <c r="S25"/>
      <c r="T25"/>
      <c r="U25"/>
      <c r="V25"/>
    </row>
    <row r="26" spans="1:22" ht="14.1" customHeight="1">
      <c r="A26" s="59">
        <v>1</v>
      </c>
      <c r="B26" s="60" t="s">
        <v>46</v>
      </c>
      <c r="C26" s="61">
        <v>111100</v>
      </c>
      <c r="D26" s="62">
        <v>3460540605</v>
      </c>
      <c r="E26" s="61" t="s">
        <v>23</v>
      </c>
      <c r="F26" s="61">
        <v>744395</v>
      </c>
      <c r="G26" s="63" t="s">
        <v>57</v>
      </c>
      <c r="H26" s="49" t="s">
        <v>62</v>
      </c>
      <c r="I26" s="64">
        <v>3.5000000000000001E-3</v>
      </c>
      <c r="J26" s="65">
        <v>-628756.84</v>
      </c>
      <c r="K26" s="65">
        <v>-1026059.82</v>
      </c>
      <c r="L26" s="66" t="str">
        <f t="shared" si="0"/>
        <v>Gysipo</v>
      </c>
      <c r="M26" s="71" t="s">
        <v>27</v>
      </c>
      <c r="N26" s="49" t="s">
        <v>26</v>
      </c>
      <c r="O26" s="67" t="s">
        <v>27</v>
      </c>
      <c r="P26" s="68" t="s">
        <v>63</v>
      </c>
      <c r="Q26" s="69" t="s">
        <v>34</v>
      </c>
      <c r="R26" s="70" t="s">
        <v>29</v>
      </c>
    </row>
    <row r="27" spans="1:22" ht="14.1" customHeight="1">
      <c r="A27" s="59">
        <v>1</v>
      </c>
      <c r="B27" s="60" t="s">
        <v>46</v>
      </c>
      <c r="C27" s="61">
        <v>111100</v>
      </c>
      <c r="D27" s="62">
        <v>3460547605</v>
      </c>
      <c r="E27" s="61" t="s">
        <v>23</v>
      </c>
      <c r="F27" s="61">
        <v>744395</v>
      </c>
      <c r="G27" s="63" t="s">
        <v>57</v>
      </c>
      <c r="H27" s="49" t="s">
        <v>64</v>
      </c>
      <c r="I27" s="64">
        <v>9.7999999999999997E-3</v>
      </c>
      <c r="J27" s="65">
        <v>-628821.4</v>
      </c>
      <c r="K27" s="65">
        <v>-1026060.09</v>
      </c>
      <c r="L27" s="66" t="str">
        <f t="shared" si="0"/>
        <v>Gysipo</v>
      </c>
      <c r="M27" s="71" t="s">
        <v>27</v>
      </c>
      <c r="N27" s="49" t="s">
        <v>26</v>
      </c>
      <c r="O27" s="67" t="s">
        <v>27</v>
      </c>
      <c r="P27" s="68" t="s">
        <v>63</v>
      </c>
      <c r="Q27" s="69" t="s">
        <v>34</v>
      </c>
      <c r="R27" s="70" t="s">
        <v>29</v>
      </c>
    </row>
    <row r="28" spans="1:22" ht="14.1" customHeight="1">
      <c r="A28" s="59">
        <v>1</v>
      </c>
      <c r="B28" s="60" t="s">
        <v>46</v>
      </c>
      <c r="C28" s="61">
        <v>111100</v>
      </c>
      <c r="D28" s="62">
        <v>3460549605</v>
      </c>
      <c r="E28" s="61" t="s">
        <v>23</v>
      </c>
      <c r="F28" s="61">
        <v>744395</v>
      </c>
      <c r="G28" s="63" t="s">
        <v>57</v>
      </c>
      <c r="H28" s="49" t="s">
        <v>65</v>
      </c>
      <c r="I28" s="64">
        <v>2E-3</v>
      </c>
      <c r="J28" s="65">
        <v>-628778.38</v>
      </c>
      <c r="K28" s="65">
        <v>-1026057.75</v>
      </c>
      <c r="L28" s="66" t="str">
        <f t="shared" si="0"/>
        <v>Gysipo</v>
      </c>
      <c r="M28" s="71" t="s">
        <v>27</v>
      </c>
      <c r="N28" s="49" t="s">
        <v>26</v>
      </c>
      <c r="O28" s="67" t="s">
        <v>27</v>
      </c>
      <c r="P28" s="68" t="s">
        <v>63</v>
      </c>
      <c r="Q28" s="69" t="s">
        <v>34</v>
      </c>
      <c r="R28" s="70" t="s">
        <v>29</v>
      </c>
    </row>
    <row r="29" spans="1:22" ht="14.1" customHeight="1">
      <c r="A29" s="59">
        <v>1</v>
      </c>
      <c r="B29" s="60" t="s">
        <v>66</v>
      </c>
      <c r="C29" s="61">
        <v>111200</v>
      </c>
      <c r="D29" s="62">
        <v>3605161605</v>
      </c>
      <c r="E29" s="61" t="s">
        <v>23</v>
      </c>
      <c r="F29" s="61">
        <v>659088</v>
      </c>
      <c r="G29" s="63" t="s">
        <v>67</v>
      </c>
      <c r="H29" s="72" t="s">
        <v>68</v>
      </c>
      <c r="I29" s="64">
        <v>4.0000000000000001E-3</v>
      </c>
      <c r="J29" s="65">
        <v>-611735.59</v>
      </c>
      <c r="K29" s="65">
        <v>-1027447.78</v>
      </c>
      <c r="L29" s="66" t="str">
        <f t="shared" si="0"/>
        <v>Gysipo</v>
      </c>
      <c r="M29" s="71" t="s">
        <v>26</v>
      </c>
      <c r="N29" s="49" t="s">
        <v>27</v>
      </c>
      <c r="O29" s="49" t="s">
        <v>27</v>
      </c>
      <c r="P29" s="68" t="s">
        <v>69</v>
      </c>
      <c r="Q29" s="69" t="s">
        <v>34</v>
      </c>
      <c r="R29" s="58" t="s">
        <v>29</v>
      </c>
      <c r="S29"/>
      <c r="T29"/>
      <c r="U29"/>
      <c r="V29"/>
    </row>
    <row r="30" spans="1:22" ht="14.1" customHeight="1">
      <c r="A30" s="59">
        <v>1</v>
      </c>
      <c r="B30" s="60" t="s">
        <v>70</v>
      </c>
      <c r="C30" s="61">
        <v>111200</v>
      </c>
      <c r="D30" s="62">
        <v>1920917602</v>
      </c>
      <c r="E30" s="61" t="s">
        <v>23</v>
      </c>
      <c r="F30" s="61">
        <v>679887</v>
      </c>
      <c r="G30" s="63" t="s">
        <v>71</v>
      </c>
      <c r="H30" s="49" t="s">
        <v>72</v>
      </c>
      <c r="I30" s="64">
        <v>1.6999999999999999E-3</v>
      </c>
      <c r="J30" s="65">
        <v>-631767.93000000005</v>
      </c>
      <c r="K30" s="65">
        <v>-1033257.79</v>
      </c>
      <c r="L30" s="66" t="str">
        <f t="shared" si="0"/>
        <v>Gysipo</v>
      </c>
      <c r="M30" s="71" t="s">
        <v>26</v>
      </c>
      <c r="N30" s="49" t="s">
        <v>27</v>
      </c>
      <c r="O30" s="49" t="s">
        <v>27</v>
      </c>
      <c r="P30" s="68" t="s">
        <v>69</v>
      </c>
      <c r="Q30" s="69" t="s">
        <v>34</v>
      </c>
      <c r="R30" s="58" t="s">
        <v>29</v>
      </c>
      <c r="S30"/>
      <c r="T30"/>
      <c r="U30"/>
      <c r="V30"/>
    </row>
    <row r="31" spans="1:22" ht="14.1" customHeight="1">
      <c r="A31" s="59">
        <v>1</v>
      </c>
      <c r="B31" s="60" t="s">
        <v>73</v>
      </c>
      <c r="C31" s="61">
        <v>111200</v>
      </c>
      <c r="D31" s="62">
        <v>3336113605</v>
      </c>
      <c r="E31" s="61" t="s">
        <v>23</v>
      </c>
      <c r="F31" s="61">
        <v>701190</v>
      </c>
      <c r="G31" s="63" t="s">
        <v>74</v>
      </c>
      <c r="H31" s="49" t="s">
        <v>75</v>
      </c>
      <c r="I31" s="64">
        <v>1.11E-2</v>
      </c>
      <c r="J31" s="65">
        <v>-622242.07999999996</v>
      </c>
      <c r="K31" s="65">
        <v>-1030332.36</v>
      </c>
      <c r="L31" s="66" t="str">
        <f t="shared" si="0"/>
        <v>Gysipo</v>
      </c>
      <c r="M31" s="71" t="s">
        <v>27</v>
      </c>
      <c r="N31" s="73" t="s">
        <v>26</v>
      </c>
      <c r="O31" s="49" t="s">
        <v>26</v>
      </c>
      <c r="P31" s="68" t="s">
        <v>76</v>
      </c>
      <c r="Q31" s="69" t="s">
        <v>77</v>
      </c>
      <c r="R31" s="74" t="s">
        <v>29</v>
      </c>
    </row>
    <row r="32" spans="1:22" ht="14.1" customHeight="1">
      <c r="A32" s="59">
        <v>1</v>
      </c>
      <c r="B32" s="60" t="s">
        <v>78</v>
      </c>
      <c r="C32" s="61">
        <v>111200</v>
      </c>
      <c r="D32" s="62">
        <v>2018337602</v>
      </c>
      <c r="E32" s="61" t="s">
        <v>23</v>
      </c>
      <c r="F32" s="61">
        <v>747939</v>
      </c>
      <c r="G32" s="63" t="s">
        <v>79</v>
      </c>
      <c r="H32" s="49" t="s">
        <v>80</v>
      </c>
      <c r="I32" s="64">
        <v>0.1865</v>
      </c>
      <c r="J32" s="65">
        <v>-638430.06999999995</v>
      </c>
      <c r="K32" s="65">
        <v>-1034910.54</v>
      </c>
      <c r="L32" s="66" t="str">
        <f t="shared" si="0"/>
        <v>Gysipo</v>
      </c>
      <c r="M32" s="71" t="s">
        <v>26</v>
      </c>
      <c r="N32" s="49" t="s">
        <v>27</v>
      </c>
      <c r="O32" s="49" t="s">
        <v>27</v>
      </c>
      <c r="P32" s="68" t="s">
        <v>69</v>
      </c>
      <c r="Q32" s="69" t="s">
        <v>34</v>
      </c>
      <c r="R32" s="58" t="s">
        <v>29</v>
      </c>
      <c r="S32"/>
      <c r="T32"/>
      <c r="U32"/>
      <c r="V32"/>
    </row>
    <row r="33" spans="1:22" ht="14.1" customHeight="1">
      <c r="A33" s="59">
        <v>1</v>
      </c>
      <c r="B33" s="60" t="s">
        <v>81</v>
      </c>
      <c r="C33" s="61">
        <v>111200</v>
      </c>
      <c r="D33" s="62">
        <v>3101726602</v>
      </c>
      <c r="E33" s="61" t="s">
        <v>23</v>
      </c>
      <c r="F33" s="61">
        <v>760765</v>
      </c>
      <c r="G33" s="63" t="s">
        <v>82</v>
      </c>
      <c r="H33" s="72" t="s">
        <v>83</v>
      </c>
      <c r="I33" s="64">
        <v>6.7999999999999996E-3</v>
      </c>
      <c r="J33" s="65">
        <v>-635106.63</v>
      </c>
      <c r="K33" s="65">
        <v>-1042298.05</v>
      </c>
      <c r="L33" s="66" t="str">
        <f t="shared" si="0"/>
        <v>Gysipo</v>
      </c>
      <c r="M33" s="71" t="s">
        <v>27</v>
      </c>
      <c r="N33" s="49" t="s">
        <v>26</v>
      </c>
      <c r="O33" s="49" t="s">
        <v>27</v>
      </c>
      <c r="P33" s="68" t="s">
        <v>76</v>
      </c>
      <c r="Q33" s="69" t="s">
        <v>34</v>
      </c>
      <c r="R33" s="74" t="s">
        <v>29</v>
      </c>
    </row>
    <row r="34" spans="1:22" ht="14.1" customHeight="1">
      <c r="A34" s="59">
        <v>1</v>
      </c>
      <c r="B34" s="60" t="s">
        <v>84</v>
      </c>
      <c r="C34" s="61">
        <v>111300</v>
      </c>
      <c r="D34" s="62">
        <v>2030032607</v>
      </c>
      <c r="E34" s="61" t="s">
        <v>23</v>
      </c>
      <c r="F34" s="61">
        <v>625817</v>
      </c>
      <c r="G34" s="63" t="s">
        <v>85</v>
      </c>
      <c r="H34" s="72" t="s">
        <v>86</v>
      </c>
      <c r="I34" s="64">
        <v>5.9999999999999995E-4</v>
      </c>
      <c r="J34" s="65">
        <v>-603718.09</v>
      </c>
      <c r="K34" s="65">
        <v>-1037210.5</v>
      </c>
      <c r="L34" s="66" t="str">
        <f t="shared" si="0"/>
        <v>Gysipo</v>
      </c>
      <c r="M34" s="71" t="s">
        <v>27</v>
      </c>
      <c r="N34" s="73" t="s">
        <v>26</v>
      </c>
      <c r="O34" s="49" t="s">
        <v>26</v>
      </c>
      <c r="P34" s="68" t="s">
        <v>63</v>
      </c>
      <c r="Q34" s="69" t="s">
        <v>34</v>
      </c>
      <c r="R34" s="74" t="s">
        <v>29</v>
      </c>
    </row>
    <row r="35" spans="1:22" ht="14.1" customHeight="1">
      <c r="A35" s="59">
        <v>1</v>
      </c>
      <c r="B35" s="60" t="s">
        <v>87</v>
      </c>
      <c r="C35" s="61">
        <v>111300</v>
      </c>
      <c r="D35" s="62">
        <v>2301791607</v>
      </c>
      <c r="E35" s="61" t="s">
        <v>23</v>
      </c>
      <c r="F35" s="61">
        <v>627551</v>
      </c>
      <c r="G35" s="63" t="s">
        <v>88</v>
      </c>
      <c r="H35" s="49" t="s">
        <v>89</v>
      </c>
      <c r="I35" s="64">
        <v>8.8999999999999999E-3</v>
      </c>
      <c r="J35" s="65">
        <v>-616492.51</v>
      </c>
      <c r="K35" s="65">
        <v>-1037821.94</v>
      </c>
      <c r="L35" s="66" t="str">
        <f t="shared" si="0"/>
        <v>Gysipo</v>
      </c>
      <c r="M35" s="71" t="s">
        <v>27</v>
      </c>
      <c r="N35" s="73" t="s">
        <v>26</v>
      </c>
      <c r="O35" s="49" t="s">
        <v>26</v>
      </c>
      <c r="P35" s="68" t="s">
        <v>63</v>
      </c>
      <c r="Q35" s="69" t="s">
        <v>34</v>
      </c>
      <c r="R35" s="74" t="s">
        <v>29</v>
      </c>
    </row>
    <row r="36" spans="1:22" ht="14.1" customHeight="1">
      <c r="A36" s="59">
        <v>1</v>
      </c>
      <c r="B36" s="60" t="s">
        <v>87</v>
      </c>
      <c r="C36" s="61">
        <v>111300</v>
      </c>
      <c r="D36" s="62">
        <v>1366660607</v>
      </c>
      <c r="E36" s="61" t="s">
        <v>23</v>
      </c>
      <c r="F36" s="61">
        <v>671185</v>
      </c>
      <c r="G36" s="63" t="s">
        <v>90</v>
      </c>
      <c r="H36" s="49" t="s">
        <v>91</v>
      </c>
      <c r="I36" s="64">
        <v>9.2999999999999992E-3</v>
      </c>
      <c r="J36" s="65">
        <v>-609165.15</v>
      </c>
      <c r="K36" s="65">
        <v>-1034862.37</v>
      </c>
      <c r="L36" s="66" t="str">
        <f t="shared" si="0"/>
        <v>Gysipo</v>
      </c>
      <c r="M36" s="71" t="s">
        <v>27</v>
      </c>
      <c r="N36" s="73" t="s">
        <v>26</v>
      </c>
      <c r="O36" s="49" t="s">
        <v>26</v>
      </c>
      <c r="P36" s="68" t="s">
        <v>63</v>
      </c>
      <c r="Q36" s="69" t="s">
        <v>34</v>
      </c>
      <c r="R36" s="74" t="s">
        <v>29</v>
      </c>
    </row>
    <row r="37" spans="1:22" ht="14.1" customHeight="1">
      <c r="A37" s="59">
        <v>1</v>
      </c>
      <c r="B37" s="60" t="s">
        <v>87</v>
      </c>
      <c r="C37" s="61">
        <v>111300</v>
      </c>
      <c r="D37" s="62">
        <v>1366661607</v>
      </c>
      <c r="E37" s="61" t="s">
        <v>23</v>
      </c>
      <c r="F37" s="61">
        <v>671185</v>
      </c>
      <c r="G37" s="63" t="s">
        <v>90</v>
      </c>
      <c r="H37" s="49" t="s">
        <v>92</v>
      </c>
      <c r="I37" s="64">
        <v>3.6299999999999999E-2</v>
      </c>
      <c r="J37" s="65">
        <v>-609162.14</v>
      </c>
      <c r="K37" s="65">
        <v>-1034941.23</v>
      </c>
      <c r="L37" s="66" t="str">
        <f t="shared" si="0"/>
        <v>Gysipo</v>
      </c>
      <c r="M37" s="71" t="s">
        <v>27</v>
      </c>
      <c r="N37" s="73" t="s">
        <v>26</v>
      </c>
      <c r="O37" s="49" t="s">
        <v>26</v>
      </c>
      <c r="P37" s="68" t="s">
        <v>63</v>
      </c>
      <c r="Q37" s="69" t="s">
        <v>34</v>
      </c>
      <c r="R37" s="74" t="s">
        <v>29</v>
      </c>
    </row>
    <row r="38" spans="1:22" ht="14.1" customHeight="1">
      <c r="A38" s="59">
        <v>1</v>
      </c>
      <c r="B38" s="60" t="s">
        <v>87</v>
      </c>
      <c r="C38" s="61">
        <v>111300</v>
      </c>
      <c r="D38" s="62">
        <v>1366662607</v>
      </c>
      <c r="E38" s="61" t="s">
        <v>23</v>
      </c>
      <c r="F38" s="61">
        <v>671185</v>
      </c>
      <c r="G38" s="63" t="s">
        <v>90</v>
      </c>
      <c r="H38" s="49" t="s">
        <v>93</v>
      </c>
      <c r="I38" s="64">
        <v>2.0000000000000001E-4</v>
      </c>
      <c r="J38" s="65">
        <v>-609189.69999999995</v>
      </c>
      <c r="K38" s="65">
        <v>-1035003.76</v>
      </c>
      <c r="L38" s="66" t="str">
        <f t="shared" si="0"/>
        <v>Gysipo</v>
      </c>
      <c r="M38" s="71" t="s">
        <v>27</v>
      </c>
      <c r="N38" s="73" t="s">
        <v>26</v>
      </c>
      <c r="O38" s="49" t="s">
        <v>26</v>
      </c>
      <c r="P38" s="68" t="s">
        <v>63</v>
      </c>
      <c r="Q38" s="69" t="s">
        <v>34</v>
      </c>
      <c r="R38" s="74" t="s">
        <v>29</v>
      </c>
    </row>
    <row r="39" spans="1:22" ht="14.1" customHeight="1">
      <c r="A39" s="59">
        <v>1</v>
      </c>
      <c r="B39" s="60" t="s">
        <v>94</v>
      </c>
      <c r="C39" s="61">
        <v>111300</v>
      </c>
      <c r="D39" s="62">
        <v>1456406607</v>
      </c>
      <c r="E39" s="61" t="s">
        <v>23</v>
      </c>
      <c r="F39" s="61">
        <v>752410</v>
      </c>
      <c r="G39" s="63" t="s">
        <v>95</v>
      </c>
      <c r="H39" s="49" t="s">
        <v>96</v>
      </c>
      <c r="I39" s="64">
        <v>6.7699999999999996E-2</v>
      </c>
      <c r="J39" s="65">
        <v>-613786.54</v>
      </c>
      <c r="K39" s="65">
        <v>-1044348.91</v>
      </c>
      <c r="L39" s="66" t="str">
        <f t="shared" si="0"/>
        <v>Gysipo</v>
      </c>
      <c r="M39" s="71" t="s">
        <v>27</v>
      </c>
      <c r="N39" s="73" t="s">
        <v>26</v>
      </c>
      <c r="O39" s="49" t="s">
        <v>26</v>
      </c>
      <c r="P39" s="68" t="s">
        <v>63</v>
      </c>
      <c r="Q39" s="69" t="s">
        <v>34</v>
      </c>
      <c r="R39" s="74" t="s">
        <v>29</v>
      </c>
    </row>
    <row r="40" spans="1:22" ht="14.1" customHeight="1">
      <c r="A40" s="59">
        <v>1</v>
      </c>
      <c r="B40" s="60" t="s">
        <v>97</v>
      </c>
      <c r="C40" s="61">
        <v>111300</v>
      </c>
      <c r="D40" s="62">
        <v>1456480607</v>
      </c>
      <c r="E40" s="61" t="s">
        <v>23</v>
      </c>
      <c r="F40" s="61">
        <v>752410</v>
      </c>
      <c r="G40" s="63" t="s">
        <v>95</v>
      </c>
      <c r="H40" s="49" t="s">
        <v>98</v>
      </c>
      <c r="I40" s="64">
        <v>4.2299999999999997E-2</v>
      </c>
      <c r="J40" s="65">
        <v>-612210.79</v>
      </c>
      <c r="K40" s="65">
        <v>-1044558.08</v>
      </c>
      <c r="L40" s="66" t="str">
        <f t="shared" si="0"/>
        <v>Gysipo</v>
      </c>
      <c r="M40" s="71" t="s">
        <v>27</v>
      </c>
      <c r="N40" s="73" t="s">
        <v>26</v>
      </c>
      <c r="O40" s="49" t="s">
        <v>26</v>
      </c>
      <c r="P40" s="68" t="s">
        <v>63</v>
      </c>
      <c r="Q40" s="69" t="s">
        <v>34</v>
      </c>
      <c r="R40" s="74" t="s">
        <v>29</v>
      </c>
    </row>
    <row r="41" spans="1:22" ht="14.1" customHeight="1">
      <c r="A41" s="59">
        <v>1</v>
      </c>
      <c r="B41" s="60" t="s">
        <v>99</v>
      </c>
      <c r="C41" s="61">
        <v>111300</v>
      </c>
      <c r="D41" s="62">
        <v>1468416607</v>
      </c>
      <c r="E41" s="61" t="s">
        <v>23</v>
      </c>
      <c r="F41" s="61">
        <v>772429</v>
      </c>
      <c r="G41" s="63" t="s">
        <v>100</v>
      </c>
      <c r="H41" s="49" t="s">
        <v>101</v>
      </c>
      <c r="I41" s="64">
        <v>1.5900000000000001E-2</v>
      </c>
      <c r="J41" s="65">
        <v>-624618.72</v>
      </c>
      <c r="K41" s="65">
        <v>-1049864.4099999999</v>
      </c>
      <c r="L41" s="66" t="str">
        <f t="shared" si="0"/>
        <v>Gysipo</v>
      </c>
      <c r="M41" s="71" t="s">
        <v>27</v>
      </c>
      <c r="N41" s="73" t="s">
        <v>26</v>
      </c>
      <c r="O41" s="49" t="s">
        <v>26</v>
      </c>
      <c r="P41" s="68" t="s">
        <v>63</v>
      </c>
      <c r="Q41" s="69" t="s">
        <v>34</v>
      </c>
      <c r="R41" s="74" t="s">
        <v>29</v>
      </c>
    </row>
    <row r="42" spans="1:22" ht="14.1" customHeight="1">
      <c r="A42" s="59">
        <v>1</v>
      </c>
      <c r="B42" s="60" t="s">
        <v>99</v>
      </c>
      <c r="C42" s="61">
        <v>111300</v>
      </c>
      <c r="D42" s="62">
        <v>1589624607</v>
      </c>
      <c r="E42" s="61" t="s">
        <v>23</v>
      </c>
      <c r="F42" s="61">
        <v>772429</v>
      </c>
      <c r="G42" s="63" t="s">
        <v>100</v>
      </c>
      <c r="H42" s="72" t="s">
        <v>102</v>
      </c>
      <c r="I42" s="64">
        <v>9.4000000000000004E-3</v>
      </c>
      <c r="J42" s="65">
        <v>-624869.49</v>
      </c>
      <c r="K42" s="65">
        <v>-1049547.03</v>
      </c>
      <c r="L42" s="66" t="str">
        <f t="shared" si="0"/>
        <v>Gysipo</v>
      </c>
      <c r="M42" s="71" t="s">
        <v>27</v>
      </c>
      <c r="N42" s="73" t="s">
        <v>26</v>
      </c>
      <c r="O42" s="49" t="s">
        <v>26</v>
      </c>
      <c r="P42" s="68" t="s">
        <v>63</v>
      </c>
      <c r="Q42" s="69" t="s">
        <v>34</v>
      </c>
      <c r="R42" s="74" t="s">
        <v>103</v>
      </c>
    </row>
    <row r="43" spans="1:22" ht="14.1" customHeight="1">
      <c r="A43" s="59">
        <v>1</v>
      </c>
      <c r="B43" s="60" t="s">
        <v>99</v>
      </c>
      <c r="C43" s="61">
        <v>111300</v>
      </c>
      <c r="D43" s="62">
        <v>1856908607</v>
      </c>
      <c r="E43" s="61" t="s">
        <v>23</v>
      </c>
      <c r="F43" s="61">
        <v>772429</v>
      </c>
      <c r="G43" s="63" t="s">
        <v>100</v>
      </c>
      <c r="H43" s="72" t="s">
        <v>104</v>
      </c>
      <c r="I43" s="64">
        <v>1.7000000000000001E-2</v>
      </c>
      <c r="J43" s="65">
        <v>-624832.73</v>
      </c>
      <c r="K43" s="65">
        <v>-1049622.44</v>
      </c>
      <c r="L43" s="66" t="str">
        <f t="shared" si="0"/>
        <v>Gysipo</v>
      </c>
      <c r="M43" s="71" t="s">
        <v>20</v>
      </c>
      <c r="N43" s="49" t="s">
        <v>51</v>
      </c>
      <c r="O43" s="49" t="s">
        <v>26</v>
      </c>
      <c r="P43" s="68" t="s">
        <v>105</v>
      </c>
      <c r="Q43" s="69" t="s">
        <v>34</v>
      </c>
      <c r="R43" s="58" t="s">
        <v>103</v>
      </c>
      <c r="S43"/>
      <c r="T43"/>
      <c r="U43"/>
      <c r="V43"/>
    </row>
    <row r="44" spans="1:22" ht="14.1" customHeight="1">
      <c r="A44" s="59">
        <v>1</v>
      </c>
      <c r="B44" s="60" t="s">
        <v>99</v>
      </c>
      <c r="C44" s="61">
        <v>111300</v>
      </c>
      <c r="D44" s="62">
        <v>1856909607</v>
      </c>
      <c r="E44" s="61" t="s">
        <v>23</v>
      </c>
      <c r="F44" s="61">
        <v>772429</v>
      </c>
      <c r="G44" s="63" t="s">
        <v>100</v>
      </c>
      <c r="H44" s="49" t="s">
        <v>106</v>
      </c>
      <c r="I44" s="64">
        <v>1.0699999999999999E-2</v>
      </c>
      <c r="J44" s="65">
        <v>-624802.96</v>
      </c>
      <c r="K44" s="65">
        <v>-1049655.99</v>
      </c>
      <c r="L44" s="66" t="str">
        <f t="shared" si="0"/>
        <v>Gysipo</v>
      </c>
      <c r="M44" s="71" t="s">
        <v>20</v>
      </c>
      <c r="N44" s="49" t="s">
        <v>51</v>
      </c>
      <c r="O44" s="49" t="s">
        <v>26</v>
      </c>
      <c r="P44" s="68" t="s">
        <v>105</v>
      </c>
      <c r="Q44" s="69" t="s">
        <v>34</v>
      </c>
      <c r="R44" s="58" t="s">
        <v>103</v>
      </c>
      <c r="S44"/>
      <c r="T44"/>
      <c r="U44"/>
      <c r="V44"/>
    </row>
    <row r="45" spans="1:22" ht="14.1" customHeight="1">
      <c r="A45" s="59">
        <v>1</v>
      </c>
      <c r="B45" s="60" t="s">
        <v>99</v>
      </c>
      <c r="C45" s="61">
        <v>111300</v>
      </c>
      <c r="D45" s="62">
        <v>1856910607</v>
      </c>
      <c r="E45" s="61" t="s">
        <v>23</v>
      </c>
      <c r="F45" s="61">
        <v>772429</v>
      </c>
      <c r="G45" s="63" t="s">
        <v>100</v>
      </c>
      <c r="H45" s="49" t="s">
        <v>107</v>
      </c>
      <c r="I45" s="64">
        <v>4.0000000000000002E-4</v>
      </c>
      <c r="J45" s="65">
        <v>-624784.9</v>
      </c>
      <c r="K45" s="65">
        <v>-1049672.1499999999</v>
      </c>
      <c r="L45" s="66" t="str">
        <f t="shared" si="0"/>
        <v>Gysipo</v>
      </c>
      <c r="M45" s="71" t="s">
        <v>27</v>
      </c>
      <c r="N45" s="73" t="s">
        <v>26</v>
      </c>
      <c r="O45" s="49" t="s">
        <v>26</v>
      </c>
      <c r="P45" s="68" t="s">
        <v>63</v>
      </c>
      <c r="Q45" s="69" t="s">
        <v>34</v>
      </c>
      <c r="R45" s="58" t="s">
        <v>108</v>
      </c>
    </row>
    <row r="46" spans="1:22" ht="14.1" customHeight="1">
      <c r="A46" s="59">
        <v>1</v>
      </c>
      <c r="B46" s="60" t="s">
        <v>109</v>
      </c>
      <c r="C46" s="61">
        <v>111300</v>
      </c>
      <c r="D46" s="62">
        <v>27161884010</v>
      </c>
      <c r="E46" s="61" t="s">
        <v>23</v>
      </c>
      <c r="F46" s="61">
        <v>790915</v>
      </c>
      <c r="G46" s="63" t="s">
        <v>110</v>
      </c>
      <c r="H46" s="49" t="s">
        <v>111</v>
      </c>
      <c r="I46" s="64">
        <v>2.5600000000000001E-2</v>
      </c>
      <c r="J46" s="65">
        <v>-610268.97</v>
      </c>
      <c r="K46" s="65">
        <v>-1058001.58</v>
      </c>
      <c r="L46" s="66" t="str">
        <f t="shared" si="0"/>
        <v>Gysipo</v>
      </c>
      <c r="M46" s="71" t="s">
        <v>26</v>
      </c>
      <c r="N46" s="49" t="s">
        <v>26</v>
      </c>
      <c r="O46" s="49" t="s">
        <v>26</v>
      </c>
      <c r="P46" s="68" t="s">
        <v>112</v>
      </c>
      <c r="Q46" s="69" t="s">
        <v>34</v>
      </c>
      <c r="R46" s="58" t="s">
        <v>29</v>
      </c>
    </row>
    <row r="47" spans="1:22" ht="14.1" customHeight="1">
      <c r="A47" s="59">
        <v>1</v>
      </c>
      <c r="B47" s="60" t="s">
        <v>113</v>
      </c>
      <c r="C47" s="61">
        <v>111300</v>
      </c>
      <c r="D47" s="62">
        <v>27162047010</v>
      </c>
      <c r="E47" s="61" t="s">
        <v>23</v>
      </c>
      <c r="F47" s="61">
        <v>790915</v>
      </c>
      <c r="G47" s="63" t="s">
        <v>110</v>
      </c>
      <c r="H47" s="49" t="s">
        <v>114</v>
      </c>
      <c r="I47" s="64">
        <v>3.5299999999999998E-2</v>
      </c>
      <c r="J47" s="65">
        <v>-609592.12</v>
      </c>
      <c r="K47" s="65">
        <v>-1058403.5900000001</v>
      </c>
      <c r="L47" s="66" t="str">
        <f t="shared" si="0"/>
        <v>Gysipo</v>
      </c>
      <c r="M47" s="71" t="s">
        <v>27</v>
      </c>
      <c r="N47" s="49" t="s">
        <v>27</v>
      </c>
      <c r="O47" s="49" t="s">
        <v>26</v>
      </c>
      <c r="P47" s="68" t="s">
        <v>115</v>
      </c>
      <c r="Q47" s="69" t="s">
        <v>34</v>
      </c>
      <c r="R47" s="58" t="s">
        <v>29</v>
      </c>
      <c r="S47"/>
      <c r="T47"/>
      <c r="U47"/>
      <c r="V47"/>
    </row>
    <row r="48" spans="1:22" ht="14.1" customHeight="1">
      <c r="A48" s="59">
        <v>1</v>
      </c>
      <c r="B48" s="60" t="s">
        <v>113</v>
      </c>
      <c r="C48" s="61">
        <v>111300</v>
      </c>
      <c r="D48" s="62">
        <v>27162349010</v>
      </c>
      <c r="E48" s="61" t="s">
        <v>23</v>
      </c>
      <c r="F48" s="61">
        <v>790915</v>
      </c>
      <c r="G48" s="63" t="s">
        <v>110</v>
      </c>
      <c r="H48" s="49" t="s">
        <v>116</v>
      </c>
      <c r="I48" s="64">
        <v>0.1196</v>
      </c>
      <c r="J48" s="65">
        <v>-609013.56999999995</v>
      </c>
      <c r="K48" s="65">
        <v>-1059555.97</v>
      </c>
      <c r="L48" s="66" t="str">
        <f t="shared" si="0"/>
        <v>Gysipo</v>
      </c>
      <c r="M48" s="71" t="s">
        <v>26</v>
      </c>
      <c r="N48" s="49" t="s">
        <v>27</v>
      </c>
      <c r="O48" s="49" t="s">
        <v>27</v>
      </c>
      <c r="P48" s="68" t="s">
        <v>117</v>
      </c>
      <c r="Q48" s="69" t="s">
        <v>34</v>
      </c>
      <c r="R48" s="58" t="s">
        <v>29</v>
      </c>
      <c r="S48"/>
      <c r="T48"/>
      <c r="U48"/>
      <c r="V48"/>
    </row>
    <row r="49" spans="1:22" ht="14.1" customHeight="1">
      <c r="A49" s="59">
        <v>1</v>
      </c>
      <c r="B49" s="60" t="s">
        <v>113</v>
      </c>
      <c r="C49" s="61">
        <v>111300</v>
      </c>
      <c r="D49" s="62">
        <v>27162351010</v>
      </c>
      <c r="E49" s="61" t="s">
        <v>23</v>
      </c>
      <c r="F49" s="61">
        <v>790915</v>
      </c>
      <c r="G49" s="63" t="s">
        <v>110</v>
      </c>
      <c r="H49" s="49" t="s">
        <v>118</v>
      </c>
      <c r="I49" s="64">
        <v>2.0400000000000001E-2</v>
      </c>
      <c r="J49" s="65">
        <v>-608985.31000000006</v>
      </c>
      <c r="K49" s="65">
        <v>-1059519.78</v>
      </c>
      <c r="L49" s="66" t="str">
        <f t="shared" si="0"/>
        <v>Gysipo</v>
      </c>
      <c r="M49" s="71" t="s">
        <v>26</v>
      </c>
      <c r="N49" s="49" t="s">
        <v>27</v>
      </c>
      <c r="O49" s="49" t="s">
        <v>27</v>
      </c>
      <c r="P49" s="68" t="s">
        <v>117</v>
      </c>
      <c r="Q49" s="69" t="s">
        <v>34</v>
      </c>
      <c r="R49" s="58" t="s">
        <v>29</v>
      </c>
      <c r="S49"/>
      <c r="T49"/>
      <c r="U49"/>
      <c r="V49"/>
    </row>
    <row r="50" spans="1:22" ht="14.1" customHeight="1">
      <c r="A50" s="59">
        <v>1</v>
      </c>
      <c r="B50" s="60" t="s">
        <v>113</v>
      </c>
      <c r="C50" s="61">
        <v>111300</v>
      </c>
      <c r="D50" s="62">
        <v>27162354010</v>
      </c>
      <c r="E50" s="61" t="s">
        <v>23</v>
      </c>
      <c r="F50" s="61">
        <v>790915</v>
      </c>
      <c r="G50" s="63" t="s">
        <v>110</v>
      </c>
      <c r="H50" s="49" t="s">
        <v>119</v>
      </c>
      <c r="I50" s="64">
        <v>0.45250000000000001</v>
      </c>
      <c r="J50" s="65">
        <v>-609021.59</v>
      </c>
      <c r="K50" s="65">
        <v>-1059400.6399999999</v>
      </c>
      <c r="L50" s="66" t="str">
        <f t="shared" si="0"/>
        <v>Gysipo</v>
      </c>
      <c r="M50" s="71" t="s">
        <v>27</v>
      </c>
      <c r="N50" s="73" t="s">
        <v>26</v>
      </c>
      <c r="O50" s="49" t="s">
        <v>26</v>
      </c>
      <c r="P50" s="68" t="s">
        <v>120</v>
      </c>
      <c r="Q50" s="69" t="s">
        <v>34</v>
      </c>
      <c r="R50" s="74" t="s">
        <v>103</v>
      </c>
    </row>
    <row r="51" spans="1:22" ht="14.1" customHeight="1">
      <c r="A51" s="59">
        <v>1</v>
      </c>
      <c r="B51" s="60" t="s">
        <v>113</v>
      </c>
      <c r="C51" s="61">
        <v>111300</v>
      </c>
      <c r="D51" s="62">
        <v>27162357010</v>
      </c>
      <c r="E51" s="61" t="s">
        <v>23</v>
      </c>
      <c r="F51" s="61">
        <v>790915</v>
      </c>
      <c r="G51" s="63" t="s">
        <v>110</v>
      </c>
      <c r="H51" s="49" t="s">
        <v>121</v>
      </c>
      <c r="I51" s="64">
        <v>6.8900000000000003E-2</v>
      </c>
      <c r="J51" s="65">
        <v>-609079.63</v>
      </c>
      <c r="K51" s="65">
        <v>-1059341.02</v>
      </c>
      <c r="L51" s="66" t="str">
        <f t="shared" si="0"/>
        <v>Gysipo</v>
      </c>
      <c r="M51" s="71" t="s">
        <v>27</v>
      </c>
      <c r="N51" s="73" t="s">
        <v>26</v>
      </c>
      <c r="O51" s="49" t="s">
        <v>26</v>
      </c>
      <c r="P51" s="68" t="s">
        <v>122</v>
      </c>
      <c r="Q51" s="69" t="s">
        <v>34</v>
      </c>
      <c r="R51" s="74" t="s">
        <v>103</v>
      </c>
    </row>
    <row r="52" spans="1:22" ht="14.1" customHeight="1">
      <c r="A52" s="59">
        <v>1</v>
      </c>
      <c r="B52" s="60" t="s">
        <v>123</v>
      </c>
      <c r="C52" s="61">
        <v>111400</v>
      </c>
      <c r="D52" s="62">
        <v>2784503208</v>
      </c>
      <c r="E52" s="61" t="s">
        <v>23</v>
      </c>
      <c r="F52" s="61">
        <v>675539</v>
      </c>
      <c r="G52" s="63" t="s">
        <v>124</v>
      </c>
      <c r="H52" s="49" t="s">
        <v>125</v>
      </c>
      <c r="I52" s="64">
        <v>5.0000000000000001E-3</v>
      </c>
      <c r="J52" s="65">
        <v>-690470.26</v>
      </c>
      <c r="K52" s="65">
        <v>-1039762.04</v>
      </c>
      <c r="L52" s="66" t="str">
        <f t="shared" si="0"/>
        <v>Gysipo</v>
      </c>
      <c r="M52" s="71" t="s">
        <v>26</v>
      </c>
      <c r="N52" s="49" t="s">
        <v>27</v>
      </c>
      <c r="O52" s="49" t="s">
        <v>27</v>
      </c>
      <c r="P52" s="68"/>
      <c r="Q52" s="69" t="s">
        <v>34</v>
      </c>
      <c r="R52" s="58" t="s">
        <v>29</v>
      </c>
      <c r="S52"/>
      <c r="T52"/>
      <c r="U52"/>
      <c r="V52"/>
    </row>
    <row r="53" spans="1:22" ht="14.1" customHeight="1">
      <c r="A53" s="59">
        <v>1</v>
      </c>
      <c r="B53" s="60" t="s">
        <v>126</v>
      </c>
      <c r="C53" s="61">
        <v>111400</v>
      </c>
      <c r="D53" s="62">
        <v>2446169208</v>
      </c>
      <c r="E53" s="61" t="s">
        <v>23</v>
      </c>
      <c r="F53" s="61">
        <v>711977</v>
      </c>
      <c r="G53" s="63" t="s">
        <v>127</v>
      </c>
      <c r="H53" s="49" t="s">
        <v>128</v>
      </c>
      <c r="I53" s="64">
        <v>7.1999999999999998E-3</v>
      </c>
      <c r="J53" s="65">
        <v>-686602.55</v>
      </c>
      <c r="K53" s="65">
        <v>-1046407.33</v>
      </c>
      <c r="L53" s="66" t="str">
        <f t="shared" si="0"/>
        <v>Gysipo</v>
      </c>
      <c r="M53" s="71" t="s">
        <v>26</v>
      </c>
      <c r="N53" s="49" t="s">
        <v>27</v>
      </c>
      <c r="O53" s="49" t="s">
        <v>27</v>
      </c>
      <c r="P53" s="68"/>
      <c r="Q53" s="69" t="s">
        <v>34</v>
      </c>
      <c r="R53" s="58" t="s">
        <v>29</v>
      </c>
      <c r="S53"/>
      <c r="T53"/>
      <c r="U53"/>
      <c r="V53"/>
    </row>
    <row r="54" spans="1:22" ht="14.1" customHeight="1">
      <c r="A54" s="59">
        <v>1</v>
      </c>
      <c r="B54" s="60" t="s">
        <v>113</v>
      </c>
      <c r="C54" s="75">
        <v>111341</v>
      </c>
      <c r="D54" s="62">
        <v>34653086010</v>
      </c>
      <c r="E54" s="61" t="s">
        <v>23</v>
      </c>
      <c r="F54" s="61">
        <v>618624</v>
      </c>
      <c r="G54" s="63" t="s">
        <v>129</v>
      </c>
      <c r="H54" s="49" t="s">
        <v>130</v>
      </c>
      <c r="I54" s="64">
        <v>9.8199999999999996E-2</v>
      </c>
      <c r="J54" s="65">
        <v>0</v>
      </c>
      <c r="K54" s="65">
        <v>0</v>
      </c>
      <c r="L54" s="76"/>
      <c r="M54" s="71" t="s">
        <v>26</v>
      </c>
      <c r="N54" s="49" t="s">
        <v>26</v>
      </c>
      <c r="O54" s="49" t="s">
        <v>27</v>
      </c>
      <c r="P54" s="68" t="s">
        <v>131</v>
      </c>
      <c r="Q54" s="56" t="s">
        <v>132</v>
      </c>
      <c r="R54" s="58" t="s">
        <v>29</v>
      </c>
    </row>
    <row r="55" spans="1:22" ht="26.25" customHeight="1">
      <c r="A55" s="59">
        <v>1</v>
      </c>
      <c r="B55" s="60" t="s">
        <v>133</v>
      </c>
      <c r="C55" s="75">
        <v>111341</v>
      </c>
      <c r="D55" s="62">
        <v>2470700611</v>
      </c>
      <c r="E55" s="61" t="s">
        <v>23</v>
      </c>
      <c r="F55" s="61">
        <v>665720</v>
      </c>
      <c r="G55" s="63" t="s">
        <v>134</v>
      </c>
      <c r="H55" s="72" t="s">
        <v>135</v>
      </c>
      <c r="I55" s="64">
        <v>6.4799999999999996E-2</v>
      </c>
      <c r="J55" s="65">
        <v>0</v>
      </c>
      <c r="K55" s="65">
        <v>0</v>
      </c>
      <c r="L55" s="76"/>
      <c r="M55" s="71" t="s">
        <v>26</v>
      </c>
      <c r="N55" s="49" t="s">
        <v>27</v>
      </c>
      <c r="O55" s="49" t="s">
        <v>27</v>
      </c>
      <c r="P55" s="68" t="s">
        <v>136</v>
      </c>
      <c r="Q55" s="69" t="s">
        <v>34</v>
      </c>
      <c r="R55" s="58" t="s">
        <v>29</v>
      </c>
      <c r="S55"/>
      <c r="T55"/>
      <c r="U55"/>
      <c r="V55"/>
    </row>
    <row r="56" spans="1:22" ht="12.75" customHeight="1">
      <c r="A56" s="59">
        <v>1</v>
      </c>
      <c r="B56" s="60" t="s">
        <v>133</v>
      </c>
      <c r="C56" s="75">
        <v>111341</v>
      </c>
      <c r="D56" s="62">
        <v>2470800611</v>
      </c>
      <c r="E56" s="61" t="s">
        <v>23</v>
      </c>
      <c r="F56" s="61">
        <v>665720</v>
      </c>
      <c r="G56" s="63" t="s">
        <v>134</v>
      </c>
      <c r="H56" s="49" t="s">
        <v>137</v>
      </c>
      <c r="I56" s="64">
        <v>0.14949999999999999</v>
      </c>
      <c r="J56" s="65">
        <v>0</v>
      </c>
      <c r="K56" s="65">
        <v>0</v>
      </c>
      <c r="L56" s="76"/>
      <c r="M56" s="71" t="s">
        <v>26</v>
      </c>
      <c r="N56" s="49" t="s">
        <v>26</v>
      </c>
      <c r="O56" s="49" t="s">
        <v>27</v>
      </c>
      <c r="P56" s="68" t="s">
        <v>138</v>
      </c>
      <c r="Q56" s="69" t="s">
        <v>34</v>
      </c>
      <c r="R56" s="58" t="s">
        <v>29</v>
      </c>
    </row>
    <row r="57" spans="1:22" ht="14.1" customHeight="1">
      <c r="A57" s="59">
        <v>1</v>
      </c>
      <c r="B57" s="60" t="s">
        <v>139</v>
      </c>
      <c r="C57" s="75">
        <v>111343</v>
      </c>
      <c r="D57" s="62">
        <v>2054637607</v>
      </c>
      <c r="E57" s="61" t="s">
        <v>23</v>
      </c>
      <c r="F57" s="61">
        <v>749770</v>
      </c>
      <c r="G57" s="63" t="s">
        <v>140</v>
      </c>
      <c r="H57" s="49" t="s">
        <v>141</v>
      </c>
      <c r="I57" s="64">
        <v>8.3099999999999993E-2</v>
      </c>
      <c r="J57" s="65">
        <v>0</v>
      </c>
      <c r="K57" s="65">
        <v>0</v>
      </c>
      <c r="L57" s="76"/>
      <c r="M57" s="71" t="s">
        <v>26</v>
      </c>
      <c r="N57" s="49" t="s">
        <v>27</v>
      </c>
      <c r="O57" s="49" t="s">
        <v>26</v>
      </c>
      <c r="P57" s="68" t="s">
        <v>142</v>
      </c>
      <c r="Q57" s="56" t="s">
        <v>132</v>
      </c>
      <c r="R57" s="58" t="s">
        <v>29</v>
      </c>
      <c r="S57"/>
      <c r="T57"/>
      <c r="U57"/>
      <c r="V57"/>
    </row>
    <row r="58" spans="1:22" ht="14.1" customHeight="1">
      <c r="A58" s="59">
        <v>1</v>
      </c>
      <c r="B58" s="60" t="s">
        <v>139</v>
      </c>
      <c r="C58" s="75">
        <v>111343</v>
      </c>
      <c r="D58" s="62">
        <v>2256076607</v>
      </c>
      <c r="E58" s="61" t="s">
        <v>23</v>
      </c>
      <c r="F58" s="61">
        <v>749770</v>
      </c>
      <c r="G58" s="63" t="s">
        <v>140</v>
      </c>
      <c r="H58" s="49" t="s">
        <v>143</v>
      </c>
      <c r="I58" s="64">
        <v>0.14990000000000001</v>
      </c>
      <c r="J58" s="65">
        <v>0</v>
      </c>
      <c r="K58" s="65">
        <v>0</v>
      </c>
      <c r="L58" s="76"/>
      <c r="M58" s="77" t="s">
        <v>20</v>
      </c>
      <c r="N58" s="49" t="s">
        <v>51</v>
      </c>
      <c r="O58" s="49" t="s">
        <v>26</v>
      </c>
      <c r="P58" s="68" t="s">
        <v>144</v>
      </c>
      <c r="Q58" s="56" t="s">
        <v>132</v>
      </c>
      <c r="R58" s="58" t="s">
        <v>29</v>
      </c>
      <c r="S58"/>
      <c r="T58"/>
      <c r="U58"/>
      <c r="V58"/>
    </row>
    <row r="59" spans="1:22" ht="14.1" customHeight="1">
      <c r="A59" s="59">
        <v>2</v>
      </c>
      <c r="B59" s="60" t="s">
        <v>145</v>
      </c>
      <c r="C59" s="61">
        <v>211100</v>
      </c>
      <c r="D59" s="62">
        <v>2452053606</v>
      </c>
      <c r="E59" s="61" t="s">
        <v>23</v>
      </c>
      <c r="F59" s="61">
        <v>606171</v>
      </c>
      <c r="G59" s="63" t="s">
        <v>146</v>
      </c>
      <c r="H59" s="49" t="s">
        <v>147</v>
      </c>
      <c r="I59" s="64">
        <v>1.1900000000000001E-2</v>
      </c>
      <c r="J59" s="65">
        <v>-654810.12</v>
      </c>
      <c r="K59" s="65">
        <v>-1056062.81</v>
      </c>
      <c r="L59" s="66" t="str">
        <f t="shared" ref="L59:L122" si="1">HYPERLINK(CONCATENATE("http://gis.pla.cz/gisypo/main.aspx?scale=3000&amp;Y=",J59,"&amp;X=",K59),"Gysipo")</f>
        <v>Gysipo</v>
      </c>
      <c r="M59" s="71" t="s">
        <v>27</v>
      </c>
      <c r="N59" s="73" t="s">
        <v>26</v>
      </c>
      <c r="O59" s="49" t="s">
        <v>26</v>
      </c>
      <c r="P59" s="68" t="s">
        <v>148</v>
      </c>
      <c r="Q59" s="69" t="s">
        <v>34</v>
      </c>
      <c r="R59" s="74" t="s">
        <v>103</v>
      </c>
    </row>
    <row r="60" spans="1:22" ht="27" customHeight="1">
      <c r="A60" s="59">
        <v>2</v>
      </c>
      <c r="B60" s="60" t="s">
        <v>145</v>
      </c>
      <c r="C60" s="61">
        <v>211100</v>
      </c>
      <c r="D60" s="62">
        <v>2858117606</v>
      </c>
      <c r="E60" s="61" t="s">
        <v>23</v>
      </c>
      <c r="F60" s="61">
        <v>606171</v>
      </c>
      <c r="G60" s="63" t="s">
        <v>146</v>
      </c>
      <c r="H60" s="49" t="s">
        <v>149</v>
      </c>
      <c r="I60" s="64">
        <v>1.4200000000000001E-2</v>
      </c>
      <c r="J60" s="65">
        <v>-654002.93000000005</v>
      </c>
      <c r="K60" s="65">
        <v>-1057170.08</v>
      </c>
      <c r="L60" s="66" t="str">
        <f t="shared" si="1"/>
        <v>Gysipo</v>
      </c>
      <c r="M60" s="71" t="s">
        <v>26</v>
      </c>
      <c r="N60" s="49" t="s">
        <v>27</v>
      </c>
      <c r="O60" s="49" t="s">
        <v>27</v>
      </c>
      <c r="P60" s="68" t="s">
        <v>150</v>
      </c>
      <c r="Q60" s="69" t="s">
        <v>34</v>
      </c>
      <c r="R60" s="58" t="s">
        <v>29</v>
      </c>
      <c r="S60"/>
      <c r="T60"/>
      <c r="U60"/>
      <c r="V60"/>
    </row>
    <row r="61" spans="1:22" ht="14.1" customHeight="1">
      <c r="A61" s="59">
        <v>2</v>
      </c>
      <c r="B61" s="60" t="s">
        <v>145</v>
      </c>
      <c r="C61" s="61">
        <v>211100</v>
      </c>
      <c r="D61" s="62">
        <v>2858118606</v>
      </c>
      <c r="E61" s="61" t="s">
        <v>23</v>
      </c>
      <c r="F61" s="61">
        <v>606171</v>
      </c>
      <c r="G61" s="63" t="s">
        <v>146</v>
      </c>
      <c r="H61" s="49" t="s">
        <v>151</v>
      </c>
      <c r="I61" s="64">
        <v>1.4200000000000001E-2</v>
      </c>
      <c r="J61" s="65">
        <v>-653970.02</v>
      </c>
      <c r="K61" s="65">
        <v>-1057247.6399999999</v>
      </c>
      <c r="L61" s="66" t="str">
        <f t="shared" si="1"/>
        <v>Gysipo</v>
      </c>
      <c r="M61" s="71" t="s">
        <v>26</v>
      </c>
      <c r="N61" s="49" t="s">
        <v>27</v>
      </c>
      <c r="O61" s="49" t="s">
        <v>27</v>
      </c>
      <c r="P61" s="68" t="s">
        <v>152</v>
      </c>
      <c r="Q61" s="69" t="s">
        <v>34</v>
      </c>
      <c r="R61" s="58" t="s">
        <v>29</v>
      </c>
      <c r="S61"/>
      <c r="T61"/>
      <c r="U61"/>
      <c r="V61"/>
    </row>
    <row r="62" spans="1:22" ht="14.1" customHeight="1">
      <c r="A62" s="59">
        <v>2</v>
      </c>
      <c r="B62" s="60" t="s">
        <v>145</v>
      </c>
      <c r="C62" s="61">
        <v>211100</v>
      </c>
      <c r="D62" s="62">
        <v>2858119606</v>
      </c>
      <c r="E62" s="61" t="s">
        <v>23</v>
      </c>
      <c r="F62" s="61">
        <v>606171</v>
      </c>
      <c r="G62" s="63" t="s">
        <v>146</v>
      </c>
      <c r="H62" s="49" t="s">
        <v>153</v>
      </c>
      <c r="I62" s="64">
        <v>3.8300000000000001E-2</v>
      </c>
      <c r="J62" s="65">
        <v>-653932.54</v>
      </c>
      <c r="K62" s="65">
        <v>-1057308.29</v>
      </c>
      <c r="L62" s="66" t="str">
        <f t="shared" si="1"/>
        <v>Gysipo</v>
      </c>
      <c r="M62" s="71" t="s">
        <v>26</v>
      </c>
      <c r="N62" s="49" t="s">
        <v>27</v>
      </c>
      <c r="O62" s="49" t="s">
        <v>27</v>
      </c>
      <c r="P62" s="68" t="s">
        <v>152</v>
      </c>
      <c r="Q62" s="69" t="s">
        <v>34</v>
      </c>
      <c r="R62" s="58" t="s">
        <v>29</v>
      </c>
      <c r="S62"/>
      <c r="T62"/>
      <c r="U62"/>
      <c r="V62"/>
    </row>
    <row r="63" spans="1:22" ht="14.1" customHeight="1">
      <c r="A63" s="59">
        <v>2</v>
      </c>
      <c r="B63" s="60" t="s">
        <v>145</v>
      </c>
      <c r="C63" s="61">
        <v>211100</v>
      </c>
      <c r="D63" s="62">
        <v>2858142606</v>
      </c>
      <c r="E63" s="61" t="s">
        <v>23</v>
      </c>
      <c r="F63" s="61">
        <v>606171</v>
      </c>
      <c r="G63" s="63" t="s">
        <v>146</v>
      </c>
      <c r="H63" s="49" t="s">
        <v>154</v>
      </c>
      <c r="I63" s="64">
        <v>2.1100000000000001E-2</v>
      </c>
      <c r="J63" s="65">
        <v>-653977.21</v>
      </c>
      <c r="K63" s="65">
        <v>-1057217.3400000001</v>
      </c>
      <c r="L63" s="66" t="str">
        <f t="shared" si="1"/>
        <v>Gysipo</v>
      </c>
      <c r="M63" s="71" t="s">
        <v>26</v>
      </c>
      <c r="N63" s="49" t="s">
        <v>27</v>
      </c>
      <c r="O63" s="49" t="s">
        <v>27</v>
      </c>
      <c r="P63" s="68" t="s">
        <v>152</v>
      </c>
      <c r="Q63" s="69" t="s">
        <v>34</v>
      </c>
      <c r="R63" s="58" t="s">
        <v>29</v>
      </c>
      <c r="S63"/>
      <c r="T63"/>
      <c r="U63"/>
      <c r="V63"/>
    </row>
    <row r="64" spans="1:22" ht="14.1" customHeight="1">
      <c r="A64" s="59">
        <v>2</v>
      </c>
      <c r="B64" s="60" t="s">
        <v>145</v>
      </c>
      <c r="C64" s="61">
        <v>211100</v>
      </c>
      <c r="D64" s="62">
        <v>2858143606</v>
      </c>
      <c r="E64" s="61" t="s">
        <v>23</v>
      </c>
      <c r="F64" s="61">
        <v>606171</v>
      </c>
      <c r="G64" s="63" t="s">
        <v>146</v>
      </c>
      <c r="H64" s="49" t="s">
        <v>155</v>
      </c>
      <c r="I64" s="64">
        <v>3.7000000000000002E-3</v>
      </c>
      <c r="J64" s="65">
        <v>-653950</v>
      </c>
      <c r="K64" s="65">
        <v>-1057256.6299999999</v>
      </c>
      <c r="L64" s="66" t="str">
        <f t="shared" si="1"/>
        <v>Gysipo</v>
      </c>
      <c r="M64" s="71" t="s">
        <v>26</v>
      </c>
      <c r="N64" s="49" t="s">
        <v>27</v>
      </c>
      <c r="O64" s="49" t="s">
        <v>27</v>
      </c>
      <c r="P64" s="68" t="s">
        <v>152</v>
      </c>
      <c r="Q64" s="69" t="s">
        <v>34</v>
      </c>
      <c r="R64" s="58" t="s">
        <v>29</v>
      </c>
      <c r="S64"/>
      <c r="T64"/>
      <c r="U64"/>
      <c r="V64"/>
    </row>
    <row r="65" spans="1:22" ht="14.1" customHeight="1">
      <c r="A65" s="59">
        <v>2</v>
      </c>
      <c r="B65" s="60" t="s">
        <v>145</v>
      </c>
      <c r="C65" s="61">
        <v>211100</v>
      </c>
      <c r="D65" s="62">
        <v>2858257606</v>
      </c>
      <c r="E65" s="61" t="s">
        <v>23</v>
      </c>
      <c r="F65" s="61">
        <v>606171</v>
      </c>
      <c r="G65" s="63" t="s">
        <v>146</v>
      </c>
      <c r="H65" s="72" t="s">
        <v>156</v>
      </c>
      <c r="I65" s="64">
        <v>4.3E-3</v>
      </c>
      <c r="J65" s="65">
        <v>-654660.73</v>
      </c>
      <c r="K65" s="65">
        <v>-1056676.1499999999</v>
      </c>
      <c r="L65" s="66" t="str">
        <f t="shared" si="1"/>
        <v>Gysipo</v>
      </c>
      <c r="M65" s="71" t="s">
        <v>27</v>
      </c>
      <c r="N65" s="73" t="s">
        <v>26</v>
      </c>
      <c r="O65" s="49" t="s">
        <v>26</v>
      </c>
      <c r="P65" s="68" t="s">
        <v>148</v>
      </c>
      <c r="Q65" s="69" t="s">
        <v>34</v>
      </c>
      <c r="R65" s="74" t="s">
        <v>29</v>
      </c>
    </row>
    <row r="66" spans="1:22" ht="14.1" customHeight="1">
      <c r="A66" s="59">
        <v>2</v>
      </c>
      <c r="B66" s="60" t="s">
        <v>157</v>
      </c>
      <c r="C66" s="61">
        <v>211100</v>
      </c>
      <c r="D66" s="62">
        <v>3021173606</v>
      </c>
      <c r="E66" s="61" t="s">
        <v>23</v>
      </c>
      <c r="F66" s="61">
        <v>624799</v>
      </c>
      <c r="G66" s="63" t="s">
        <v>158</v>
      </c>
      <c r="H66" s="49" t="s">
        <v>159</v>
      </c>
      <c r="I66" s="64">
        <v>3.7600000000000001E-2</v>
      </c>
      <c r="J66" s="65">
        <v>-637971.43000000005</v>
      </c>
      <c r="K66" s="65">
        <v>-1062214.79</v>
      </c>
      <c r="L66" s="66" t="str">
        <f t="shared" si="1"/>
        <v>Gysipo</v>
      </c>
      <c r="M66" s="71" t="s">
        <v>26</v>
      </c>
      <c r="N66" s="49" t="s">
        <v>27</v>
      </c>
      <c r="O66" s="49" t="s">
        <v>27</v>
      </c>
      <c r="P66" s="68" t="s">
        <v>160</v>
      </c>
      <c r="Q66" s="69" t="s">
        <v>34</v>
      </c>
      <c r="R66" s="58" t="s">
        <v>29</v>
      </c>
      <c r="S66"/>
      <c r="T66"/>
      <c r="U66"/>
      <c r="V66"/>
    </row>
    <row r="67" spans="1:22" ht="14.1" customHeight="1">
      <c r="A67" s="59">
        <v>2</v>
      </c>
      <c r="B67" s="60" t="s">
        <v>161</v>
      </c>
      <c r="C67" s="61">
        <v>211100</v>
      </c>
      <c r="D67" s="62">
        <v>955379603</v>
      </c>
      <c r="E67" s="61" t="s">
        <v>23</v>
      </c>
      <c r="F67" s="61">
        <v>639346</v>
      </c>
      <c r="G67" s="63" t="s">
        <v>162</v>
      </c>
      <c r="H67" s="49" t="s">
        <v>163</v>
      </c>
      <c r="I67" s="64">
        <v>1.12E-2</v>
      </c>
      <c r="J67" s="65">
        <v>-640504.67000000004</v>
      </c>
      <c r="K67" s="65">
        <v>-1093801.27</v>
      </c>
      <c r="L67" s="66" t="str">
        <f t="shared" si="1"/>
        <v>Gysipo</v>
      </c>
      <c r="M67" s="71" t="s">
        <v>26</v>
      </c>
      <c r="N67" s="49" t="s">
        <v>27</v>
      </c>
      <c r="O67" s="49" t="s">
        <v>27</v>
      </c>
      <c r="P67" s="68" t="s">
        <v>160</v>
      </c>
      <c r="Q67" s="57" t="s">
        <v>28</v>
      </c>
      <c r="R67" s="58" t="s">
        <v>29</v>
      </c>
      <c r="S67"/>
      <c r="T67"/>
      <c r="U67"/>
      <c r="V67"/>
    </row>
    <row r="68" spans="1:22" ht="14.1" customHeight="1">
      <c r="A68" s="59">
        <v>2</v>
      </c>
      <c r="B68" s="60" t="s">
        <v>161</v>
      </c>
      <c r="C68" s="61">
        <v>211100</v>
      </c>
      <c r="D68" s="62">
        <v>955408603</v>
      </c>
      <c r="E68" s="61" t="s">
        <v>23</v>
      </c>
      <c r="F68" s="61">
        <v>639346</v>
      </c>
      <c r="G68" s="63" t="s">
        <v>162</v>
      </c>
      <c r="H68" s="49" t="s">
        <v>164</v>
      </c>
      <c r="I68" s="64">
        <v>8.9999999999999993E-3</v>
      </c>
      <c r="J68" s="65">
        <v>-640503.09</v>
      </c>
      <c r="K68" s="65">
        <v>-1093689.43</v>
      </c>
      <c r="L68" s="66" t="str">
        <f t="shared" si="1"/>
        <v>Gysipo</v>
      </c>
      <c r="M68" s="71" t="s">
        <v>26</v>
      </c>
      <c r="N68" s="49" t="s">
        <v>27</v>
      </c>
      <c r="O68" s="49" t="s">
        <v>27</v>
      </c>
      <c r="P68" s="68" t="s">
        <v>160</v>
      </c>
      <c r="Q68" s="69" t="s">
        <v>34</v>
      </c>
      <c r="R68" s="58" t="s">
        <v>29</v>
      </c>
      <c r="S68"/>
      <c r="T68"/>
      <c r="U68"/>
      <c r="V68"/>
    </row>
    <row r="69" spans="1:22" ht="14.1" customHeight="1">
      <c r="A69" s="59">
        <v>2</v>
      </c>
      <c r="B69" s="60" t="s">
        <v>161</v>
      </c>
      <c r="C69" s="61">
        <v>211100</v>
      </c>
      <c r="D69" s="62">
        <v>2032298603</v>
      </c>
      <c r="E69" s="61" t="s">
        <v>23</v>
      </c>
      <c r="F69" s="61">
        <v>746444</v>
      </c>
      <c r="G69" s="63" t="s">
        <v>165</v>
      </c>
      <c r="H69" s="49" t="s">
        <v>166</v>
      </c>
      <c r="I69" s="64">
        <v>3.4799999999999998E-2</v>
      </c>
      <c r="J69" s="65">
        <v>-657818.31999999995</v>
      </c>
      <c r="K69" s="65">
        <v>-1084942.73</v>
      </c>
      <c r="L69" s="66" t="str">
        <f t="shared" si="1"/>
        <v>Gysipo</v>
      </c>
      <c r="M69" s="71" t="s">
        <v>27</v>
      </c>
      <c r="N69" s="73" t="s">
        <v>26</v>
      </c>
      <c r="O69" s="49" t="s">
        <v>26</v>
      </c>
      <c r="P69" s="68" t="s">
        <v>167</v>
      </c>
      <c r="Q69" s="69" t="s">
        <v>34</v>
      </c>
      <c r="R69" s="74" t="s">
        <v>108</v>
      </c>
    </row>
    <row r="70" spans="1:22" ht="14.1" customHeight="1">
      <c r="A70" s="59">
        <v>2</v>
      </c>
      <c r="B70" s="60" t="s">
        <v>168</v>
      </c>
      <c r="C70" s="61">
        <v>211100</v>
      </c>
      <c r="D70" s="62">
        <v>1159859603</v>
      </c>
      <c r="E70" s="61" t="s">
        <v>23</v>
      </c>
      <c r="F70" s="61">
        <v>747866</v>
      </c>
      <c r="G70" s="63" t="s">
        <v>169</v>
      </c>
      <c r="H70" s="49" t="s">
        <v>170</v>
      </c>
      <c r="I70" s="64">
        <v>8.8999999999999999E-3</v>
      </c>
      <c r="J70" s="65">
        <v>-637367</v>
      </c>
      <c r="K70" s="65">
        <v>-1080822.1399999999</v>
      </c>
      <c r="L70" s="66" t="str">
        <f t="shared" si="1"/>
        <v>Gysipo</v>
      </c>
      <c r="M70" s="71" t="s">
        <v>26</v>
      </c>
      <c r="N70" s="49" t="s">
        <v>26</v>
      </c>
      <c r="O70" s="49" t="s">
        <v>27</v>
      </c>
      <c r="P70" s="68"/>
      <c r="Q70" s="69" t="s">
        <v>34</v>
      </c>
      <c r="R70" s="78" t="s">
        <v>171</v>
      </c>
    </row>
    <row r="71" spans="1:22" ht="14.1" customHeight="1">
      <c r="A71" s="59">
        <v>2</v>
      </c>
      <c r="B71" s="60" t="s">
        <v>161</v>
      </c>
      <c r="C71" s="61">
        <v>211100</v>
      </c>
      <c r="D71" s="62">
        <v>1193489603</v>
      </c>
      <c r="E71" s="61" t="s">
        <v>23</v>
      </c>
      <c r="F71" s="61">
        <v>749800</v>
      </c>
      <c r="G71" s="63" t="s">
        <v>172</v>
      </c>
      <c r="H71" s="72" t="s">
        <v>173</v>
      </c>
      <c r="I71" s="64">
        <v>0.25769999999999998</v>
      </c>
      <c r="J71" s="65">
        <v>-646203.25</v>
      </c>
      <c r="K71" s="65">
        <v>-1075354.17</v>
      </c>
      <c r="L71" s="66" t="str">
        <f t="shared" si="1"/>
        <v>Gysipo</v>
      </c>
      <c r="M71" s="71" t="s">
        <v>27</v>
      </c>
      <c r="N71" s="49" t="s">
        <v>26</v>
      </c>
      <c r="O71" s="49" t="s">
        <v>27</v>
      </c>
      <c r="P71" s="68" t="s">
        <v>174</v>
      </c>
      <c r="Q71" s="69" t="s">
        <v>34</v>
      </c>
      <c r="R71" s="78" t="s">
        <v>175</v>
      </c>
    </row>
    <row r="72" spans="1:22" ht="14.1" customHeight="1">
      <c r="A72" s="59">
        <v>2</v>
      </c>
      <c r="B72" s="60" t="s">
        <v>176</v>
      </c>
      <c r="C72" s="61">
        <v>211100</v>
      </c>
      <c r="D72" s="62">
        <v>3056372606</v>
      </c>
      <c r="E72" s="61" t="s">
        <v>23</v>
      </c>
      <c r="F72" s="61">
        <v>779041</v>
      </c>
      <c r="G72" s="63" t="s">
        <v>177</v>
      </c>
      <c r="H72" s="49" t="s">
        <v>178</v>
      </c>
      <c r="I72" s="64">
        <v>1.61E-2</v>
      </c>
      <c r="J72" s="65">
        <v>-641230.26</v>
      </c>
      <c r="K72" s="65">
        <v>-1060637.68</v>
      </c>
      <c r="L72" s="66" t="str">
        <f t="shared" si="1"/>
        <v>Gysipo</v>
      </c>
      <c r="M72" s="71" t="s">
        <v>26</v>
      </c>
      <c r="N72" s="49" t="s">
        <v>27</v>
      </c>
      <c r="O72" s="49" t="s">
        <v>26</v>
      </c>
      <c r="P72" s="68" t="s">
        <v>179</v>
      </c>
      <c r="Q72" s="69" t="s">
        <v>34</v>
      </c>
      <c r="R72" s="58" t="s">
        <v>29</v>
      </c>
      <c r="S72"/>
      <c r="T72"/>
      <c r="U72"/>
      <c r="V72"/>
    </row>
    <row r="73" spans="1:22" ht="14.1" customHeight="1">
      <c r="A73" s="59">
        <v>2</v>
      </c>
      <c r="B73" s="60" t="s">
        <v>176</v>
      </c>
      <c r="C73" s="61">
        <v>211100</v>
      </c>
      <c r="D73" s="62">
        <v>3056375606</v>
      </c>
      <c r="E73" s="61" t="s">
        <v>23</v>
      </c>
      <c r="F73" s="61">
        <v>779041</v>
      </c>
      <c r="G73" s="63" t="s">
        <v>177</v>
      </c>
      <c r="H73" s="49" t="s">
        <v>180</v>
      </c>
      <c r="I73" s="64">
        <v>3.5999999999999999E-3</v>
      </c>
      <c r="J73" s="65">
        <v>-641252.73</v>
      </c>
      <c r="K73" s="65">
        <v>-1060605.77</v>
      </c>
      <c r="L73" s="66" t="str">
        <f t="shared" si="1"/>
        <v>Gysipo</v>
      </c>
      <c r="M73" s="71" t="s">
        <v>26</v>
      </c>
      <c r="N73" s="49" t="s">
        <v>27</v>
      </c>
      <c r="O73" s="49" t="s">
        <v>26</v>
      </c>
      <c r="P73" s="68" t="s">
        <v>179</v>
      </c>
      <c r="Q73" s="69" t="s">
        <v>34</v>
      </c>
      <c r="R73" s="58" t="s">
        <v>29</v>
      </c>
      <c r="S73"/>
      <c r="T73"/>
      <c r="U73"/>
      <c r="V73"/>
    </row>
    <row r="74" spans="1:22" ht="14.1" customHeight="1">
      <c r="A74" s="59">
        <v>2</v>
      </c>
      <c r="B74" s="60" t="s">
        <v>176</v>
      </c>
      <c r="C74" s="61">
        <v>211100</v>
      </c>
      <c r="D74" s="62">
        <v>3056382606</v>
      </c>
      <c r="E74" s="61" t="s">
        <v>23</v>
      </c>
      <c r="F74" s="61">
        <v>779041</v>
      </c>
      <c r="G74" s="63" t="s">
        <v>177</v>
      </c>
      <c r="H74" s="49" t="s">
        <v>181</v>
      </c>
      <c r="I74" s="64">
        <v>3.4000000000000002E-2</v>
      </c>
      <c r="J74" s="65">
        <v>-641320.31000000006</v>
      </c>
      <c r="K74" s="65">
        <v>-1060510.8700000001</v>
      </c>
      <c r="L74" s="66" t="str">
        <f t="shared" si="1"/>
        <v>Gysipo</v>
      </c>
      <c r="M74" s="71" t="s">
        <v>26</v>
      </c>
      <c r="N74" s="59" t="s">
        <v>27</v>
      </c>
      <c r="O74" s="59" t="s">
        <v>26</v>
      </c>
      <c r="P74" s="68" t="s">
        <v>179</v>
      </c>
      <c r="Q74" s="69" t="s">
        <v>34</v>
      </c>
      <c r="R74" s="58" t="s">
        <v>29</v>
      </c>
      <c r="S74"/>
      <c r="T74"/>
      <c r="U74"/>
      <c r="V74"/>
    </row>
    <row r="75" spans="1:22" ht="14.1" customHeight="1">
      <c r="A75" s="59">
        <v>2</v>
      </c>
      <c r="B75" s="60" t="s">
        <v>176</v>
      </c>
      <c r="C75" s="61">
        <v>211100</v>
      </c>
      <c r="D75" s="62">
        <v>3056384606</v>
      </c>
      <c r="E75" s="61" t="s">
        <v>23</v>
      </c>
      <c r="F75" s="61">
        <v>779041</v>
      </c>
      <c r="G75" s="63" t="s">
        <v>177</v>
      </c>
      <c r="H75" s="49" t="s">
        <v>182</v>
      </c>
      <c r="I75" s="64">
        <v>2.8999999999999998E-3</v>
      </c>
      <c r="J75" s="65">
        <v>-641334.04</v>
      </c>
      <c r="K75" s="65">
        <v>-1060470.81</v>
      </c>
      <c r="L75" s="66" t="str">
        <f t="shared" si="1"/>
        <v>Gysipo</v>
      </c>
      <c r="M75" s="71" t="s">
        <v>26</v>
      </c>
      <c r="N75" s="59" t="s">
        <v>27</v>
      </c>
      <c r="O75" s="77" t="s">
        <v>26</v>
      </c>
      <c r="P75" s="68" t="s">
        <v>179</v>
      </c>
      <c r="Q75" s="69" t="s">
        <v>34</v>
      </c>
      <c r="R75" s="58" t="s">
        <v>29</v>
      </c>
      <c r="S75"/>
      <c r="T75"/>
      <c r="U75"/>
      <c r="V75"/>
    </row>
    <row r="76" spans="1:22" ht="14.1" customHeight="1">
      <c r="A76" s="59">
        <v>2</v>
      </c>
      <c r="B76" s="79" t="s">
        <v>183</v>
      </c>
      <c r="C76" s="61">
        <v>211200</v>
      </c>
      <c r="D76" s="62">
        <v>3136628609</v>
      </c>
      <c r="E76" s="61" t="s">
        <v>23</v>
      </c>
      <c r="F76" s="61">
        <v>617491</v>
      </c>
      <c r="G76" s="63" t="s">
        <v>184</v>
      </c>
      <c r="H76" s="49" t="s">
        <v>185</v>
      </c>
      <c r="I76" s="64">
        <v>9.1000000000000004E-3</v>
      </c>
      <c r="J76" s="65">
        <v>-616400.32999999996</v>
      </c>
      <c r="K76" s="65">
        <v>-1079612.75</v>
      </c>
      <c r="L76" s="66" t="str">
        <f t="shared" si="1"/>
        <v>Gysipo</v>
      </c>
      <c r="M76" s="71"/>
      <c r="N76" s="80" t="s">
        <v>27</v>
      </c>
      <c r="O76" s="81" t="s">
        <v>27</v>
      </c>
      <c r="P76" s="68" t="s">
        <v>186</v>
      </c>
      <c r="Q76" s="69" t="s">
        <v>34</v>
      </c>
      <c r="R76" s="58" t="s">
        <v>29</v>
      </c>
      <c r="S76"/>
      <c r="T76"/>
      <c r="U76"/>
      <c r="V76"/>
    </row>
    <row r="77" spans="1:22" ht="14.1" customHeight="1">
      <c r="A77" s="59">
        <v>2</v>
      </c>
      <c r="B77" s="79" t="s">
        <v>183</v>
      </c>
      <c r="C77" s="61">
        <v>211200</v>
      </c>
      <c r="D77" s="62">
        <v>3136631609</v>
      </c>
      <c r="E77" s="61" t="s">
        <v>23</v>
      </c>
      <c r="F77" s="61">
        <v>617491</v>
      </c>
      <c r="G77" s="63" t="s">
        <v>184</v>
      </c>
      <c r="H77" s="49" t="s">
        <v>187</v>
      </c>
      <c r="I77" s="64">
        <v>5.3E-3</v>
      </c>
      <c r="J77" s="65">
        <v>-616496.04</v>
      </c>
      <c r="K77" s="65">
        <v>-1079611.17</v>
      </c>
      <c r="L77" s="66" t="str">
        <f t="shared" si="1"/>
        <v>Gysipo</v>
      </c>
      <c r="M77" s="71"/>
      <c r="N77" s="80" t="s">
        <v>27</v>
      </c>
      <c r="O77" s="81" t="s">
        <v>27</v>
      </c>
      <c r="P77" s="68" t="s">
        <v>186</v>
      </c>
      <c r="Q77" s="69" t="s">
        <v>34</v>
      </c>
      <c r="R77" s="58" t="s">
        <v>29</v>
      </c>
      <c r="S77"/>
      <c r="T77"/>
      <c r="U77"/>
      <c r="V77"/>
    </row>
    <row r="78" spans="1:22" ht="14.1" customHeight="1">
      <c r="A78" s="59">
        <v>2</v>
      </c>
      <c r="B78" s="79" t="s">
        <v>183</v>
      </c>
      <c r="C78" s="61">
        <v>211200</v>
      </c>
      <c r="D78" s="62">
        <v>3136632609</v>
      </c>
      <c r="E78" s="61" t="s">
        <v>23</v>
      </c>
      <c r="F78" s="61">
        <v>617491</v>
      </c>
      <c r="G78" s="63" t="s">
        <v>184</v>
      </c>
      <c r="H78" s="49" t="s">
        <v>188</v>
      </c>
      <c r="I78" s="64">
        <v>1.2E-2</v>
      </c>
      <c r="J78" s="65">
        <v>-616565.01</v>
      </c>
      <c r="K78" s="65">
        <v>-1079668.3700000001</v>
      </c>
      <c r="L78" s="66" t="str">
        <f t="shared" si="1"/>
        <v>Gysipo</v>
      </c>
      <c r="M78" s="71"/>
      <c r="N78" s="80" t="s">
        <v>27</v>
      </c>
      <c r="O78" s="81" t="s">
        <v>27</v>
      </c>
      <c r="P78" s="68" t="s">
        <v>186</v>
      </c>
      <c r="Q78" s="69" t="s">
        <v>34</v>
      </c>
      <c r="R78" s="58" t="s">
        <v>29</v>
      </c>
      <c r="S78"/>
      <c r="T78"/>
      <c r="U78"/>
      <c r="V78"/>
    </row>
    <row r="79" spans="1:22" ht="14.1" customHeight="1">
      <c r="A79" s="59">
        <v>2</v>
      </c>
      <c r="B79" s="60" t="s">
        <v>189</v>
      </c>
      <c r="C79" s="61">
        <v>211200</v>
      </c>
      <c r="D79" s="62">
        <v>3421099611</v>
      </c>
      <c r="E79" s="61" t="s">
        <v>23</v>
      </c>
      <c r="F79" s="61">
        <v>656194</v>
      </c>
      <c r="G79" s="63" t="s">
        <v>190</v>
      </c>
      <c r="H79" s="49" t="s">
        <v>191</v>
      </c>
      <c r="I79" s="64">
        <v>4.4999999999999997E-3</v>
      </c>
      <c r="J79" s="65">
        <v>-587858.23</v>
      </c>
      <c r="K79" s="65">
        <v>-1068730.27</v>
      </c>
      <c r="L79" s="66" t="str">
        <f t="shared" si="1"/>
        <v>Gysipo</v>
      </c>
      <c r="M79" s="71" t="s">
        <v>26</v>
      </c>
      <c r="N79" s="59" t="s">
        <v>27</v>
      </c>
      <c r="O79" s="59" t="s">
        <v>27</v>
      </c>
      <c r="P79" s="68" t="s">
        <v>160</v>
      </c>
      <c r="Q79" s="69" t="s">
        <v>34</v>
      </c>
      <c r="R79" s="58" t="s">
        <v>29</v>
      </c>
      <c r="S79"/>
      <c r="T79"/>
      <c r="U79"/>
      <c r="V79"/>
    </row>
    <row r="80" spans="1:22" ht="14.1" customHeight="1">
      <c r="A80" s="59">
        <v>2</v>
      </c>
      <c r="B80" s="60" t="s">
        <v>189</v>
      </c>
      <c r="C80" s="61">
        <v>211200</v>
      </c>
      <c r="D80" s="62">
        <v>3421100611</v>
      </c>
      <c r="E80" s="61" t="s">
        <v>23</v>
      </c>
      <c r="F80" s="61">
        <v>656194</v>
      </c>
      <c r="G80" s="63" t="s">
        <v>190</v>
      </c>
      <c r="H80" s="49" t="s">
        <v>192</v>
      </c>
      <c r="I80" s="64">
        <v>2.47E-2</v>
      </c>
      <c r="J80" s="65">
        <v>-587845.39</v>
      </c>
      <c r="K80" s="65">
        <v>-1068744.3899999999</v>
      </c>
      <c r="L80" s="66" t="str">
        <f t="shared" si="1"/>
        <v>Gysipo</v>
      </c>
      <c r="M80" s="71" t="s">
        <v>26</v>
      </c>
      <c r="N80" s="59" t="s">
        <v>27</v>
      </c>
      <c r="O80" s="59" t="s">
        <v>27</v>
      </c>
      <c r="P80" s="68" t="s">
        <v>160</v>
      </c>
      <c r="Q80" s="69" t="s">
        <v>34</v>
      </c>
      <c r="R80" s="58" t="s">
        <v>29</v>
      </c>
      <c r="S80"/>
      <c r="T80"/>
      <c r="U80"/>
      <c r="V80"/>
    </row>
    <row r="81" spans="1:22" ht="14.1" customHeight="1">
      <c r="A81" s="59">
        <v>2</v>
      </c>
      <c r="B81" s="79" t="s">
        <v>193</v>
      </c>
      <c r="C81" s="61">
        <v>211200</v>
      </c>
      <c r="D81" s="62">
        <v>2459673611</v>
      </c>
      <c r="E81" s="61" t="s">
        <v>23</v>
      </c>
      <c r="F81" s="61">
        <v>656623</v>
      </c>
      <c r="G81" s="63" t="s">
        <v>194</v>
      </c>
      <c r="H81" s="49" t="s">
        <v>195</v>
      </c>
      <c r="I81" s="64">
        <v>1.4E-3</v>
      </c>
      <c r="J81" s="65">
        <v>-587884.81999999995</v>
      </c>
      <c r="K81" s="65">
        <v>-1066297.28</v>
      </c>
      <c r="L81" s="66" t="str">
        <f t="shared" si="1"/>
        <v>Gysipo</v>
      </c>
      <c r="M81" s="71" t="s">
        <v>26</v>
      </c>
      <c r="N81" s="59" t="s">
        <v>27</v>
      </c>
      <c r="O81" s="59" t="s">
        <v>27</v>
      </c>
      <c r="P81" s="68" t="s">
        <v>186</v>
      </c>
      <c r="Q81" s="69" t="s">
        <v>34</v>
      </c>
      <c r="R81" s="58" t="s">
        <v>29</v>
      </c>
      <c r="S81"/>
      <c r="T81"/>
      <c r="U81"/>
      <c r="V81"/>
    </row>
    <row r="82" spans="1:22" ht="14.1" customHeight="1">
      <c r="A82" s="59">
        <v>2</v>
      </c>
      <c r="B82" s="79" t="s">
        <v>193</v>
      </c>
      <c r="C82" s="61">
        <v>211200</v>
      </c>
      <c r="D82" s="62">
        <v>2459674611</v>
      </c>
      <c r="E82" s="61" t="s">
        <v>23</v>
      </c>
      <c r="F82" s="61">
        <v>656623</v>
      </c>
      <c r="G82" s="63" t="s">
        <v>194</v>
      </c>
      <c r="H82" s="49" t="s">
        <v>196</v>
      </c>
      <c r="I82" s="64">
        <v>1.9900000000000001E-2</v>
      </c>
      <c r="J82" s="65">
        <v>-587842.31999999995</v>
      </c>
      <c r="K82" s="65">
        <v>-1066268.57</v>
      </c>
      <c r="L82" s="66" t="str">
        <f t="shared" si="1"/>
        <v>Gysipo</v>
      </c>
      <c r="M82" s="71" t="s">
        <v>26</v>
      </c>
      <c r="N82" s="59" t="s">
        <v>27</v>
      </c>
      <c r="O82" s="59" t="s">
        <v>27</v>
      </c>
      <c r="P82" s="68" t="s">
        <v>186</v>
      </c>
      <c r="Q82" s="69" t="s">
        <v>34</v>
      </c>
      <c r="R82" s="58" t="s">
        <v>29</v>
      </c>
      <c r="S82"/>
      <c r="T82"/>
      <c r="U82"/>
      <c r="V82"/>
    </row>
    <row r="83" spans="1:22" ht="14.1" customHeight="1">
      <c r="A83" s="59">
        <v>2</v>
      </c>
      <c r="B83" s="60" t="s">
        <v>197</v>
      </c>
      <c r="C83" s="61">
        <v>211200</v>
      </c>
      <c r="D83" s="62">
        <v>3122210611</v>
      </c>
      <c r="E83" s="61" t="s">
        <v>23</v>
      </c>
      <c r="F83" s="61">
        <v>743984</v>
      </c>
      <c r="G83" s="63" t="s">
        <v>198</v>
      </c>
      <c r="H83" s="49" t="s">
        <v>199</v>
      </c>
      <c r="I83" s="64">
        <v>0.1201</v>
      </c>
      <c r="J83" s="65">
        <v>-598335.66</v>
      </c>
      <c r="K83" s="65">
        <v>-1084045.1499999999</v>
      </c>
      <c r="L83" s="66" t="str">
        <f t="shared" si="1"/>
        <v>Gysipo</v>
      </c>
      <c r="M83" s="71" t="s">
        <v>26</v>
      </c>
      <c r="N83" s="59" t="s">
        <v>26</v>
      </c>
      <c r="O83" s="59" t="s">
        <v>26</v>
      </c>
      <c r="P83" s="68" t="s">
        <v>200</v>
      </c>
      <c r="Q83" s="69" t="s">
        <v>34</v>
      </c>
      <c r="R83" s="58" t="s">
        <v>29</v>
      </c>
    </row>
    <row r="84" spans="1:22" ht="14.1" customHeight="1">
      <c r="A84" s="59">
        <v>2</v>
      </c>
      <c r="B84" s="60" t="s">
        <v>197</v>
      </c>
      <c r="C84" s="61">
        <v>211200</v>
      </c>
      <c r="D84" s="62">
        <v>3122229611</v>
      </c>
      <c r="E84" s="61" t="s">
        <v>23</v>
      </c>
      <c r="F84" s="61">
        <v>743984</v>
      </c>
      <c r="G84" s="63" t="s">
        <v>198</v>
      </c>
      <c r="H84" s="49" t="s">
        <v>201</v>
      </c>
      <c r="I84" s="64">
        <v>2.8999999999999998E-3</v>
      </c>
      <c r="J84" s="65">
        <v>-598536.02</v>
      </c>
      <c r="K84" s="65">
        <v>-1084056.02</v>
      </c>
      <c r="L84" s="66" t="str">
        <f t="shared" si="1"/>
        <v>Gysipo</v>
      </c>
      <c r="M84" s="71" t="s">
        <v>26</v>
      </c>
      <c r="N84" s="59" t="s">
        <v>26</v>
      </c>
      <c r="O84" s="59" t="s">
        <v>26</v>
      </c>
      <c r="P84" s="68" t="s">
        <v>200</v>
      </c>
      <c r="Q84" s="69" t="s">
        <v>34</v>
      </c>
      <c r="R84" s="58" t="s">
        <v>29</v>
      </c>
    </row>
    <row r="85" spans="1:22" ht="14.1" customHeight="1">
      <c r="A85" s="59">
        <v>2</v>
      </c>
      <c r="B85" s="60" t="s">
        <v>197</v>
      </c>
      <c r="C85" s="61">
        <v>211200</v>
      </c>
      <c r="D85" s="62">
        <v>3122230611</v>
      </c>
      <c r="E85" s="61" t="s">
        <v>23</v>
      </c>
      <c r="F85" s="61">
        <v>743984</v>
      </c>
      <c r="G85" s="63" t="s">
        <v>198</v>
      </c>
      <c r="H85" s="49" t="s">
        <v>202</v>
      </c>
      <c r="I85" s="64">
        <v>4.0000000000000001E-3</v>
      </c>
      <c r="J85" s="65">
        <v>-598483.41</v>
      </c>
      <c r="K85" s="65">
        <v>-1083916.1200000001</v>
      </c>
      <c r="L85" s="66" t="str">
        <f t="shared" si="1"/>
        <v>Gysipo</v>
      </c>
      <c r="M85" s="71" t="s">
        <v>26</v>
      </c>
      <c r="N85" s="49" t="s">
        <v>27</v>
      </c>
      <c r="O85" s="49" t="s">
        <v>27</v>
      </c>
      <c r="P85" s="68" t="s">
        <v>160</v>
      </c>
      <c r="Q85" s="69" t="s">
        <v>34</v>
      </c>
      <c r="R85" s="58" t="s">
        <v>29</v>
      </c>
      <c r="S85"/>
      <c r="T85"/>
      <c r="U85"/>
      <c r="V85"/>
    </row>
    <row r="86" spans="1:22" ht="24.75" customHeight="1">
      <c r="A86" s="59">
        <v>2</v>
      </c>
      <c r="B86" s="60" t="s">
        <v>197</v>
      </c>
      <c r="C86" s="61">
        <v>211200</v>
      </c>
      <c r="D86" s="62">
        <v>3271183611</v>
      </c>
      <c r="E86" s="61" t="s">
        <v>23</v>
      </c>
      <c r="F86" s="61">
        <v>770469</v>
      </c>
      <c r="G86" s="63" t="s">
        <v>203</v>
      </c>
      <c r="H86" s="49" t="s">
        <v>204</v>
      </c>
      <c r="I86" s="64">
        <v>7.6E-3</v>
      </c>
      <c r="J86" s="65">
        <v>-598267.11</v>
      </c>
      <c r="K86" s="65">
        <v>-1085387.08</v>
      </c>
      <c r="L86" s="66" t="str">
        <f t="shared" si="1"/>
        <v>Gysipo</v>
      </c>
      <c r="M86" s="71" t="s">
        <v>26</v>
      </c>
      <c r="N86" s="49" t="s">
        <v>26</v>
      </c>
      <c r="O86" s="49" t="s">
        <v>26</v>
      </c>
      <c r="P86" s="68" t="s">
        <v>205</v>
      </c>
      <c r="Q86" s="69" t="s">
        <v>34</v>
      </c>
      <c r="R86" s="58" t="s">
        <v>29</v>
      </c>
    </row>
    <row r="87" spans="1:22" ht="14.1" customHeight="1">
      <c r="A87" s="59">
        <v>2</v>
      </c>
      <c r="B87" s="60" t="s">
        <v>197</v>
      </c>
      <c r="C87" s="61">
        <v>211200</v>
      </c>
      <c r="D87" s="62">
        <v>3271718611</v>
      </c>
      <c r="E87" s="61" t="s">
        <v>23</v>
      </c>
      <c r="F87" s="61">
        <v>770469</v>
      </c>
      <c r="G87" s="63" t="s">
        <v>203</v>
      </c>
      <c r="H87" s="49" t="s">
        <v>206</v>
      </c>
      <c r="I87" s="64">
        <v>1.6000000000000001E-3</v>
      </c>
      <c r="J87" s="65">
        <v>-598530.42000000004</v>
      </c>
      <c r="K87" s="65">
        <v>-1084604.07</v>
      </c>
      <c r="L87" s="66" t="str">
        <f t="shared" si="1"/>
        <v>Gysipo</v>
      </c>
      <c r="M87" s="71" t="s">
        <v>26</v>
      </c>
      <c r="N87" s="49" t="s">
        <v>26</v>
      </c>
      <c r="O87" s="49" t="s">
        <v>26</v>
      </c>
      <c r="P87" s="68" t="s">
        <v>207</v>
      </c>
      <c r="Q87" s="69" t="s">
        <v>34</v>
      </c>
      <c r="R87" s="58" t="s">
        <v>29</v>
      </c>
    </row>
    <row r="88" spans="1:22" ht="14.1" customHeight="1">
      <c r="A88" s="59">
        <v>2</v>
      </c>
      <c r="B88" s="60" t="s">
        <v>197</v>
      </c>
      <c r="C88" s="61">
        <v>211200</v>
      </c>
      <c r="D88" s="62">
        <v>3271719611</v>
      </c>
      <c r="E88" s="61" t="s">
        <v>23</v>
      </c>
      <c r="F88" s="61">
        <v>770469</v>
      </c>
      <c r="G88" s="63" t="s">
        <v>203</v>
      </c>
      <c r="H88" s="49" t="s">
        <v>208</v>
      </c>
      <c r="I88" s="64">
        <v>2.3999999999999998E-3</v>
      </c>
      <c r="J88" s="65">
        <v>-598517.84</v>
      </c>
      <c r="K88" s="65">
        <v>-1084584.1399999999</v>
      </c>
      <c r="L88" s="66" t="str">
        <f t="shared" si="1"/>
        <v>Gysipo</v>
      </c>
      <c r="M88" s="71" t="s">
        <v>26</v>
      </c>
      <c r="N88" s="49" t="s">
        <v>26</v>
      </c>
      <c r="O88" s="49" t="s">
        <v>26</v>
      </c>
      <c r="P88" s="68" t="s">
        <v>207</v>
      </c>
      <c r="Q88" s="69" t="s">
        <v>34</v>
      </c>
      <c r="R88" s="58" t="s">
        <v>29</v>
      </c>
    </row>
    <row r="89" spans="1:22" ht="14.1" customHeight="1">
      <c r="A89" s="59">
        <v>2</v>
      </c>
      <c r="B89" s="60" t="s">
        <v>197</v>
      </c>
      <c r="C89" s="61">
        <v>211200</v>
      </c>
      <c r="D89" s="62">
        <v>3271720611</v>
      </c>
      <c r="E89" s="61" t="s">
        <v>23</v>
      </c>
      <c r="F89" s="61">
        <v>770469</v>
      </c>
      <c r="G89" s="63" t="s">
        <v>203</v>
      </c>
      <c r="H89" s="49" t="s">
        <v>209</v>
      </c>
      <c r="I89" s="64">
        <v>1.6000000000000001E-3</v>
      </c>
      <c r="J89" s="65">
        <v>-598494.71999999997</v>
      </c>
      <c r="K89" s="65">
        <v>-1084594.8500000001</v>
      </c>
      <c r="L89" s="66" t="str">
        <f t="shared" si="1"/>
        <v>Gysipo</v>
      </c>
      <c r="M89" s="71" t="s">
        <v>26</v>
      </c>
      <c r="N89" s="49" t="s">
        <v>26</v>
      </c>
      <c r="O89" s="49" t="s">
        <v>26</v>
      </c>
      <c r="P89" s="68" t="s">
        <v>207</v>
      </c>
      <c r="Q89" s="69" t="s">
        <v>34</v>
      </c>
      <c r="R89" s="58" t="s">
        <v>29</v>
      </c>
    </row>
    <row r="90" spans="1:22" ht="14.1" customHeight="1">
      <c r="A90" s="59">
        <v>2</v>
      </c>
      <c r="B90" s="60" t="s">
        <v>197</v>
      </c>
      <c r="C90" s="61">
        <v>211200</v>
      </c>
      <c r="D90" s="62">
        <v>3271721611</v>
      </c>
      <c r="E90" s="61" t="s">
        <v>23</v>
      </c>
      <c r="F90" s="61">
        <v>770469</v>
      </c>
      <c r="G90" s="63" t="s">
        <v>203</v>
      </c>
      <c r="H90" s="49" t="s">
        <v>210</v>
      </c>
      <c r="I90" s="64">
        <v>5.0000000000000001E-4</v>
      </c>
      <c r="J90" s="65">
        <v>-598486.18999999994</v>
      </c>
      <c r="K90" s="65">
        <v>-1084592.58</v>
      </c>
      <c r="L90" s="66" t="str">
        <f t="shared" si="1"/>
        <v>Gysipo</v>
      </c>
      <c r="M90" s="71" t="s">
        <v>26</v>
      </c>
      <c r="N90" s="49" t="s">
        <v>26</v>
      </c>
      <c r="O90" s="49" t="s">
        <v>26</v>
      </c>
      <c r="P90" s="68" t="s">
        <v>207</v>
      </c>
      <c r="Q90" s="69" t="s">
        <v>34</v>
      </c>
      <c r="R90" s="58" t="s">
        <v>29</v>
      </c>
    </row>
    <row r="91" spans="1:22" ht="14.1" customHeight="1">
      <c r="A91" s="59">
        <v>2</v>
      </c>
      <c r="B91" s="60" t="s">
        <v>197</v>
      </c>
      <c r="C91" s="61">
        <v>211200</v>
      </c>
      <c r="D91" s="62">
        <v>3271722611</v>
      </c>
      <c r="E91" s="61" t="s">
        <v>23</v>
      </c>
      <c r="F91" s="61">
        <v>770469</v>
      </c>
      <c r="G91" s="63" t="s">
        <v>203</v>
      </c>
      <c r="H91" s="49" t="s">
        <v>211</v>
      </c>
      <c r="I91" s="64">
        <v>1.04E-2</v>
      </c>
      <c r="J91" s="65">
        <v>-598483.81000000006</v>
      </c>
      <c r="K91" s="65">
        <v>-1084668.6399999999</v>
      </c>
      <c r="L91" s="66" t="str">
        <f t="shared" si="1"/>
        <v>Gysipo</v>
      </c>
      <c r="M91" s="71" t="s">
        <v>26</v>
      </c>
      <c r="N91" s="49" t="s">
        <v>26</v>
      </c>
      <c r="O91" s="49" t="s">
        <v>26</v>
      </c>
      <c r="P91" s="68" t="s">
        <v>207</v>
      </c>
      <c r="Q91" s="69" t="s">
        <v>34</v>
      </c>
      <c r="R91" s="58" t="s">
        <v>29</v>
      </c>
    </row>
    <row r="92" spans="1:22" ht="14.1" customHeight="1">
      <c r="A92" s="59">
        <v>2</v>
      </c>
      <c r="B92" s="60" t="s">
        <v>197</v>
      </c>
      <c r="C92" s="61">
        <v>211200</v>
      </c>
      <c r="D92" s="62">
        <v>3271723611</v>
      </c>
      <c r="E92" s="61" t="s">
        <v>23</v>
      </c>
      <c r="F92" s="61">
        <v>770469</v>
      </c>
      <c r="G92" s="63" t="s">
        <v>203</v>
      </c>
      <c r="H92" s="49" t="s">
        <v>212</v>
      </c>
      <c r="I92" s="64">
        <v>8.6E-3</v>
      </c>
      <c r="J92" s="65">
        <v>-598434.82999999996</v>
      </c>
      <c r="K92" s="65">
        <v>-1084559.08</v>
      </c>
      <c r="L92" s="66" t="str">
        <f t="shared" si="1"/>
        <v>Gysipo</v>
      </c>
      <c r="M92" s="71" t="s">
        <v>26</v>
      </c>
      <c r="N92" s="49" t="s">
        <v>26</v>
      </c>
      <c r="O92" s="49" t="s">
        <v>26</v>
      </c>
      <c r="P92" s="68" t="s">
        <v>207</v>
      </c>
      <c r="Q92" s="69" t="s">
        <v>34</v>
      </c>
      <c r="R92" s="58" t="s">
        <v>29</v>
      </c>
    </row>
    <row r="93" spans="1:22" ht="14.1" customHeight="1">
      <c r="A93" s="59">
        <v>2</v>
      </c>
      <c r="B93" s="60" t="s">
        <v>197</v>
      </c>
      <c r="C93" s="61">
        <v>211200</v>
      </c>
      <c r="D93" s="62">
        <v>3271724611</v>
      </c>
      <c r="E93" s="61" t="s">
        <v>23</v>
      </c>
      <c r="F93" s="61">
        <v>770469</v>
      </c>
      <c r="G93" s="63" t="s">
        <v>203</v>
      </c>
      <c r="H93" s="49" t="s">
        <v>213</v>
      </c>
      <c r="I93" s="64">
        <v>1.2E-2</v>
      </c>
      <c r="J93" s="65">
        <v>-598391.92000000004</v>
      </c>
      <c r="K93" s="65">
        <v>-1084544.57</v>
      </c>
      <c r="L93" s="66" t="str">
        <f t="shared" si="1"/>
        <v>Gysipo</v>
      </c>
      <c r="M93" s="71" t="s">
        <v>26</v>
      </c>
      <c r="N93" s="49" t="s">
        <v>26</v>
      </c>
      <c r="O93" s="49" t="s">
        <v>26</v>
      </c>
      <c r="P93" s="68" t="s">
        <v>207</v>
      </c>
      <c r="Q93" s="69" t="s">
        <v>34</v>
      </c>
      <c r="R93" s="58" t="s">
        <v>29</v>
      </c>
    </row>
    <row r="94" spans="1:22" ht="14.1" customHeight="1">
      <c r="A94" s="59">
        <v>2</v>
      </c>
      <c r="B94" s="60" t="s">
        <v>197</v>
      </c>
      <c r="C94" s="61">
        <v>211200</v>
      </c>
      <c r="D94" s="62">
        <v>3271725611</v>
      </c>
      <c r="E94" s="61" t="s">
        <v>23</v>
      </c>
      <c r="F94" s="61">
        <v>770469</v>
      </c>
      <c r="G94" s="63" t="s">
        <v>203</v>
      </c>
      <c r="H94" s="49" t="s">
        <v>214</v>
      </c>
      <c r="I94" s="64">
        <v>5.5999999999999999E-3</v>
      </c>
      <c r="J94" s="65">
        <v>-598353.93000000005</v>
      </c>
      <c r="K94" s="65">
        <v>-1084502.6499999999</v>
      </c>
      <c r="L94" s="66" t="str">
        <f t="shared" si="1"/>
        <v>Gysipo</v>
      </c>
      <c r="M94" s="71" t="s">
        <v>26</v>
      </c>
      <c r="N94" s="49" t="s">
        <v>26</v>
      </c>
      <c r="O94" s="49" t="s">
        <v>26</v>
      </c>
      <c r="P94" s="68" t="s">
        <v>207</v>
      </c>
      <c r="Q94" s="69" t="s">
        <v>34</v>
      </c>
      <c r="R94" s="58" t="s">
        <v>29</v>
      </c>
    </row>
    <row r="95" spans="1:22" ht="14.1" customHeight="1">
      <c r="A95" s="59">
        <v>2</v>
      </c>
      <c r="B95" s="60" t="s">
        <v>197</v>
      </c>
      <c r="C95" s="61">
        <v>211200</v>
      </c>
      <c r="D95" s="62">
        <v>3271731611</v>
      </c>
      <c r="E95" s="61" t="s">
        <v>23</v>
      </c>
      <c r="F95" s="61">
        <v>770469</v>
      </c>
      <c r="G95" s="63" t="s">
        <v>203</v>
      </c>
      <c r="H95" s="49" t="s">
        <v>215</v>
      </c>
      <c r="I95" s="64">
        <v>5.7999999999999996E-3</v>
      </c>
      <c r="J95" s="65">
        <v>-598264.46</v>
      </c>
      <c r="K95" s="65">
        <v>-1084681.0900000001</v>
      </c>
      <c r="L95" s="66" t="str">
        <f t="shared" si="1"/>
        <v>Gysipo</v>
      </c>
      <c r="M95" s="71" t="s">
        <v>26</v>
      </c>
      <c r="N95" s="49" t="s">
        <v>26</v>
      </c>
      <c r="O95" s="49" t="s">
        <v>26</v>
      </c>
      <c r="P95" s="68" t="s">
        <v>207</v>
      </c>
      <c r="Q95" s="69" t="s">
        <v>34</v>
      </c>
      <c r="R95" s="58" t="s">
        <v>29</v>
      </c>
    </row>
    <row r="96" spans="1:22" ht="14.1" customHeight="1">
      <c r="A96" s="59">
        <v>2</v>
      </c>
      <c r="B96" s="60" t="s">
        <v>197</v>
      </c>
      <c r="C96" s="61">
        <v>211200</v>
      </c>
      <c r="D96" s="62">
        <v>3271732611</v>
      </c>
      <c r="E96" s="61" t="s">
        <v>23</v>
      </c>
      <c r="F96" s="61">
        <v>770469</v>
      </c>
      <c r="G96" s="63" t="s">
        <v>203</v>
      </c>
      <c r="H96" s="49" t="s">
        <v>216</v>
      </c>
      <c r="I96" s="64">
        <v>4.0000000000000002E-4</v>
      </c>
      <c r="J96" s="65">
        <v>-598219</v>
      </c>
      <c r="K96" s="65">
        <v>-1084716.6100000001</v>
      </c>
      <c r="L96" s="66" t="str">
        <f t="shared" si="1"/>
        <v>Gysipo</v>
      </c>
      <c r="M96" s="71" t="s">
        <v>26</v>
      </c>
      <c r="N96" s="49" t="s">
        <v>26</v>
      </c>
      <c r="O96" s="49" t="s">
        <v>26</v>
      </c>
      <c r="P96" s="68" t="s">
        <v>207</v>
      </c>
      <c r="Q96" s="69" t="s">
        <v>34</v>
      </c>
      <c r="R96" s="58" t="s">
        <v>29</v>
      </c>
    </row>
    <row r="97" spans="1:22" ht="14.1" customHeight="1">
      <c r="A97" s="59">
        <v>2</v>
      </c>
      <c r="B97" s="60" t="s">
        <v>197</v>
      </c>
      <c r="C97" s="61">
        <v>211200</v>
      </c>
      <c r="D97" s="62">
        <v>3271769611</v>
      </c>
      <c r="E97" s="61" t="s">
        <v>23</v>
      </c>
      <c r="F97" s="61">
        <v>770469</v>
      </c>
      <c r="G97" s="63" t="s">
        <v>203</v>
      </c>
      <c r="H97" s="49" t="s">
        <v>217</v>
      </c>
      <c r="I97" s="64">
        <v>3.5799999999999998E-2</v>
      </c>
      <c r="J97" s="65">
        <v>-598192.98</v>
      </c>
      <c r="K97" s="65">
        <v>-1084438.96</v>
      </c>
      <c r="L97" s="66" t="str">
        <f t="shared" si="1"/>
        <v>Gysipo</v>
      </c>
      <c r="M97" s="71" t="s">
        <v>26</v>
      </c>
      <c r="N97" s="49" t="s">
        <v>26</v>
      </c>
      <c r="O97" s="49" t="s">
        <v>26</v>
      </c>
      <c r="P97" s="68" t="s">
        <v>207</v>
      </c>
      <c r="Q97" s="69" t="s">
        <v>34</v>
      </c>
      <c r="R97" s="58" t="s">
        <v>29</v>
      </c>
    </row>
    <row r="98" spans="1:22" ht="14.1" customHeight="1">
      <c r="A98" s="59">
        <v>2</v>
      </c>
      <c r="B98" s="60" t="s">
        <v>197</v>
      </c>
      <c r="C98" s="61">
        <v>211200</v>
      </c>
      <c r="D98" s="62">
        <v>3271770611</v>
      </c>
      <c r="E98" s="61" t="s">
        <v>23</v>
      </c>
      <c r="F98" s="61">
        <v>770469</v>
      </c>
      <c r="G98" s="63" t="s">
        <v>203</v>
      </c>
      <c r="H98" s="49" t="s">
        <v>218</v>
      </c>
      <c r="I98" s="64">
        <v>1.3299999999999999E-2</v>
      </c>
      <c r="J98" s="65">
        <v>-598025.48</v>
      </c>
      <c r="K98" s="65">
        <v>-1084105.3600000001</v>
      </c>
      <c r="L98" s="66" t="str">
        <f t="shared" si="1"/>
        <v>Gysipo</v>
      </c>
      <c r="M98" s="71" t="s">
        <v>26</v>
      </c>
      <c r="N98" s="49" t="s">
        <v>26</v>
      </c>
      <c r="O98" s="49" t="s">
        <v>26</v>
      </c>
      <c r="P98" s="68" t="s">
        <v>207</v>
      </c>
      <c r="Q98" s="69" t="s">
        <v>34</v>
      </c>
      <c r="R98" s="58" t="s">
        <v>29</v>
      </c>
    </row>
    <row r="99" spans="1:22" ht="14.1" customHeight="1">
      <c r="A99" s="59">
        <v>2</v>
      </c>
      <c r="B99" s="60" t="s">
        <v>197</v>
      </c>
      <c r="C99" s="61">
        <v>211200</v>
      </c>
      <c r="D99" s="62">
        <v>3271771611</v>
      </c>
      <c r="E99" s="61" t="s">
        <v>23</v>
      </c>
      <c r="F99" s="61">
        <v>770469</v>
      </c>
      <c r="G99" s="63" t="s">
        <v>203</v>
      </c>
      <c r="H99" s="49" t="s">
        <v>219</v>
      </c>
      <c r="I99" s="64">
        <v>4.2700000000000002E-2</v>
      </c>
      <c r="J99" s="65">
        <v>-597961.64</v>
      </c>
      <c r="K99" s="65">
        <v>-1084165.3700000001</v>
      </c>
      <c r="L99" s="66" t="str">
        <f t="shared" si="1"/>
        <v>Gysipo</v>
      </c>
      <c r="M99" s="71" t="s">
        <v>26</v>
      </c>
      <c r="N99" s="49" t="s">
        <v>26</v>
      </c>
      <c r="O99" s="49" t="s">
        <v>26</v>
      </c>
      <c r="P99" s="68" t="s">
        <v>207</v>
      </c>
      <c r="Q99" s="69" t="s">
        <v>34</v>
      </c>
      <c r="R99" s="58" t="s">
        <v>29</v>
      </c>
    </row>
    <row r="100" spans="1:22" ht="14.1" customHeight="1">
      <c r="A100" s="59">
        <v>2</v>
      </c>
      <c r="B100" s="60" t="s">
        <v>197</v>
      </c>
      <c r="C100" s="61">
        <v>211200</v>
      </c>
      <c r="D100" s="62">
        <v>3271794611</v>
      </c>
      <c r="E100" s="61" t="s">
        <v>23</v>
      </c>
      <c r="F100" s="61">
        <v>770469</v>
      </c>
      <c r="G100" s="63" t="s">
        <v>203</v>
      </c>
      <c r="H100" s="49" t="s">
        <v>220</v>
      </c>
      <c r="I100" s="64">
        <v>8.0000000000000004E-4</v>
      </c>
      <c r="J100" s="65">
        <v>-598486.1</v>
      </c>
      <c r="K100" s="65">
        <v>-1084581.24</v>
      </c>
      <c r="L100" s="66" t="str">
        <f t="shared" si="1"/>
        <v>Gysipo</v>
      </c>
      <c r="M100" s="71" t="s">
        <v>26</v>
      </c>
      <c r="N100" s="49" t="s">
        <v>26</v>
      </c>
      <c r="O100" s="49" t="s">
        <v>26</v>
      </c>
      <c r="P100" s="68" t="s">
        <v>207</v>
      </c>
      <c r="Q100" s="69" t="s">
        <v>34</v>
      </c>
      <c r="R100" s="58" t="s">
        <v>29</v>
      </c>
    </row>
    <row r="101" spans="1:22" ht="14.1" customHeight="1">
      <c r="A101" s="59">
        <v>2</v>
      </c>
      <c r="B101" s="60" t="s">
        <v>197</v>
      </c>
      <c r="C101" s="61">
        <v>211200</v>
      </c>
      <c r="D101" s="62">
        <v>3271795611</v>
      </c>
      <c r="E101" s="61" t="s">
        <v>23</v>
      </c>
      <c r="F101" s="61">
        <v>770469</v>
      </c>
      <c r="G101" s="63" t="s">
        <v>203</v>
      </c>
      <c r="H101" s="49" t="s">
        <v>221</v>
      </c>
      <c r="I101" s="64">
        <v>1E-3</v>
      </c>
      <c r="J101" s="65">
        <v>-598375.66</v>
      </c>
      <c r="K101" s="65">
        <v>-1084512.8</v>
      </c>
      <c r="L101" s="66" t="str">
        <f t="shared" si="1"/>
        <v>Gysipo</v>
      </c>
      <c r="M101" s="71" t="s">
        <v>26</v>
      </c>
      <c r="N101" s="49" t="s">
        <v>26</v>
      </c>
      <c r="O101" s="49" t="s">
        <v>26</v>
      </c>
      <c r="P101" s="68" t="s">
        <v>207</v>
      </c>
      <c r="Q101" s="69" t="s">
        <v>34</v>
      </c>
      <c r="R101" s="58" t="s">
        <v>29</v>
      </c>
    </row>
    <row r="102" spans="1:22" ht="14.1" customHeight="1">
      <c r="A102" s="59">
        <v>2</v>
      </c>
      <c r="B102" s="60" t="s">
        <v>197</v>
      </c>
      <c r="C102" s="61">
        <v>211200</v>
      </c>
      <c r="D102" s="62">
        <v>3271796611</v>
      </c>
      <c r="E102" s="61" t="s">
        <v>23</v>
      </c>
      <c r="F102" s="61">
        <v>770469</v>
      </c>
      <c r="G102" s="63" t="s">
        <v>203</v>
      </c>
      <c r="H102" s="49" t="s">
        <v>222</v>
      </c>
      <c r="I102" s="64">
        <v>5.9999999999999995E-4</v>
      </c>
      <c r="J102" s="65">
        <v>-598372.4</v>
      </c>
      <c r="K102" s="65">
        <v>-1084535.23</v>
      </c>
      <c r="L102" s="66" t="str">
        <f t="shared" si="1"/>
        <v>Gysipo</v>
      </c>
      <c r="M102" s="71" t="s">
        <v>26</v>
      </c>
      <c r="N102" s="49" t="s">
        <v>26</v>
      </c>
      <c r="O102" s="49" t="s">
        <v>26</v>
      </c>
      <c r="P102" s="68" t="s">
        <v>207</v>
      </c>
      <c r="Q102" s="69" t="s">
        <v>34</v>
      </c>
      <c r="R102" s="58" t="s">
        <v>29</v>
      </c>
    </row>
    <row r="103" spans="1:22" ht="14.1" customHeight="1">
      <c r="A103" s="59">
        <v>2</v>
      </c>
      <c r="B103" s="60" t="s">
        <v>197</v>
      </c>
      <c r="C103" s="61">
        <v>211200</v>
      </c>
      <c r="D103" s="62">
        <v>3271797611</v>
      </c>
      <c r="E103" s="61" t="s">
        <v>23</v>
      </c>
      <c r="F103" s="61">
        <v>770469</v>
      </c>
      <c r="G103" s="63" t="s">
        <v>203</v>
      </c>
      <c r="H103" s="49" t="s">
        <v>223</v>
      </c>
      <c r="I103" s="64">
        <v>3.8E-3</v>
      </c>
      <c r="J103" s="65">
        <v>-598125.82999999996</v>
      </c>
      <c r="K103" s="65">
        <v>-1084287.75</v>
      </c>
      <c r="L103" s="66" t="str">
        <f t="shared" si="1"/>
        <v>Gysipo</v>
      </c>
      <c r="M103" s="71" t="s">
        <v>26</v>
      </c>
      <c r="N103" s="49" t="s">
        <v>27</v>
      </c>
      <c r="O103" s="49" t="s">
        <v>27</v>
      </c>
      <c r="P103" s="68" t="s">
        <v>160</v>
      </c>
      <c r="Q103" s="69" t="s">
        <v>34</v>
      </c>
      <c r="R103" s="58" t="s">
        <v>29</v>
      </c>
      <c r="S103"/>
      <c r="T103"/>
      <c r="U103"/>
      <c r="V103"/>
    </row>
    <row r="104" spans="1:22" ht="22.5" customHeight="1">
      <c r="A104" s="59">
        <v>2</v>
      </c>
      <c r="B104" s="60" t="s">
        <v>197</v>
      </c>
      <c r="C104" s="61">
        <v>211200</v>
      </c>
      <c r="D104" s="62">
        <v>3271798611</v>
      </c>
      <c r="E104" s="61" t="s">
        <v>23</v>
      </c>
      <c r="F104" s="61">
        <v>770469</v>
      </c>
      <c r="G104" s="63" t="s">
        <v>203</v>
      </c>
      <c r="H104" s="49" t="s">
        <v>224</v>
      </c>
      <c r="I104" s="64">
        <v>6.6E-3</v>
      </c>
      <c r="J104" s="65">
        <v>-598044.31999999995</v>
      </c>
      <c r="K104" s="65">
        <v>-1084244.75</v>
      </c>
      <c r="L104" s="66" t="str">
        <f t="shared" si="1"/>
        <v>Gysipo</v>
      </c>
      <c r="M104" s="71" t="s">
        <v>26</v>
      </c>
      <c r="N104" s="49" t="s">
        <v>225</v>
      </c>
      <c r="O104" s="49" t="s">
        <v>26</v>
      </c>
      <c r="P104" s="68" t="s">
        <v>205</v>
      </c>
      <c r="Q104" s="69" t="s">
        <v>34</v>
      </c>
      <c r="R104" s="58" t="s">
        <v>29</v>
      </c>
    </row>
    <row r="105" spans="1:22" ht="14.1" customHeight="1">
      <c r="A105" s="59">
        <v>2</v>
      </c>
      <c r="B105" s="60" t="s">
        <v>197</v>
      </c>
      <c r="C105" s="61">
        <v>211200</v>
      </c>
      <c r="D105" s="62">
        <v>3690780611</v>
      </c>
      <c r="E105" s="61" t="s">
        <v>23</v>
      </c>
      <c r="F105" s="61">
        <v>775339</v>
      </c>
      <c r="G105" s="63" t="s">
        <v>226</v>
      </c>
      <c r="H105" s="49" t="s">
        <v>227</v>
      </c>
      <c r="I105" s="64">
        <v>4.4200000000000003E-2</v>
      </c>
      <c r="J105" s="65">
        <v>-603533.93999999994</v>
      </c>
      <c r="K105" s="65">
        <v>-1075026.43</v>
      </c>
      <c r="L105" s="66" t="str">
        <f t="shared" si="1"/>
        <v>Gysipo</v>
      </c>
      <c r="M105" s="71" t="s">
        <v>27</v>
      </c>
      <c r="N105" s="73" t="s">
        <v>26</v>
      </c>
      <c r="O105" s="49" t="s">
        <v>26</v>
      </c>
      <c r="P105" s="68" t="s">
        <v>228</v>
      </c>
      <c r="Q105" s="69" t="s">
        <v>34</v>
      </c>
      <c r="R105" s="74" t="s">
        <v>29</v>
      </c>
    </row>
    <row r="106" spans="1:22" ht="14.1" customHeight="1">
      <c r="A106" s="59">
        <v>2</v>
      </c>
      <c r="B106" s="60" t="s">
        <v>229</v>
      </c>
      <c r="C106" s="61">
        <v>211200</v>
      </c>
      <c r="D106" s="62">
        <v>2879683611</v>
      </c>
      <c r="E106" s="61" t="s">
        <v>23</v>
      </c>
      <c r="F106" s="61">
        <v>775355</v>
      </c>
      <c r="G106" s="63" t="s">
        <v>230</v>
      </c>
      <c r="H106" s="49" t="s">
        <v>231</v>
      </c>
      <c r="I106" s="64">
        <v>4.5499999999999999E-2</v>
      </c>
      <c r="J106" s="65">
        <v>-602823.93999999994</v>
      </c>
      <c r="K106" s="65">
        <v>-1071890.57</v>
      </c>
      <c r="L106" s="66" t="str">
        <f t="shared" si="1"/>
        <v>Gysipo</v>
      </c>
      <c r="M106" s="71" t="s">
        <v>26</v>
      </c>
      <c r="N106" s="49" t="s">
        <v>27</v>
      </c>
      <c r="O106" s="49" t="s">
        <v>27</v>
      </c>
      <c r="P106" s="68" t="s">
        <v>160</v>
      </c>
      <c r="Q106" s="69" t="s">
        <v>34</v>
      </c>
      <c r="R106" s="58" t="s">
        <v>29</v>
      </c>
      <c r="S106"/>
      <c r="T106"/>
      <c r="U106"/>
      <c r="V106"/>
    </row>
    <row r="107" spans="1:22" ht="14.1" customHeight="1">
      <c r="A107" s="59">
        <v>2</v>
      </c>
      <c r="B107" s="60" t="s">
        <v>232</v>
      </c>
      <c r="C107" s="61">
        <v>211300</v>
      </c>
      <c r="D107" s="62">
        <v>3468721601</v>
      </c>
      <c r="E107" s="61" t="s">
        <v>23</v>
      </c>
      <c r="F107" s="61">
        <v>635537</v>
      </c>
      <c r="G107" s="82" t="s">
        <v>233</v>
      </c>
      <c r="H107" s="49" t="s">
        <v>234</v>
      </c>
      <c r="I107" s="64">
        <v>1.17E-2</v>
      </c>
      <c r="J107" s="65">
        <v>-674595.6</v>
      </c>
      <c r="K107" s="65">
        <v>-1081572.72</v>
      </c>
      <c r="L107" s="66" t="str">
        <f t="shared" si="1"/>
        <v>Gysipo</v>
      </c>
      <c r="M107" s="71" t="s">
        <v>26</v>
      </c>
      <c r="N107" s="49" t="s">
        <v>26</v>
      </c>
      <c r="O107" s="49" t="s">
        <v>27</v>
      </c>
      <c r="Q107" s="69" t="s">
        <v>34</v>
      </c>
      <c r="R107" s="78" t="s">
        <v>171</v>
      </c>
    </row>
    <row r="108" spans="1:22" ht="14.1" customHeight="1">
      <c r="A108" s="59">
        <v>2</v>
      </c>
      <c r="B108" s="60" t="s">
        <v>232</v>
      </c>
      <c r="C108" s="61">
        <v>211300</v>
      </c>
      <c r="D108" s="62">
        <v>3468722601</v>
      </c>
      <c r="E108" s="61" t="s">
        <v>23</v>
      </c>
      <c r="F108" s="61">
        <v>635537</v>
      </c>
      <c r="G108" s="83" t="s">
        <v>233</v>
      </c>
      <c r="H108" s="49" t="s">
        <v>235</v>
      </c>
      <c r="I108" s="64">
        <v>6.4000000000000003E-3</v>
      </c>
      <c r="J108" s="65">
        <v>-674545.7</v>
      </c>
      <c r="K108" s="65">
        <v>-1081390.83</v>
      </c>
      <c r="L108" s="66" t="str">
        <f t="shared" si="1"/>
        <v>Gysipo</v>
      </c>
      <c r="M108" s="71" t="s">
        <v>26</v>
      </c>
      <c r="N108" s="49" t="s">
        <v>27</v>
      </c>
      <c r="O108" s="49" t="s">
        <v>27</v>
      </c>
      <c r="P108" s="68" t="s">
        <v>160</v>
      </c>
      <c r="Q108" s="69" t="s">
        <v>34</v>
      </c>
      <c r="R108" s="58" t="s">
        <v>29</v>
      </c>
      <c r="S108"/>
      <c r="T108"/>
      <c r="U108"/>
      <c r="V108"/>
    </row>
    <row r="109" spans="1:22" ht="14.1" customHeight="1">
      <c r="A109" s="59">
        <v>2</v>
      </c>
      <c r="B109" s="60" t="s">
        <v>232</v>
      </c>
      <c r="C109" s="61">
        <v>211300</v>
      </c>
      <c r="D109" s="62">
        <v>3468728601</v>
      </c>
      <c r="E109" s="61" t="s">
        <v>23</v>
      </c>
      <c r="F109" s="61">
        <v>635537</v>
      </c>
      <c r="G109" s="83" t="s">
        <v>233</v>
      </c>
      <c r="H109" s="49" t="s">
        <v>236</v>
      </c>
      <c r="I109" s="64">
        <v>3.0000000000000001E-3</v>
      </c>
      <c r="J109" s="65">
        <v>-675124.95</v>
      </c>
      <c r="K109" s="65">
        <v>-1082180.93</v>
      </c>
      <c r="L109" s="66" t="str">
        <f t="shared" si="1"/>
        <v>Gysipo</v>
      </c>
      <c r="M109" s="71" t="s">
        <v>26</v>
      </c>
      <c r="N109" s="49" t="s">
        <v>27</v>
      </c>
      <c r="O109" s="49" t="s">
        <v>27</v>
      </c>
      <c r="P109" s="68" t="s">
        <v>160</v>
      </c>
      <c r="Q109" s="57" t="s">
        <v>28</v>
      </c>
      <c r="R109" s="58" t="s">
        <v>29</v>
      </c>
      <c r="S109"/>
      <c r="T109"/>
      <c r="U109"/>
      <c r="V109"/>
    </row>
    <row r="110" spans="1:22" ht="14.1" customHeight="1">
      <c r="A110" s="59">
        <v>2</v>
      </c>
      <c r="B110" s="60" t="s">
        <v>232</v>
      </c>
      <c r="C110" s="61">
        <v>211300</v>
      </c>
      <c r="D110" s="62">
        <v>3468729601</v>
      </c>
      <c r="E110" s="61" t="s">
        <v>23</v>
      </c>
      <c r="F110" s="61">
        <v>635537</v>
      </c>
      <c r="G110" s="83" t="s">
        <v>233</v>
      </c>
      <c r="H110" s="49" t="s">
        <v>237</v>
      </c>
      <c r="I110" s="64">
        <v>6.1000000000000004E-3</v>
      </c>
      <c r="J110" s="65">
        <v>-675100.28</v>
      </c>
      <c r="K110" s="65">
        <v>-1082148.77</v>
      </c>
      <c r="L110" s="66" t="str">
        <f t="shared" si="1"/>
        <v>Gysipo</v>
      </c>
      <c r="M110" s="71" t="s">
        <v>26</v>
      </c>
      <c r="N110" s="49" t="s">
        <v>27</v>
      </c>
      <c r="O110" s="49" t="s">
        <v>27</v>
      </c>
      <c r="P110" s="68" t="s">
        <v>160</v>
      </c>
      <c r="Q110" s="57" t="s">
        <v>28</v>
      </c>
      <c r="R110" s="58" t="s">
        <v>29</v>
      </c>
      <c r="S110"/>
      <c r="T110"/>
      <c r="U110"/>
      <c r="V110"/>
    </row>
    <row r="111" spans="1:22" ht="14.1" customHeight="1">
      <c r="A111" s="59">
        <v>2</v>
      </c>
      <c r="B111" s="60" t="s">
        <v>232</v>
      </c>
      <c r="C111" s="61">
        <v>211300</v>
      </c>
      <c r="D111" s="62">
        <v>3468730601</v>
      </c>
      <c r="E111" s="61" t="s">
        <v>23</v>
      </c>
      <c r="F111" s="61">
        <v>635537</v>
      </c>
      <c r="G111" s="83" t="s">
        <v>233</v>
      </c>
      <c r="H111" s="49" t="s">
        <v>238</v>
      </c>
      <c r="I111" s="64">
        <v>2.0799999999999999E-2</v>
      </c>
      <c r="J111" s="65">
        <v>-675047.28</v>
      </c>
      <c r="K111" s="65">
        <v>-1082055.74</v>
      </c>
      <c r="L111" s="66" t="str">
        <f t="shared" si="1"/>
        <v>Gysipo</v>
      </c>
      <c r="M111" s="71" t="s">
        <v>26</v>
      </c>
      <c r="N111" s="49" t="s">
        <v>27</v>
      </c>
      <c r="O111" s="49" t="s">
        <v>27</v>
      </c>
      <c r="P111" s="68" t="s">
        <v>160</v>
      </c>
      <c r="Q111" s="57" t="s">
        <v>28</v>
      </c>
      <c r="R111" s="58" t="s">
        <v>29</v>
      </c>
      <c r="S111"/>
      <c r="T111"/>
      <c r="U111"/>
      <c r="V111"/>
    </row>
    <row r="112" spans="1:22" ht="14.1" customHeight="1">
      <c r="A112" s="59">
        <v>2</v>
      </c>
      <c r="B112" s="60" t="s">
        <v>232</v>
      </c>
      <c r="C112" s="61">
        <v>211300</v>
      </c>
      <c r="D112" s="62">
        <v>3468731601</v>
      </c>
      <c r="E112" s="61" t="s">
        <v>23</v>
      </c>
      <c r="F112" s="61">
        <v>635537</v>
      </c>
      <c r="G112" s="83" t="s">
        <v>233</v>
      </c>
      <c r="H112" s="49" t="s">
        <v>239</v>
      </c>
      <c r="I112" s="64">
        <v>0.01</v>
      </c>
      <c r="J112" s="65">
        <v>-675007.06</v>
      </c>
      <c r="K112" s="65">
        <v>-1082005.69</v>
      </c>
      <c r="L112" s="66" t="str">
        <f t="shared" si="1"/>
        <v>Gysipo</v>
      </c>
      <c r="M112" s="71" t="s">
        <v>26</v>
      </c>
      <c r="N112" s="49" t="s">
        <v>27</v>
      </c>
      <c r="O112" s="49" t="s">
        <v>27</v>
      </c>
      <c r="P112" s="68" t="s">
        <v>160</v>
      </c>
      <c r="Q112" s="57" t="s">
        <v>28</v>
      </c>
      <c r="R112" s="58" t="s">
        <v>29</v>
      </c>
      <c r="S112"/>
      <c r="T112"/>
      <c r="U112"/>
      <c r="V112"/>
    </row>
    <row r="113" spans="1:22" ht="14.1" customHeight="1">
      <c r="A113" s="59">
        <v>2</v>
      </c>
      <c r="B113" s="60" t="s">
        <v>232</v>
      </c>
      <c r="C113" s="61">
        <v>211300</v>
      </c>
      <c r="D113" s="62">
        <v>3468732601</v>
      </c>
      <c r="E113" s="61" t="s">
        <v>23</v>
      </c>
      <c r="F113" s="61">
        <v>635537</v>
      </c>
      <c r="G113" s="83" t="s">
        <v>233</v>
      </c>
      <c r="H113" s="49" t="s">
        <v>240</v>
      </c>
      <c r="I113" s="64">
        <v>8.0000000000000004E-4</v>
      </c>
      <c r="J113" s="65">
        <v>-674955.95</v>
      </c>
      <c r="K113" s="65">
        <v>-1081952.25</v>
      </c>
      <c r="L113" s="66" t="str">
        <f t="shared" si="1"/>
        <v>Gysipo</v>
      </c>
      <c r="M113" s="71" t="s">
        <v>26</v>
      </c>
      <c r="N113" s="49" t="s">
        <v>26</v>
      </c>
      <c r="O113" s="49" t="s">
        <v>27</v>
      </c>
      <c r="P113" s="68"/>
      <c r="Q113" s="69" t="s">
        <v>34</v>
      </c>
      <c r="R113" s="78" t="s">
        <v>171</v>
      </c>
    </row>
    <row r="114" spans="1:22" ht="14.1" customHeight="1">
      <c r="A114" s="59">
        <v>2</v>
      </c>
      <c r="B114" s="60" t="s">
        <v>232</v>
      </c>
      <c r="C114" s="61">
        <v>211300</v>
      </c>
      <c r="D114" s="62">
        <v>3468733601</v>
      </c>
      <c r="E114" s="61" t="s">
        <v>23</v>
      </c>
      <c r="F114" s="61">
        <v>635537</v>
      </c>
      <c r="G114" s="83" t="s">
        <v>233</v>
      </c>
      <c r="H114" s="49" t="s">
        <v>241</v>
      </c>
      <c r="I114" s="64">
        <v>1.23E-2</v>
      </c>
      <c r="J114" s="65">
        <v>-674912.96</v>
      </c>
      <c r="K114" s="65">
        <v>-1081942.55</v>
      </c>
      <c r="L114" s="66" t="str">
        <f t="shared" si="1"/>
        <v>Gysipo</v>
      </c>
      <c r="M114" s="71" t="s">
        <v>26</v>
      </c>
      <c r="N114" s="49" t="s">
        <v>26</v>
      </c>
      <c r="O114" s="49" t="s">
        <v>27</v>
      </c>
      <c r="P114" s="68"/>
      <c r="Q114" s="69" t="s">
        <v>34</v>
      </c>
      <c r="R114" s="78" t="s">
        <v>171</v>
      </c>
    </row>
    <row r="115" spans="1:22" ht="14.1" customHeight="1">
      <c r="A115" s="59">
        <v>2</v>
      </c>
      <c r="B115" s="60" t="s">
        <v>232</v>
      </c>
      <c r="C115" s="61">
        <v>211300</v>
      </c>
      <c r="D115" s="62">
        <v>3468738601</v>
      </c>
      <c r="E115" s="61" t="s">
        <v>23</v>
      </c>
      <c r="F115" s="61">
        <v>635537</v>
      </c>
      <c r="G115" s="83" t="s">
        <v>233</v>
      </c>
      <c r="H115" s="49" t="s">
        <v>242</v>
      </c>
      <c r="I115" s="64">
        <v>6.4000000000000003E-3</v>
      </c>
      <c r="J115" s="65">
        <v>-674885.38</v>
      </c>
      <c r="K115" s="65">
        <v>-1081788.82</v>
      </c>
      <c r="L115" s="66" t="str">
        <f t="shared" si="1"/>
        <v>Gysipo</v>
      </c>
      <c r="M115" s="71" t="s">
        <v>26</v>
      </c>
      <c r="N115" s="49" t="s">
        <v>27</v>
      </c>
      <c r="O115" s="49" t="s">
        <v>27</v>
      </c>
      <c r="P115" s="68" t="s">
        <v>160</v>
      </c>
      <c r="Q115" s="57" t="s">
        <v>28</v>
      </c>
      <c r="R115" s="58" t="s">
        <v>29</v>
      </c>
      <c r="S115"/>
      <c r="T115"/>
      <c r="U115"/>
      <c r="V115"/>
    </row>
    <row r="116" spans="1:22" ht="14.1" customHeight="1">
      <c r="A116" s="59">
        <v>2</v>
      </c>
      <c r="B116" s="60" t="s">
        <v>232</v>
      </c>
      <c r="C116" s="61">
        <v>211300</v>
      </c>
      <c r="D116" s="62">
        <v>3469579601</v>
      </c>
      <c r="E116" s="61" t="s">
        <v>23</v>
      </c>
      <c r="F116" s="61">
        <v>635537</v>
      </c>
      <c r="G116" s="83" t="s">
        <v>233</v>
      </c>
      <c r="H116" s="49" t="s">
        <v>243</v>
      </c>
      <c r="I116" s="64">
        <v>3.8999999999999998E-3</v>
      </c>
      <c r="J116" s="65">
        <v>-673557.58</v>
      </c>
      <c r="K116" s="65">
        <v>-1080439.83</v>
      </c>
      <c r="L116" s="66" t="str">
        <f t="shared" si="1"/>
        <v>Gysipo</v>
      </c>
      <c r="M116" s="71" t="s">
        <v>26</v>
      </c>
      <c r="N116" s="49" t="s">
        <v>27</v>
      </c>
      <c r="O116" s="49" t="s">
        <v>27</v>
      </c>
      <c r="P116" s="68" t="s">
        <v>160</v>
      </c>
      <c r="Q116" s="69" t="s">
        <v>34</v>
      </c>
      <c r="R116" s="58" t="s">
        <v>29</v>
      </c>
      <c r="S116"/>
      <c r="T116"/>
      <c r="U116"/>
      <c r="V116"/>
    </row>
    <row r="117" spans="1:22" ht="14.1" customHeight="1">
      <c r="A117" s="59">
        <v>2</v>
      </c>
      <c r="B117" s="60" t="s">
        <v>232</v>
      </c>
      <c r="C117" s="61">
        <v>211300</v>
      </c>
      <c r="D117" s="62">
        <v>3470086601</v>
      </c>
      <c r="E117" s="61" t="s">
        <v>23</v>
      </c>
      <c r="F117" s="61">
        <v>635537</v>
      </c>
      <c r="G117" s="83" t="s">
        <v>233</v>
      </c>
      <c r="H117" s="49" t="s">
        <v>244</v>
      </c>
      <c r="I117" s="64">
        <v>1.7899999999999999E-2</v>
      </c>
      <c r="J117" s="65">
        <v>-675072.25</v>
      </c>
      <c r="K117" s="65">
        <v>-1082110.33</v>
      </c>
      <c r="L117" s="66" t="str">
        <f t="shared" si="1"/>
        <v>Gysipo</v>
      </c>
      <c r="M117" s="71" t="s">
        <v>26</v>
      </c>
      <c r="N117" s="49" t="s">
        <v>27</v>
      </c>
      <c r="O117" s="49" t="s">
        <v>27</v>
      </c>
      <c r="P117" s="68" t="s">
        <v>160</v>
      </c>
      <c r="Q117" s="57" t="s">
        <v>28</v>
      </c>
      <c r="R117" s="58" t="s">
        <v>29</v>
      </c>
      <c r="S117"/>
      <c r="T117"/>
      <c r="U117"/>
      <c r="V117"/>
    </row>
    <row r="118" spans="1:22" ht="14.1" customHeight="1">
      <c r="A118" s="59">
        <v>2</v>
      </c>
      <c r="B118" s="60" t="s">
        <v>232</v>
      </c>
      <c r="C118" s="61">
        <v>211300</v>
      </c>
      <c r="D118" s="62">
        <v>3470089601</v>
      </c>
      <c r="E118" s="61" t="s">
        <v>23</v>
      </c>
      <c r="F118" s="61">
        <v>635537</v>
      </c>
      <c r="G118" s="83" t="s">
        <v>233</v>
      </c>
      <c r="H118" s="49" t="s">
        <v>245</v>
      </c>
      <c r="I118" s="64">
        <v>1.7999999999999999E-2</v>
      </c>
      <c r="J118" s="65">
        <v>-674979.33</v>
      </c>
      <c r="K118" s="65">
        <v>-1081965.77</v>
      </c>
      <c r="L118" s="66" t="str">
        <f t="shared" si="1"/>
        <v>Gysipo</v>
      </c>
      <c r="M118" s="71" t="s">
        <v>26</v>
      </c>
      <c r="N118" s="49" t="s">
        <v>27</v>
      </c>
      <c r="O118" s="49" t="s">
        <v>27</v>
      </c>
      <c r="P118" s="68" t="s">
        <v>160</v>
      </c>
      <c r="Q118" s="57" t="s">
        <v>28</v>
      </c>
      <c r="R118" s="58" t="s">
        <v>29</v>
      </c>
      <c r="S118"/>
      <c r="T118"/>
      <c r="U118"/>
      <c r="V118"/>
    </row>
    <row r="119" spans="1:22" ht="14.1" customHeight="1">
      <c r="A119" s="59">
        <v>2</v>
      </c>
      <c r="B119" s="60" t="s">
        <v>232</v>
      </c>
      <c r="C119" s="61">
        <v>211300</v>
      </c>
      <c r="D119" s="62">
        <v>3470090601</v>
      </c>
      <c r="E119" s="61" t="s">
        <v>23</v>
      </c>
      <c r="F119" s="61">
        <v>635537</v>
      </c>
      <c r="G119" s="83" t="s">
        <v>233</v>
      </c>
      <c r="H119" s="49" t="s">
        <v>246</v>
      </c>
      <c r="I119" s="64">
        <v>6.3E-3</v>
      </c>
      <c r="J119" s="65">
        <v>-674943.03</v>
      </c>
      <c r="K119" s="65">
        <v>-1081945.6200000001</v>
      </c>
      <c r="L119" s="66" t="str">
        <f t="shared" si="1"/>
        <v>Gysipo</v>
      </c>
      <c r="M119" s="71" t="s">
        <v>26</v>
      </c>
      <c r="N119" s="49" t="s">
        <v>27</v>
      </c>
      <c r="O119" s="49" t="s">
        <v>27</v>
      </c>
      <c r="P119" s="68" t="s">
        <v>160</v>
      </c>
      <c r="Q119" s="57" t="s">
        <v>28</v>
      </c>
      <c r="R119" s="58" t="s">
        <v>29</v>
      </c>
      <c r="S119"/>
      <c r="T119"/>
      <c r="U119"/>
      <c r="V119"/>
    </row>
    <row r="120" spans="1:22" ht="14.1" customHeight="1">
      <c r="A120" s="59">
        <v>2</v>
      </c>
      <c r="B120" s="60" t="s">
        <v>232</v>
      </c>
      <c r="C120" s="61">
        <v>211300</v>
      </c>
      <c r="D120" s="62">
        <v>3470091601</v>
      </c>
      <c r="E120" s="61" t="s">
        <v>23</v>
      </c>
      <c r="F120" s="61">
        <v>635537</v>
      </c>
      <c r="G120" s="83" t="s">
        <v>233</v>
      </c>
      <c r="H120" s="49" t="s">
        <v>247</v>
      </c>
      <c r="I120" s="64">
        <v>5.3E-3</v>
      </c>
      <c r="J120" s="65">
        <v>-674887.74</v>
      </c>
      <c r="K120" s="65">
        <v>-1081934.94</v>
      </c>
      <c r="L120" s="66" t="str">
        <f t="shared" si="1"/>
        <v>Gysipo</v>
      </c>
      <c r="M120" s="71" t="s">
        <v>26</v>
      </c>
      <c r="N120" s="49" t="s">
        <v>27</v>
      </c>
      <c r="O120" s="49" t="s">
        <v>27</v>
      </c>
      <c r="P120" s="68" t="s">
        <v>160</v>
      </c>
      <c r="Q120" s="57" t="s">
        <v>28</v>
      </c>
      <c r="R120" s="58" t="s">
        <v>29</v>
      </c>
      <c r="S120"/>
      <c r="T120"/>
      <c r="U120"/>
      <c r="V120"/>
    </row>
    <row r="121" spans="1:22" ht="14.1" customHeight="1">
      <c r="A121" s="59">
        <v>2</v>
      </c>
      <c r="B121" s="60" t="s">
        <v>232</v>
      </c>
      <c r="C121" s="61">
        <v>211300</v>
      </c>
      <c r="D121" s="62">
        <v>3470092601</v>
      </c>
      <c r="E121" s="61" t="s">
        <v>23</v>
      </c>
      <c r="F121" s="61">
        <v>635537</v>
      </c>
      <c r="G121" s="83" t="s">
        <v>233</v>
      </c>
      <c r="H121" s="49" t="s">
        <v>248</v>
      </c>
      <c r="I121" s="64">
        <v>2.41E-2</v>
      </c>
      <c r="J121" s="65">
        <v>-674884.85</v>
      </c>
      <c r="K121" s="65">
        <v>-1081876.6599999999</v>
      </c>
      <c r="L121" s="66" t="str">
        <f t="shared" si="1"/>
        <v>Gysipo</v>
      </c>
      <c r="M121" s="71" t="s">
        <v>26</v>
      </c>
      <c r="N121" s="49" t="s">
        <v>27</v>
      </c>
      <c r="O121" s="49" t="s">
        <v>27</v>
      </c>
      <c r="P121" s="68" t="s">
        <v>160</v>
      </c>
      <c r="Q121" s="57" t="s">
        <v>28</v>
      </c>
      <c r="R121" s="58" t="s">
        <v>29</v>
      </c>
      <c r="S121"/>
      <c r="T121"/>
      <c r="U121"/>
      <c r="V121"/>
    </row>
    <row r="122" spans="1:22" ht="14.1" customHeight="1">
      <c r="A122" s="59">
        <v>2</v>
      </c>
      <c r="B122" s="60" t="s">
        <v>232</v>
      </c>
      <c r="C122" s="61">
        <v>211300</v>
      </c>
      <c r="D122" s="62">
        <v>3470093601</v>
      </c>
      <c r="E122" s="61" t="s">
        <v>23</v>
      </c>
      <c r="F122" s="61">
        <v>635537</v>
      </c>
      <c r="G122" s="83" t="s">
        <v>233</v>
      </c>
      <c r="H122" s="49" t="s">
        <v>249</v>
      </c>
      <c r="I122" s="64">
        <v>2.5000000000000001E-3</v>
      </c>
      <c r="J122" s="65">
        <v>-674867.11</v>
      </c>
      <c r="K122" s="65">
        <v>-1081778.54</v>
      </c>
      <c r="L122" s="66" t="str">
        <f t="shared" si="1"/>
        <v>Gysipo</v>
      </c>
      <c r="M122" s="71" t="s">
        <v>26</v>
      </c>
      <c r="N122" s="49" t="s">
        <v>27</v>
      </c>
      <c r="O122" s="49" t="s">
        <v>27</v>
      </c>
      <c r="P122" s="68" t="s">
        <v>160</v>
      </c>
      <c r="Q122" s="57" t="s">
        <v>28</v>
      </c>
      <c r="R122" s="58" t="s">
        <v>29</v>
      </c>
      <c r="S122"/>
      <c r="T122"/>
      <c r="U122"/>
      <c r="V122"/>
    </row>
    <row r="123" spans="1:22" ht="14.1" customHeight="1">
      <c r="A123" s="59">
        <v>2</v>
      </c>
      <c r="B123" s="60" t="s">
        <v>232</v>
      </c>
      <c r="C123" s="61">
        <v>211300</v>
      </c>
      <c r="D123" s="62">
        <v>3470094601</v>
      </c>
      <c r="E123" s="61" t="s">
        <v>23</v>
      </c>
      <c r="F123" s="61">
        <v>635537</v>
      </c>
      <c r="G123" s="83" t="s">
        <v>233</v>
      </c>
      <c r="H123" s="49" t="s">
        <v>250</v>
      </c>
      <c r="I123" s="64">
        <v>3.0300000000000001E-2</v>
      </c>
      <c r="J123" s="65">
        <v>-674655.03</v>
      </c>
      <c r="K123" s="65">
        <v>-1081585.52</v>
      </c>
      <c r="L123" s="66" t="str">
        <f t="shared" ref="L123:L138" si="2">HYPERLINK(CONCATENATE("http://gis.pla.cz/gisypo/main.aspx?scale=3000&amp;Y=",J123,"&amp;X=",K123),"Gysipo")</f>
        <v>Gysipo</v>
      </c>
      <c r="M123" s="71" t="s">
        <v>26</v>
      </c>
      <c r="N123" s="49" t="s">
        <v>27</v>
      </c>
      <c r="O123" s="49" t="s">
        <v>27</v>
      </c>
      <c r="P123" s="68" t="s">
        <v>160</v>
      </c>
      <c r="Q123" s="57" t="s">
        <v>28</v>
      </c>
      <c r="R123" s="58" t="s">
        <v>29</v>
      </c>
      <c r="S123"/>
      <c r="T123"/>
      <c r="U123"/>
      <c r="V123"/>
    </row>
    <row r="124" spans="1:22" ht="14.1" customHeight="1">
      <c r="A124" s="59">
        <v>2</v>
      </c>
      <c r="B124" s="60" t="s">
        <v>251</v>
      </c>
      <c r="C124" s="61">
        <v>211300</v>
      </c>
      <c r="D124" s="62">
        <v>22400377010</v>
      </c>
      <c r="E124" s="61" t="s">
        <v>23</v>
      </c>
      <c r="F124" s="61">
        <v>677710</v>
      </c>
      <c r="G124" s="63" t="s">
        <v>252</v>
      </c>
      <c r="H124" s="49" t="s">
        <v>253</v>
      </c>
      <c r="I124" s="64">
        <v>7.7999999999999996E-3</v>
      </c>
      <c r="J124" s="65">
        <v>-685077.87</v>
      </c>
      <c r="K124" s="65">
        <v>-1066925.48</v>
      </c>
      <c r="L124" s="66" t="str">
        <f t="shared" si="2"/>
        <v>Gysipo</v>
      </c>
      <c r="M124" s="71" t="s">
        <v>26</v>
      </c>
      <c r="N124" s="49" t="s">
        <v>27</v>
      </c>
      <c r="O124" s="49" t="s">
        <v>27</v>
      </c>
      <c r="P124" s="68" t="s">
        <v>160</v>
      </c>
      <c r="Q124" s="69" t="s">
        <v>34</v>
      </c>
      <c r="R124" s="58" t="s">
        <v>29</v>
      </c>
      <c r="S124"/>
      <c r="T124"/>
      <c r="U124"/>
      <c r="V124"/>
    </row>
    <row r="125" spans="1:22" ht="14.1" customHeight="1">
      <c r="A125" s="59">
        <v>2</v>
      </c>
      <c r="B125" s="60" t="s">
        <v>251</v>
      </c>
      <c r="C125" s="61">
        <v>211300</v>
      </c>
      <c r="D125" s="62">
        <v>22400388010</v>
      </c>
      <c r="E125" s="61" t="s">
        <v>23</v>
      </c>
      <c r="F125" s="61">
        <v>677710</v>
      </c>
      <c r="G125" s="63" t="s">
        <v>252</v>
      </c>
      <c r="H125" s="49" t="s">
        <v>254</v>
      </c>
      <c r="I125" s="64">
        <v>2.8999999999999998E-3</v>
      </c>
      <c r="J125" s="65">
        <v>-685078.91</v>
      </c>
      <c r="K125" s="65">
        <v>-1067170.73</v>
      </c>
      <c r="L125" s="66" t="str">
        <f t="shared" si="2"/>
        <v>Gysipo</v>
      </c>
      <c r="M125" s="71" t="s">
        <v>26</v>
      </c>
      <c r="N125" s="49" t="s">
        <v>27</v>
      </c>
      <c r="O125" s="49" t="s">
        <v>27</v>
      </c>
      <c r="P125" s="68" t="s">
        <v>160</v>
      </c>
      <c r="Q125" s="69" t="s">
        <v>34</v>
      </c>
      <c r="R125" s="58" t="s">
        <v>29</v>
      </c>
      <c r="S125"/>
      <c r="T125"/>
      <c r="U125"/>
      <c r="V125"/>
    </row>
    <row r="126" spans="1:22" ht="14.1" customHeight="1">
      <c r="A126" s="59">
        <v>2</v>
      </c>
      <c r="B126" s="60" t="s">
        <v>255</v>
      </c>
      <c r="C126" s="61">
        <v>211300</v>
      </c>
      <c r="D126" s="62">
        <v>30349380010</v>
      </c>
      <c r="E126" s="61" t="s">
        <v>23</v>
      </c>
      <c r="F126" s="61">
        <v>677906</v>
      </c>
      <c r="G126" s="63" t="s">
        <v>256</v>
      </c>
      <c r="H126" s="49" t="s">
        <v>257</v>
      </c>
      <c r="I126" s="64">
        <v>7.0000000000000001E-3</v>
      </c>
      <c r="J126" s="65">
        <v>-683867.96</v>
      </c>
      <c r="K126" s="65">
        <v>-1069277.58</v>
      </c>
      <c r="L126" s="66" t="str">
        <f t="shared" si="2"/>
        <v>Gysipo</v>
      </c>
      <c r="M126" s="71" t="s">
        <v>26</v>
      </c>
      <c r="N126" s="49" t="s">
        <v>27</v>
      </c>
      <c r="O126" s="49" t="s">
        <v>27</v>
      </c>
      <c r="P126" s="68" t="s">
        <v>160</v>
      </c>
      <c r="Q126" s="69" t="s">
        <v>34</v>
      </c>
      <c r="R126" s="58" t="s">
        <v>29</v>
      </c>
      <c r="S126"/>
      <c r="T126"/>
      <c r="U126"/>
      <c r="V126"/>
    </row>
    <row r="127" spans="1:22" ht="14.1" customHeight="1">
      <c r="A127" s="59">
        <v>2</v>
      </c>
      <c r="B127" s="60" t="s">
        <v>255</v>
      </c>
      <c r="C127" s="61">
        <v>211300</v>
      </c>
      <c r="D127" s="62">
        <v>30349381010</v>
      </c>
      <c r="E127" s="61" t="s">
        <v>23</v>
      </c>
      <c r="F127" s="61">
        <v>677906</v>
      </c>
      <c r="G127" s="63" t="s">
        <v>256</v>
      </c>
      <c r="H127" s="49" t="s">
        <v>258</v>
      </c>
      <c r="I127" s="64">
        <v>1.67E-2</v>
      </c>
      <c r="J127" s="65">
        <v>-683811.93</v>
      </c>
      <c r="K127" s="65">
        <v>-1069019.96</v>
      </c>
      <c r="L127" s="66" t="str">
        <f t="shared" si="2"/>
        <v>Gysipo</v>
      </c>
      <c r="M127" s="71" t="s">
        <v>26</v>
      </c>
      <c r="N127" s="49" t="s">
        <v>27</v>
      </c>
      <c r="O127" s="49" t="s">
        <v>27</v>
      </c>
      <c r="P127" s="68" t="s">
        <v>160</v>
      </c>
      <c r="Q127" s="69" t="s">
        <v>34</v>
      </c>
      <c r="R127" s="58" t="s">
        <v>29</v>
      </c>
      <c r="S127"/>
      <c r="T127"/>
      <c r="U127"/>
      <c r="V127"/>
    </row>
    <row r="128" spans="1:22" ht="14.1" customHeight="1">
      <c r="A128" s="59">
        <v>2</v>
      </c>
      <c r="B128" s="60" t="s">
        <v>255</v>
      </c>
      <c r="C128" s="61">
        <v>211300</v>
      </c>
      <c r="D128" s="62">
        <v>30349382010</v>
      </c>
      <c r="E128" s="61" t="s">
        <v>23</v>
      </c>
      <c r="F128" s="61">
        <v>677906</v>
      </c>
      <c r="G128" s="63" t="s">
        <v>256</v>
      </c>
      <c r="H128" s="49" t="s">
        <v>259</v>
      </c>
      <c r="I128" s="64">
        <v>3.8999999999999998E-3</v>
      </c>
      <c r="J128" s="65">
        <v>-683833.79</v>
      </c>
      <c r="K128" s="65">
        <v>-1069065.0900000001</v>
      </c>
      <c r="L128" s="66" t="str">
        <f t="shared" si="2"/>
        <v>Gysipo</v>
      </c>
      <c r="M128" s="71" t="s">
        <v>26</v>
      </c>
      <c r="N128" s="49" t="s">
        <v>27</v>
      </c>
      <c r="O128" s="49" t="s">
        <v>27</v>
      </c>
      <c r="P128" s="68" t="s">
        <v>160</v>
      </c>
      <c r="Q128" s="69" t="s">
        <v>34</v>
      </c>
      <c r="R128" s="58" t="s">
        <v>29</v>
      </c>
      <c r="S128"/>
      <c r="T128"/>
      <c r="U128"/>
      <c r="V128"/>
    </row>
    <row r="129" spans="1:22" ht="14.1" customHeight="1">
      <c r="A129" s="59">
        <v>2</v>
      </c>
      <c r="B129" s="60" t="s">
        <v>255</v>
      </c>
      <c r="C129" s="61">
        <v>211300</v>
      </c>
      <c r="D129" s="62">
        <v>30349383010</v>
      </c>
      <c r="E129" s="61" t="s">
        <v>23</v>
      </c>
      <c r="F129" s="61">
        <v>677906</v>
      </c>
      <c r="G129" s="63" t="s">
        <v>256</v>
      </c>
      <c r="H129" s="49" t="s">
        <v>260</v>
      </c>
      <c r="I129" s="64">
        <v>2.2000000000000001E-3</v>
      </c>
      <c r="J129" s="65">
        <v>-683864.17</v>
      </c>
      <c r="K129" s="65">
        <v>-1069161.29</v>
      </c>
      <c r="L129" s="66" t="str">
        <f t="shared" si="2"/>
        <v>Gysipo</v>
      </c>
      <c r="M129" s="71" t="s">
        <v>26</v>
      </c>
      <c r="N129" s="49" t="s">
        <v>27</v>
      </c>
      <c r="O129" s="49" t="s">
        <v>27</v>
      </c>
      <c r="P129" s="68" t="s">
        <v>160</v>
      </c>
      <c r="Q129" s="69" t="s">
        <v>34</v>
      </c>
      <c r="R129" s="58" t="s">
        <v>29</v>
      </c>
      <c r="S129"/>
      <c r="T129"/>
      <c r="U129"/>
      <c r="V129"/>
    </row>
    <row r="130" spans="1:22" ht="14.1" customHeight="1">
      <c r="A130" s="59">
        <v>2</v>
      </c>
      <c r="B130" s="60" t="s">
        <v>255</v>
      </c>
      <c r="C130" s="61">
        <v>211300</v>
      </c>
      <c r="D130" s="62">
        <v>30349384010</v>
      </c>
      <c r="E130" s="61" t="s">
        <v>23</v>
      </c>
      <c r="F130" s="61">
        <v>677906</v>
      </c>
      <c r="G130" s="63" t="s">
        <v>256</v>
      </c>
      <c r="H130" s="49" t="s">
        <v>261</v>
      </c>
      <c r="I130" s="64">
        <v>1.2200000000000001E-2</v>
      </c>
      <c r="J130" s="65">
        <v>-683854.11</v>
      </c>
      <c r="K130" s="65">
        <v>-1069135.95</v>
      </c>
      <c r="L130" s="66" t="str">
        <f t="shared" si="2"/>
        <v>Gysipo</v>
      </c>
      <c r="M130" s="71" t="s">
        <v>26</v>
      </c>
      <c r="N130" s="49" t="s">
        <v>27</v>
      </c>
      <c r="O130" s="49" t="s">
        <v>27</v>
      </c>
      <c r="P130" s="68" t="s">
        <v>160</v>
      </c>
      <c r="Q130" s="69" t="s">
        <v>34</v>
      </c>
      <c r="R130" s="58" t="s">
        <v>29</v>
      </c>
      <c r="S130"/>
      <c r="T130"/>
      <c r="U130"/>
      <c r="V130"/>
    </row>
    <row r="131" spans="1:22" ht="14.1" customHeight="1">
      <c r="A131" s="59">
        <v>2</v>
      </c>
      <c r="B131" s="60" t="s">
        <v>255</v>
      </c>
      <c r="C131" s="61">
        <v>211300</v>
      </c>
      <c r="D131" s="62">
        <v>30349385010</v>
      </c>
      <c r="E131" s="61" t="s">
        <v>23</v>
      </c>
      <c r="F131" s="61">
        <v>677906</v>
      </c>
      <c r="G131" s="63" t="s">
        <v>256</v>
      </c>
      <c r="H131" s="49" t="s">
        <v>262</v>
      </c>
      <c r="I131" s="64">
        <v>3.2000000000000002E-3</v>
      </c>
      <c r="J131" s="65">
        <v>-683864.75</v>
      </c>
      <c r="K131" s="65">
        <v>-1069214.05</v>
      </c>
      <c r="L131" s="66" t="str">
        <f t="shared" si="2"/>
        <v>Gysipo</v>
      </c>
      <c r="M131" s="71" t="s">
        <v>26</v>
      </c>
      <c r="N131" s="49" t="s">
        <v>26</v>
      </c>
      <c r="O131" s="49" t="s">
        <v>27</v>
      </c>
      <c r="P131" s="68"/>
      <c r="Q131" s="69" t="s">
        <v>34</v>
      </c>
      <c r="R131" s="78" t="s">
        <v>171</v>
      </c>
    </row>
    <row r="132" spans="1:22" ht="14.1" customHeight="1">
      <c r="A132" s="59">
        <v>2</v>
      </c>
      <c r="B132" s="60" t="s">
        <v>251</v>
      </c>
      <c r="C132" s="61">
        <v>211300</v>
      </c>
      <c r="D132" s="62">
        <v>22875303010</v>
      </c>
      <c r="E132" s="61" t="s">
        <v>23</v>
      </c>
      <c r="F132" s="61">
        <v>695963</v>
      </c>
      <c r="G132" s="63" t="s">
        <v>263</v>
      </c>
      <c r="H132" s="49" t="s">
        <v>264</v>
      </c>
      <c r="I132" s="64">
        <v>10.876200000000001</v>
      </c>
      <c r="J132" s="65">
        <v>-688169.42</v>
      </c>
      <c r="K132" s="65">
        <v>-1067853.1100000001</v>
      </c>
      <c r="L132" s="66" t="str">
        <f t="shared" si="2"/>
        <v>Gysipo</v>
      </c>
      <c r="M132" s="71" t="s">
        <v>26</v>
      </c>
      <c r="N132" s="49" t="s">
        <v>26</v>
      </c>
      <c r="O132" s="49" t="s">
        <v>27</v>
      </c>
      <c r="P132" s="68" t="s">
        <v>265</v>
      </c>
      <c r="Q132" s="69" t="s">
        <v>34</v>
      </c>
      <c r="R132" s="58" t="s">
        <v>29</v>
      </c>
    </row>
    <row r="133" spans="1:22" ht="14.1" customHeight="1">
      <c r="A133" s="59">
        <v>2</v>
      </c>
      <c r="B133" s="60" t="s">
        <v>251</v>
      </c>
      <c r="C133" s="61">
        <v>211300</v>
      </c>
      <c r="D133" s="62">
        <v>22875775010</v>
      </c>
      <c r="E133" s="61" t="s">
        <v>23</v>
      </c>
      <c r="F133" s="61">
        <v>695963</v>
      </c>
      <c r="G133" s="63" t="s">
        <v>263</v>
      </c>
      <c r="H133" s="49" t="s">
        <v>266</v>
      </c>
      <c r="I133" s="64">
        <v>0.2041</v>
      </c>
      <c r="J133" s="65">
        <v>-686815.67</v>
      </c>
      <c r="K133" s="65">
        <v>-1068248.76</v>
      </c>
      <c r="L133" s="66" t="str">
        <f t="shared" si="2"/>
        <v>Gysipo</v>
      </c>
      <c r="M133" s="71" t="s">
        <v>26</v>
      </c>
      <c r="N133" s="49" t="s">
        <v>27</v>
      </c>
      <c r="O133" s="49" t="s">
        <v>27</v>
      </c>
      <c r="P133" s="68" t="s">
        <v>160</v>
      </c>
      <c r="Q133" s="69" t="s">
        <v>34</v>
      </c>
      <c r="R133" s="58" t="s">
        <v>29</v>
      </c>
      <c r="S133"/>
      <c r="T133"/>
      <c r="U133"/>
      <c r="V133"/>
    </row>
    <row r="134" spans="1:22" ht="14.1" customHeight="1">
      <c r="A134" s="59">
        <v>2</v>
      </c>
      <c r="B134" s="60" t="s">
        <v>251</v>
      </c>
      <c r="C134" s="61">
        <v>211300</v>
      </c>
      <c r="D134" s="62">
        <v>22875777010</v>
      </c>
      <c r="E134" s="61" t="s">
        <v>23</v>
      </c>
      <c r="F134" s="61">
        <v>695963</v>
      </c>
      <c r="G134" s="63" t="s">
        <v>263</v>
      </c>
      <c r="H134" s="49" t="s">
        <v>267</v>
      </c>
      <c r="I134" s="64">
        <v>1.4999999999999999E-2</v>
      </c>
      <c r="J134" s="65">
        <v>-686844.57</v>
      </c>
      <c r="K134" s="65">
        <v>-1068235.7</v>
      </c>
      <c r="L134" s="66" t="str">
        <f t="shared" si="2"/>
        <v>Gysipo</v>
      </c>
      <c r="M134" s="71" t="s">
        <v>26</v>
      </c>
      <c r="N134" s="49" t="s">
        <v>27</v>
      </c>
      <c r="O134" s="49" t="s">
        <v>27</v>
      </c>
      <c r="P134" s="68" t="s">
        <v>160</v>
      </c>
      <c r="Q134" s="69" t="s">
        <v>34</v>
      </c>
      <c r="R134" s="58" t="s">
        <v>29</v>
      </c>
      <c r="S134"/>
      <c r="T134"/>
      <c r="U134"/>
      <c r="V134"/>
    </row>
    <row r="135" spans="1:22" ht="14.1" customHeight="1">
      <c r="A135" s="59">
        <v>2</v>
      </c>
      <c r="B135" s="60" t="s">
        <v>268</v>
      </c>
      <c r="C135" s="61">
        <v>211300</v>
      </c>
      <c r="D135" s="62">
        <v>1365950603</v>
      </c>
      <c r="E135" s="61" t="s">
        <v>23</v>
      </c>
      <c r="F135" s="61">
        <v>741141</v>
      </c>
      <c r="G135" s="63" t="s">
        <v>269</v>
      </c>
      <c r="H135" s="49" t="s">
        <v>270</v>
      </c>
      <c r="I135" s="64">
        <v>4.1300000000000003E-2</v>
      </c>
      <c r="J135" s="65">
        <v>-667724.56000000006</v>
      </c>
      <c r="K135" s="65">
        <v>-1075297.6499999999</v>
      </c>
      <c r="L135" s="66" t="str">
        <f t="shared" si="2"/>
        <v>Gysipo</v>
      </c>
      <c r="M135" s="71" t="s">
        <v>26</v>
      </c>
      <c r="N135" s="49" t="s">
        <v>27</v>
      </c>
      <c r="O135" s="49" t="s">
        <v>27</v>
      </c>
      <c r="P135" s="68" t="s">
        <v>160</v>
      </c>
      <c r="Q135" s="69" t="s">
        <v>34</v>
      </c>
      <c r="R135" s="58" t="s">
        <v>29</v>
      </c>
      <c r="S135"/>
      <c r="T135"/>
      <c r="U135"/>
      <c r="V135"/>
    </row>
    <row r="136" spans="1:22" ht="14.1" customHeight="1">
      <c r="A136" s="59">
        <v>2</v>
      </c>
      <c r="B136" s="60" t="s">
        <v>268</v>
      </c>
      <c r="C136" s="61">
        <v>211300</v>
      </c>
      <c r="D136" s="62">
        <v>1365953603</v>
      </c>
      <c r="E136" s="61" t="s">
        <v>23</v>
      </c>
      <c r="F136" s="61">
        <v>741141</v>
      </c>
      <c r="G136" s="63" t="s">
        <v>269</v>
      </c>
      <c r="H136" s="49" t="s">
        <v>271</v>
      </c>
      <c r="I136" s="64">
        <v>0.46760000000000002</v>
      </c>
      <c r="J136" s="65">
        <v>-666562.12</v>
      </c>
      <c r="K136" s="65">
        <v>-1076795.3700000001</v>
      </c>
      <c r="L136" s="66" t="str">
        <f t="shared" si="2"/>
        <v>Gysipo</v>
      </c>
      <c r="M136" s="71" t="s">
        <v>26</v>
      </c>
      <c r="N136" s="49" t="s">
        <v>26</v>
      </c>
      <c r="O136" s="49" t="s">
        <v>26</v>
      </c>
      <c r="P136" s="68" t="s">
        <v>272</v>
      </c>
      <c r="Q136" s="69" t="s">
        <v>34</v>
      </c>
      <c r="R136" s="58" t="s">
        <v>29</v>
      </c>
    </row>
    <row r="137" spans="1:22" ht="14.1" customHeight="1">
      <c r="A137" s="59">
        <v>2</v>
      </c>
      <c r="B137" s="60" t="s">
        <v>268</v>
      </c>
      <c r="C137" s="61">
        <v>211300</v>
      </c>
      <c r="D137" s="62">
        <v>1365955603</v>
      </c>
      <c r="E137" s="61" t="s">
        <v>23</v>
      </c>
      <c r="F137" s="61">
        <v>741141</v>
      </c>
      <c r="G137" s="63" t="s">
        <v>269</v>
      </c>
      <c r="H137" s="49" t="s">
        <v>273</v>
      </c>
      <c r="I137" s="64">
        <v>3.0099999999999998E-2</v>
      </c>
      <c r="J137" s="65">
        <v>-668106.99</v>
      </c>
      <c r="K137" s="65">
        <v>-1075162.58</v>
      </c>
      <c r="L137" s="66" t="str">
        <f t="shared" si="2"/>
        <v>Gysipo</v>
      </c>
      <c r="M137" s="71" t="s">
        <v>26</v>
      </c>
      <c r="N137" s="49" t="s">
        <v>27</v>
      </c>
      <c r="O137" s="49" t="s">
        <v>27</v>
      </c>
      <c r="P137" s="68" t="s">
        <v>160</v>
      </c>
      <c r="Q137" s="69" t="s">
        <v>34</v>
      </c>
      <c r="R137" s="58" t="s">
        <v>29</v>
      </c>
      <c r="S137"/>
      <c r="T137"/>
      <c r="U137"/>
      <c r="V137"/>
    </row>
    <row r="138" spans="1:22" s="85" customFormat="1" ht="14.1" customHeight="1">
      <c r="A138" s="59">
        <v>2</v>
      </c>
      <c r="B138" s="60" t="s">
        <v>268</v>
      </c>
      <c r="C138" s="61">
        <v>211300</v>
      </c>
      <c r="D138" s="62">
        <v>1365956603</v>
      </c>
      <c r="E138" s="61" t="s">
        <v>23</v>
      </c>
      <c r="F138" s="61">
        <v>741141</v>
      </c>
      <c r="G138" s="63" t="s">
        <v>269</v>
      </c>
      <c r="H138" s="49" t="s">
        <v>274</v>
      </c>
      <c r="I138" s="64">
        <v>0.23799999999999999</v>
      </c>
      <c r="J138" s="65">
        <v>-668272.07999999996</v>
      </c>
      <c r="K138" s="65">
        <v>-1075203.5900000001</v>
      </c>
      <c r="L138" s="66" t="str">
        <f t="shared" si="2"/>
        <v>Gysipo</v>
      </c>
      <c r="M138" s="71" t="s">
        <v>26</v>
      </c>
      <c r="N138" s="49" t="s">
        <v>26</v>
      </c>
      <c r="O138" s="49" t="s">
        <v>26</v>
      </c>
      <c r="P138" s="68" t="s">
        <v>272</v>
      </c>
      <c r="Q138" s="69" t="s">
        <v>34</v>
      </c>
      <c r="R138" s="58" t="s">
        <v>29</v>
      </c>
      <c r="S138" s="84"/>
      <c r="T138" s="84"/>
      <c r="U138" s="84"/>
      <c r="V138" s="84"/>
    </row>
    <row r="139" spans="1:22" ht="26.25" customHeight="1">
      <c r="A139" s="59">
        <v>2</v>
      </c>
      <c r="B139" s="60" t="s">
        <v>232</v>
      </c>
      <c r="C139" s="75">
        <v>211300</v>
      </c>
      <c r="D139" s="62">
        <v>3470106601</v>
      </c>
      <c r="E139" s="61" t="s">
        <v>23</v>
      </c>
      <c r="F139" s="61">
        <v>635537</v>
      </c>
      <c r="G139" s="63" t="s">
        <v>233</v>
      </c>
      <c r="H139" s="49" t="s">
        <v>275</v>
      </c>
      <c r="I139" s="64">
        <v>3.2399999999999998E-2</v>
      </c>
      <c r="J139" s="65">
        <v>0</v>
      </c>
      <c r="K139" s="65">
        <v>0</v>
      </c>
      <c r="L139" s="76"/>
      <c r="M139" s="77" t="s">
        <v>26</v>
      </c>
      <c r="N139" s="49" t="s">
        <v>26</v>
      </c>
      <c r="O139" s="49" t="s">
        <v>26</v>
      </c>
      <c r="P139" s="68" t="s">
        <v>276</v>
      </c>
      <c r="Q139" s="69" t="s">
        <v>34</v>
      </c>
      <c r="R139" s="58" t="s">
        <v>29</v>
      </c>
    </row>
    <row r="140" spans="1:22" ht="14.1" customHeight="1">
      <c r="A140" s="59">
        <v>2</v>
      </c>
      <c r="B140" s="60" t="s">
        <v>161</v>
      </c>
      <c r="C140" s="75">
        <v>211100</v>
      </c>
      <c r="D140" s="62">
        <v>987388603</v>
      </c>
      <c r="E140" s="61" t="s">
        <v>23</v>
      </c>
      <c r="F140" s="61">
        <v>637084</v>
      </c>
      <c r="G140" s="63" t="s">
        <v>277</v>
      </c>
      <c r="H140" s="49" t="s">
        <v>278</v>
      </c>
      <c r="I140" s="64">
        <v>0.85</v>
      </c>
      <c r="J140" s="65">
        <v>0</v>
      </c>
      <c r="K140" s="65">
        <v>0</v>
      </c>
      <c r="L140" s="76"/>
      <c r="M140" s="77" t="s">
        <v>26</v>
      </c>
      <c r="N140" s="49" t="s">
        <v>26</v>
      </c>
      <c r="O140" s="49" t="s">
        <v>27</v>
      </c>
      <c r="P140" s="68" t="s">
        <v>279</v>
      </c>
      <c r="Q140" s="69" t="s">
        <v>280</v>
      </c>
      <c r="R140" s="58" t="s">
        <v>29</v>
      </c>
    </row>
    <row r="141" spans="1:22" ht="14.1" customHeight="1">
      <c r="A141" s="59">
        <v>2</v>
      </c>
      <c r="B141" s="60" t="s">
        <v>161</v>
      </c>
      <c r="C141" s="75">
        <v>211100</v>
      </c>
      <c r="D141" s="62">
        <v>987484603</v>
      </c>
      <c r="E141" s="61" t="s">
        <v>23</v>
      </c>
      <c r="F141" s="61">
        <v>637084</v>
      </c>
      <c r="G141" s="63" t="s">
        <v>277</v>
      </c>
      <c r="H141" s="49" t="s">
        <v>281</v>
      </c>
      <c r="I141" s="64">
        <v>6.59E-2</v>
      </c>
      <c r="J141" s="65">
        <v>0</v>
      </c>
      <c r="K141" s="65">
        <v>0</v>
      </c>
      <c r="L141" s="76"/>
      <c r="M141" s="77" t="s">
        <v>26</v>
      </c>
      <c r="N141" s="49" t="s">
        <v>26</v>
      </c>
      <c r="O141" s="49" t="s">
        <v>27</v>
      </c>
      <c r="P141" s="68" t="s">
        <v>279</v>
      </c>
      <c r="Q141" s="69" t="s">
        <v>34</v>
      </c>
      <c r="R141" s="58" t="s">
        <v>29</v>
      </c>
    </row>
    <row r="142" spans="1:22" ht="14.1" customHeight="1">
      <c r="A142" s="59">
        <v>2</v>
      </c>
      <c r="B142" s="60" t="s">
        <v>161</v>
      </c>
      <c r="C142" s="75">
        <v>211100</v>
      </c>
      <c r="D142" s="62">
        <v>987559603</v>
      </c>
      <c r="E142" s="61" t="s">
        <v>23</v>
      </c>
      <c r="F142" s="61">
        <v>637084</v>
      </c>
      <c r="G142" s="63" t="s">
        <v>277</v>
      </c>
      <c r="H142" s="49" t="s">
        <v>282</v>
      </c>
      <c r="I142" s="64">
        <v>0.26269999999999999</v>
      </c>
      <c r="J142" s="65">
        <v>0</v>
      </c>
      <c r="K142" s="65">
        <v>0</v>
      </c>
      <c r="L142" s="76"/>
      <c r="M142" s="77" t="s">
        <v>26</v>
      </c>
      <c r="N142" s="49" t="s">
        <v>26</v>
      </c>
      <c r="O142" s="49" t="s">
        <v>27</v>
      </c>
      <c r="P142" s="68" t="s">
        <v>279</v>
      </c>
      <c r="Q142" s="69" t="s">
        <v>34</v>
      </c>
      <c r="R142" s="58" t="s">
        <v>29</v>
      </c>
    </row>
    <row r="143" spans="1:22" ht="14.1" customHeight="1">
      <c r="A143" s="59">
        <v>2</v>
      </c>
      <c r="B143" s="60" t="s">
        <v>161</v>
      </c>
      <c r="C143" s="75">
        <v>211100</v>
      </c>
      <c r="D143" s="62">
        <v>1924816603</v>
      </c>
      <c r="E143" s="61" t="s">
        <v>23</v>
      </c>
      <c r="F143" s="61">
        <v>637084</v>
      </c>
      <c r="G143" s="63" t="s">
        <v>277</v>
      </c>
      <c r="H143" s="49" t="s">
        <v>283</v>
      </c>
      <c r="I143" s="64">
        <v>1.5E-3</v>
      </c>
      <c r="J143" s="65">
        <v>0</v>
      </c>
      <c r="K143" s="65">
        <v>0</v>
      </c>
      <c r="L143" s="76"/>
      <c r="M143" s="77" t="s">
        <v>26</v>
      </c>
      <c r="N143" s="49" t="s">
        <v>26</v>
      </c>
      <c r="O143" s="49" t="s">
        <v>27</v>
      </c>
      <c r="P143" s="68" t="s">
        <v>279</v>
      </c>
      <c r="Q143" s="69" t="s">
        <v>34</v>
      </c>
      <c r="R143" s="58" t="s">
        <v>29</v>
      </c>
    </row>
    <row r="144" spans="1:22" ht="14.1" customHeight="1">
      <c r="A144" s="59">
        <v>2</v>
      </c>
      <c r="B144" s="60" t="s">
        <v>161</v>
      </c>
      <c r="C144" s="75">
        <v>211100</v>
      </c>
      <c r="D144" s="62">
        <v>25978694010</v>
      </c>
      <c r="E144" s="61" t="s">
        <v>23</v>
      </c>
      <c r="F144" s="61">
        <v>637084</v>
      </c>
      <c r="G144" s="63" t="s">
        <v>277</v>
      </c>
      <c r="H144" s="49" t="s">
        <v>284</v>
      </c>
      <c r="I144" s="64">
        <v>1.5E-3</v>
      </c>
      <c r="J144" s="65">
        <v>0</v>
      </c>
      <c r="K144" s="65">
        <v>0</v>
      </c>
      <c r="L144" s="76"/>
      <c r="M144" s="77" t="s">
        <v>26</v>
      </c>
      <c r="N144" s="49" t="s">
        <v>26</v>
      </c>
      <c r="O144" s="49" t="s">
        <v>27</v>
      </c>
      <c r="P144" s="68" t="s">
        <v>279</v>
      </c>
      <c r="Q144" s="69" t="s">
        <v>34</v>
      </c>
      <c r="R144" s="58" t="s">
        <v>29</v>
      </c>
    </row>
    <row r="145" spans="1:22" ht="14.1" customHeight="1">
      <c r="A145" s="59">
        <v>2</v>
      </c>
      <c r="B145" s="60" t="s">
        <v>161</v>
      </c>
      <c r="C145" s="75">
        <v>211100</v>
      </c>
      <c r="D145" s="62">
        <v>1033855603</v>
      </c>
      <c r="E145" s="61" t="s">
        <v>23</v>
      </c>
      <c r="F145" s="61">
        <v>658359</v>
      </c>
      <c r="G145" s="63" t="s">
        <v>285</v>
      </c>
      <c r="H145" s="49" t="s">
        <v>286</v>
      </c>
      <c r="I145" s="64">
        <v>6.4999999999999997E-3</v>
      </c>
      <c r="J145" s="65">
        <v>0</v>
      </c>
      <c r="K145" s="65">
        <v>0</v>
      </c>
      <c r="L145" s="76"/>
      <c r="M145" s="77" t="s">
        <v>26</v>
      </c>
      <c r="N145" s="49" t="s">
        <v>26</v>
      </c>
      <c r="O145" s="49" t="s">
        <v>27</v>
      </c>
      <c r="P145" s="68" t="s">
        <v>287</v>
      </c>
      <c r="Q145" s="27" t="s">
        <v>288</v>
      </c>
      <c r="R145" s="86" t="s">
        <v>63</v>
      </c>
    </row>
    <row r="146" spans="1:22" ht="14.1" customHeight="1">
      <c r="A146" s="59">
        <v>2</v>
      </c>
      <c r="B146" s="60" t="s">
        <v>161</v>
      </c>
      <c r="C146" s="75">
        <v>211100</v>
      </c>
      <c r="D146" s="62">
        <v>1033856603</v>
      </c>
      <c r="E146" s="61" t="s">
        <v>23</v>
      </c>
      <c r="F146" s="61">
        <v>658359</v>
      </c>
      <c r="G146" s="63" t="s">
        <v>285</v>
      </c>
      <c r="H146" s="49" t="s">
        <v>289</v>
      </c>
      <c r="I146" s="64">
        <v>3.32E-2</v>
      </c>
      <c r="J146" s="65">
        <v>0</v>
      </c>
      <c r="K146" s="65">
        <v>0</v>
      </c>
      <c r="L146" s="76"/>
      <c r="M146" s="77" t="s">
        <v>26</v>
      </c>
      <c r="N146" s="49" t="s">
        <v>26</v>
      </c>
      <c r="O146" s="49" t="s">
        <v>27</v>
      </c>
      <c r="P146" s="68" t="s">
        <v>287</v>
      </c>
      <c r="Q146" s="27" t="s">
        <v>288</v>
      </c>
      <c r="R146" s="86" t="s">
        <v>63</v>
      </c>
    </row>
    <row r="147" spans="1:22" ht="27.75" customHeight="1">
      <c r="A147" s="59">
        <v>2</v>
      </c>
      <c r="B147" s="60" t="s">
        <v>251</v>
      </c>
      <c r="C147" s="75">
        <v>211300</v>
      </c>
      <c r="D147" s="62">
        <v>2058208205</v>
      </c>
      <c r="E147" s="61" t="s">
        <v>23</v>
      </c>
      <c r="F147" s="61">
        <v>690830</v>
      </c>
      <c r="G147" s="63" t="s">
        <v>290</v>
      </c>
      <c r="H147" s="72" t="s">
        <v>291</v>
      </c>
      <c r="I147" s="64">
        <v>0.64319999999999999</v>
      </c>
      <c r="J147" s="65">
        <v>0</v>
      </c>
      <c r="K147" s="65">
        <v>0</v>
      </c>
      <c r="L147" s="76"/>
      <c r="M147" s="77" t="s">
        <v>27</v>
      </c>
      <c r="N147" s="49" t="s">
        <v>26</v>
      </c>
      <c r="O147" s="49" t="s">
        <v>27</v>
      </c>
      <c r="P147" s="68" t="s">
        <v>292</v>
      </c>
      <c r="Q147" s="69" t="s">
        <v>34</v>
      </c>
      <c r="R147" s="86" t="s">
        <v>293</v>
      </c>
    </row>
    <row r="148" spans="1:22" ht="14.1" customHeight="1">
      <c r="A148" s="59">
        <v>2</v>
      </c>
      <c r="B148" s="60" t="s">
        <v>161</v>
      </c>
      <c r="C148" s="75">
        <v>211100</v>
      </c>
      <c r="D148" s="62">
        <v>1184251603</v>
      </c>
      <c r="E148" s="61" t="s">
        <v>23</v>
      </c>
      <c r="F148" s="61">
        <v>758493</v>
      </c>
      <c r="G148" s="63" t="s">
        <v>294</v>
      </c>
      <c r="H148" s="49" t="s">
        <v>295</v>
      </c>
      <c r="I148" s="64">
        <v>0.38840000000000002</v>
      </c>
      <c r="J148" s="65">
        <v>0</v>
      </c>
      <c r="K148" s="65">
        <v>0</v>
      </c>
      <c r="L148" s="76"/>
      <c r="M148" s="77" t="s">
        <v>26</v>
      </c>
      <c r="N148" s="49" t="s">
        <v>26</v>
      </c>
      <c r="O148" s="49" t="s">
        <v>27</v>
      </c>
      <c r="P148" s="68" t="s">
        <v>279</v>
      </c>
      <c r="Q148" s="69" t="s">
        <v>34</v>
      </c>
      <c r="R148" s="58" t="s">
        <v>29</v>
      </c>
    </row>
    <row r="149" spans="1:22" ht="14.1" customHeight="1">
      <c r="A149" s="59">
        <v>2</v>
      </c>
      <c r="B149" s="60" t="s">
        <v>161</v>
      </c>
      <c r="C149" s="75">
        <v>211100</v>
      </c>
      <c r="D149" s="62">
        <v>1184275603</v>
      </c>
      <c r="E149" s="61" t="s">
        <v>23</v>
      </c>
      <c r="F149" s="61">
        <v>758493</v>
      </c>
      <c r="G149" s="63" t="s">
        <v>294</v>
      </c>
      <c r="H149" s="49" t="s">
        <v>296</v>
      </c>
      <c r="I149" s="64">
        <v>3.0099999999999998E-2</v>
      </c>
      <c r="J149" s="65">
        <v>0</v>
      </c>
      <c r="K149" s="65">
        <v>0</v>
      </c>
      <c r="L149" s="76"/>
      <c r="M149" s="77" t="s">
        <v>26</v>
      </c>
      <c r="N149" s="49" t="s">
        <v>26</v>
      </c>
      <c r="O149" s="49" t="s">
        <v>27</v>
      </c>
      <c r="P149" s="68" t="s">
        <v>279</v>
      </c>
      <c r="Q149" s="69" t="s">
        <v>34</v>
      </c>
      <c r="R149" s="58" t="s">
        <v>29</v>
      </c>
    </row>
    <row r="150" spans="1:22" ht="14.1" customHeight="1">
      <c r="A150" s="59">
        <v>2</v>
      </c>
      <c r="B150" s="60" t="s">
        <v>161</v>
      </c>
      <c r="C150" s="75">
        <v>211100</v>
      </c>
      <c r="D150" s="62">
        <v>1184276603</v>
      </c>
      <c r="E150" s="61" t="s">
        <v>23</v>
      </c>
      <c r="F150" s="61">
        <v>758493</v>
      </c>
      <c r="G150" s="63" t="s">
        <v>294</v>
      </c>
      <c r="H150" s="49" t="s">
        <v>297</v>
      </c>
      <c r="I150" s="64">
        <v>0.83509999999999995</v>
      </c>
      <c r="J150" s="65">
        <v>0</v>
      </c>
      <c r="K150" s="65">
        <v>0</v>
      </c>
      <c r="L150" s="76"/>
      <c r="M150" s="77" t="s">
        <v>26</v>
      </c>
      <c r="N150" s="49" t="s">
        <v>26</v>
      </c>
      <c r="O150" s="49" t="s">
        <v>27</v>
      </c>
      <c r="P150" s="68" t="s">
        <v>279</v>
      </c>
      <c r="Q150" s="69" t="s">
        <v>34</v>
      </c>
      <c r="R150" s="58" t="s">
        <v>29</v>
      </c>
    </row>
    <row r="151" spans="1:22" ht="14.1" customHeight="1">
      <c r="A151" s="59">
        <v>2</v>
      </c>
      <c r="B151" s="60" t="s">
        <v>161</v>
      </c>
      <c r="C151" s="75">
        <v>211100</v>
      </c>
      <c r="D151" s="62">
        <v>1184589603</v>
      </c>
      <c r="E151" s="61" t="s">
        <v>23</v>
      </c>
      <c r="F151" s="61">
        <v>758493</v>
      </c>
      <c r="G151" s="63" t="s">
        <v>294</v>
      </c>
      <c r="H151" s="49" t="s">
        <v>298</v>
      </c>
      <c r="I151" s="64">
        <v>4.4999999999999997E-3</v>
      </c>
      <c r="J151" s="65">
        <v>0</v>
      </c>
      <c r="K151" s="65">
        <v>0</v>
      </c>
      <c r="L151" s="76"/>
      <c r="M151" s="77" t="s">
        <v>26</v>
      </c>
      <c r="N151" s="49" t="s">
        <v>26</v>
      </c>
      <c r="O151" s="49" t="s">
        <v>27</v>
      </c>
      <c r="P151" s="68" t="s">
        <v>299</v>
      </c>
      <c r="Q151" s="69" t="s">
        <v>34</v>
      </c>
      <c r="R151" s="58" t="s">
        <v>29</v>
      </c>
    </row>
    <row r="152" spans="1:22" ht="14.1" customHeight="1">
      <c r="A152" s="59">
        <v>2</v>
      </c>
      <c r="B152" s="87" t="s">
        <v>300</v>
      </c>
      <c r="C152" s="75"/>
      <c r="D152" s="62">
        <v>1184668603</v>
      </c>
      <c r="E152" s="61" t="s">
        <v>23</v>
      </c>
      <c r="F152" s="61">
        <v>758493</v>
      </c>
      <c r="G152" s="63" t="s">
        <v>294</v>
      </c>
      <c r="H152" s="49" t="s">
        <v>301</v>
      </c>
      <c r="I152" s="64">
        <v>0.26279999999999998</v>
      </c>
      <c r="J152" s="65">
        <v>0</v>
      </c>
      <c r="K152" s="65">
        <v>0</v>
      </c>
      <c r="L152" s="76"/>
      <c r="M152" s="77" t="s">
        <v>26</v>
      </c>
      <c r="N152" s="49" t="s">
        <v>26</v>
      </c>
      <c r="O152" s="49" t="s">
        <v>27</v>
      </c>
      <c r="P152" s="68" t="s">
        <v>279</v>
      </c>
      <c r="Q152" s="69" t="s">
        <v>34</v>
      </c>
      <c r="R152" s="58" t="s">
        <v>29</v>
      </c>
    </row>
    <row r="153" spans="1:22" ht="14.1" customHeight="1">
      <c r="A153" s="59">
        <v>2</v>
      </c>
      <c r="B153" s="87" t="s">
        <v>300</v>
      </c>
      <c r="C153" s="75"/>
      <c r="D153" s="62">
        <v>1184669603</v>
      </c>
      <c r="E153" s="61" t="s">
        <v>23</v>
      </c>
      <c r="F153" s="61">
        <v>758493</v>
      </c>
      <c r="G153" s="63" t="s">
        <v>294</v>
      </c>
      <c r="H153" s="49" t="s">
        <v>302</v>
      </c>
      <c r="I153" s="64">
        <v>7.6E-3</v>
      </c>
      <c r="J153" s="65">
        <v>0</v>
      </c>
      <c r="K153" s="65">
        <v>0</v>
      </c>
      <c r="L153" s="76"/>
      <c r="M153" s="77" t="s">
        <v>27</v>
      </c>
      <c r="N153" s="73" t="s">
        <v>26</v>
      </c>
      <c r="O153" s="49" t="s">
        <v>26</v>
      </c>
      <c r="P153" s="68" t="s">
        <v>299</v>
      </c>
      <c r="Q153" s="69" t="s">
        <v>34</v>
      </c>
      <c r="R153" s="58" t="s">
        <v>108</v>
      </c>
    </row>
    <row r="154" spans="1:22" ht="14.1" customHeight="1">
      <c r="A154" s="59">
        <v>2</v>
      </c>
      <c r="B154" s="60" t="s">
        <v>161</v>
      </c>
      <c r="C154" s="75">
        <v>211100</v>
      </c>
      <c r="D154" s="62">
        <v>1184670603</v>
      </c>
      <c r="E154" s="61" t="s">
        <v>23</v>
      </c>
      <c r="F154" s="61">
        <v>758493</v>
      </c>
      <c r="G154" s="63" t="s">
        <v>294</v>
      </c>
      <c r="H154" s="49" t="s">
        <v>303</v>
      </c>
      <c r="I154" s="64">
        <v>2.8999999999999998E-3</v>
      </c>
      <c r="J154" s="65">
        <v>0</v>
      </c>
      <c r="K154" s="65">
        <v>0</v>
      </c>
      <c r="L154" s="76"/>
      <c r="M154" s="77" t="s">
        <v>26</v>
      </c>
      <c r="N154" s="49" t="s">
        <v>26</v>
      </c>
      <c r="O154" s="49" t="s">
        <v>27</v>
      </c>
      <c r="P154" s="68" t="s">
        <v>279</v>
      </c>
      <c r="Q154" s="69" t="s">
        <v>34</v>
      </c>
      <c r="R154" s="58" t="s">
        <v>29</v>
      </c>
    </row>
    <row r="155" spans="1:22" ht="14.1" customHeight="1">
      <c r="A155" s="59">
        <v>2</v>
      </c>
      <c r="B155" s="87" t="s">
        <v>304</v>
      </c>
      <c r="C155" s="75"/>
      <c r="D155" s="62">
        <v>1184809603</v>
      </c>
      <c r="E155" s="61" t="s">
        <v>23</v>
      </c>
      <c r="F155" s="61">
        <v>758493</v>
      </c>
      <c r="G155" s="63" t="s">
        <v>294</v>
      </c>
      <c r="H155" s="49" t="s">
        <v>305</v>
      </c>
      <c r="I155" s="64">
        <v>1.11E-2</v>
      </c>
      <c r="J155" s="65">
        <v>0</v>
      </c>
      <c r="K155" s="65">
        <v>0</v>
      </c>
      <c r="L155" s="76"/>
      <c r="M155" s="77" t="s">
        <v>26</v>
      </c>
      <c r="N155" s="49" t="s">
        <v>27</v>
      </c>
      <c r="O155" s="49" t="s">
        <v>27</v>
      </c>
      <c r="P155" s="68" t="s">
        <v>160</v>
      </c>
      <c r="Q155" s="69" t="s">
        <v>34</v>
      </c>
      <c r="R155" s="88" t="s">
        <v>29</v>
      </c>
      <c r="S155"/>
      <c r="T155"/>
      <c r="U155"/>
      <c r="V155"/>
    </row>
    <row r="156" spans="1:22" ht="14.1" customHeight="1">
      <c r="A156" s="59">
        <v>2</v>
      </c>
      <c r="B156" s="60" t="s">
        <v>161</v>
      </c>
      <c r="C156" s="75">
        <v>211100</v>
      </c>
      <c r="D156" s="62">
        <v>1187056603</v>
      </c>
      <c r="E156" s="61" t="s">
        <v>23</v>
      </c>
      <c r="F156" s="61">
        <v>760706</v>
      </c>
      <c r="G156" s="63" t="s">
        <v>306</v>
      </c>
      <c r="H156" s="49" t="s">
        <v>307</v>
      </c>
      <c r="I156" s="64">
        <v>2.6700000000000002E-2</v>
      </c>
      <c r="J156" s="65">
        <v>0</v>
      </c>
      <c r="K156" s="65">
        <v>0</v>
      </c>
      <c r="L156" s="76"/>
      <c r="M156" s="77" t="s">
        <v>26</v>
      </c>
      <c r="N156" s="49" t="s">
        <v>27</v>
      </c>
      <c r="O156" s="49" t="s">
        <v>27</v>
      </c>
      <c r="P156" s="68" t="s">
        <v>160</v>
      </c>
      <c r="Q156" s="69" t="s">
        <v>34</v>
      </c>
      <c r="R156" s="58" t="s">
        <v>29</v>
      </c>
      <c r="S156"/>
      <c r="T156"/>
      <c r="U156"/>
      <c r="V156"/>
    </row>
    <row r="157" spans="1:22" ht="14.1" customHeight="1">
      <c r="A157" s="59">
        <v>2</v>
      </c>
      <c r="B157" s="60" t="s">
        <v>161</v>
      </c>
      <c r="C157" s="75">
        <v>211100</v>
      </c>
      <c r="D157" s="62">
        <v>1187143603</v>
      </c>
      <c r="E157" s="61" t="s">
        <v>23</v>
      </c>
      <c r="F157" s="61">
        <v>760706</v>
      </c>
      <c r="G157" s="63" t="s">
        <v>306</v>
      </c>
      <c r="H157" s="49" t="s">
        <v>308</v>
      </c>
      <c r="I157" s="64">
        <v>2.0899999999999998E-2</v>
      </c>
      <c r="J157" s="65">
        <v>0</v>
      </c>
      <c r="K157" s="65">
        <v>0</v>
      </c>
      <c r="L157" s="76"/>
      <c r="M157" s="77" t="s">
        <v>26</v>
      </c>
      <c r="N157" s="49" t="s">
        <v>309</v>
      </c>
      <c r="O157" s="49" t="s">
        <v>27</v>
      </c>
      <c r="P157" s="68" t="s">
        <v>160</v>
      </c>
      <c r="Q157" s="69" t="s">
        <v>34</v>
      </c>
      <c r="R157" s="58" t="s">
        <v>29</v>
      </c>
      <c r="S157"/>
      <c r="T157"/>
      <c r="U157"/>
      <c r="V157"/>
    </row>
    <row r="158" spans="1:22" ht="91.5" customHeight="1">
      <c r="A158" s="59">
        <v>3</v>
      </c>
      <c r="B158" s="60" t="s">
        <v>310</v>
      </c>
      <c r="C158" s="61">
        <v>311100</v>
      </c>
      <c r="D158" s="62">
        <v>475217532</v>
      </c>
      <c r="E158" s="61" t="s">
        <v>23</v>
      </c>
      <c r="F158" s="61">
        <v>706523</v>
      </c>
      <c r="G158" s="89" t="s">
        <v>311</v>
      </c>
      <c r="H158" s="49" t="s">
        <v>312</v>
      </c>
      <c r="I158" s="64">
        <v>2.5999999999999999E-3</v>
      </c>
      <c r="J158" s="65">
        <v>-671998.91</v>
      </c>
      <c r="K158" s="65">
        <v>-959653.87</v>
      </c>
      <c r="L158" s="66" t="str">
        <f t="shared" ref="L158:L170" si="3">HYPERLINK(CONCATENATE("http://gis.pla.cz/gisypo/main.aspx?scale=3000&amp;Y=",J158,"&amp;X=",K158),"Gysipo")</f>
        <v>Gysipo</v>
      </c>
      <c r="M158" s="71" t="s">
        <v>27</v>
      </c>
      <c r="N158" s="72" t="s">
        <v>27</v>
      </c>
      <c r="O158" s="72" t="s">
        <v>27</v>
      </c>
      <c r="P158" s="90" t="s">
        <v>313</v>
      </c>
      <c r="Q158" s="69" t="s">
        <v>34</v>
      </c>
      <c r="R158" s="91" t="s">
        <v>29</v>
      </c>
      <c r="S158"/>
      <c r="T158"/>
      <c r="U158"/>
      <c r="V158"/>
    </row>
    <row r="159" spans="1:22" ht="14.1" customHeight="1">
      <c r="A159" s="59">
        <v>3</v>
      </c>
      <c r="B159" s="60" t="s">
        <v>314</v>
      </c>
      <c r="C159" s="61">
        <v>311200</v>
      </c>
      <c r="D159" s="62">
        <v>1690103608</v>
      </c>
      <c r="E159" s="61" t="s">
        <v>23</v>
      </c>
      <c r="F159" s="61">
        <v>602477</v>
      </c>
      <c r="G159" s="89" t="s">
        <v>315</v>
      </c>
      <c r="H159" s="72" t="s">
        <v>316</v>
      </c>
      <c r="I159" s="64">
        <v>2.75E-2</v>
      </c>
      <c r="J159" s="65">
        <v>-666871.13</v>
      </c>
      <c r="K159" s="65">
        <v>-994671.8</v>
      </c>
      <c r="L159" s="66" t="str">
        <f t="shared" si="3"/>
        <v>Gysipo</v>
      </c>
      <c r="M159" s="71"/>
      <c r="N159" s="72" t="s">
        <v>26</v>
      </c>
      <c r="O159" s="72" t="s">
        <v>27</v>
      </c>
      <c r="P159" s="68" t="s">
        <v>317</v>
      </c>
      <c r="Q159" s="69" t="s">
        <v>34</v>
      </c>
      <c r="R159" s="88" t="s">
        <v>29</v>
      </c>
    </row>
    <row r="160" spans="1:22" ht="14.1" customHeight="1">
      <c r="A160" s="59">
        <v>3</v>
      </c>
      <c r="B160" s="60" t="s">
        <v>314</v>
      </c>
      <c r="C160" s="61">
        <v>311200</v>
      </c>
      <c r="D160" s="62">
        <v>1690104608</v>
      </c>
      <c r="E160" s="61" t="s">
        <v>23</v>
      </c>
      <c r="F160" s="61">
        <v>602477</v>
      </c>
      <c r="G160" s="89" t="s">
        <v>315</v>
      </c>
      <c r="H160" s="49" t="s">
        <v>318</v>
      </c>
      <c r="I160" s="64">
        <v>3.2000000000000002E-3</v>
      </c>
      <c r="J160" s="65">
        <v>-666886.77</v>
      </c>
      <c r="K160" s="65">
        <v>-994689.9</v>
      </c>
      <c r="L160" s="66" t="str">
        <f t="shared" si="3"/>
        <v>Gysipo</v>
      </c>
      <c r="M160" s="71"/>
      <c r="N160" s="72" t="s">
        <v>26</v>
      </c>
      <c r="O160" s="72" t="s">
        <v>27</v>
      </c>
      <c r="P160" s="68" t="s">
        <v>317</v>
      </c>
      <c r="Q160" s="69" t="s">
        <v>34</v>
      </c>
      <c r="R160" s="88" t="s">
        <v>29</v>
      </c>
    </row>
    <row r="161" spans="1:22" ht="14.1" customHeight="1">
      <c r="A161" s="59">
        <v>3</v>
      </c>
      <c r="B161" s="60" t="s">
        <v>319</v>
      </c>
      <c r="C161" s="61">
        <v>311200</v>
      </c>
      <c r="D161" s="62">
        <v>25161042010</v>
      </c>
      <c r="E161" s="61" t="s">
        <v>23</v>
      </c>
      <c r="F161" s="61">
        <v>677175</v>
      </c>
      <c r="G161" s="89" t="s">
        <v>320</v>
      </c>
      <c r="H161" s="49" t="s">
        <v>321</v>
      </c>
      <c r="I161" s="64">
        <v>3.27E-2</v>
      </c>
      <c r="J161" s="65">
        <v>-662903.27</v>
      </c>
      <c r="K161" s="65">
        <v>-998947.64</v>
      </c>
      <c r="L161" s="66" t="str">
        <f t="shared" si="3"/>
        <v>Gysipo</v>
      </c>
      <c r="M161" s="71"/>
      <c r="N161" s="72" t="s">
        <v>26</v>
      </c>
      <c r="O161" s="72" t="s">
        <v>27</v>
      </c>
      <c r="P161" s="68" t="s">
        <v>322</v>
      </c>
      <c r="Q161" s="69" t="s">
        <v>34</v>
      </c>
      <c r="R161" s="88" t="s">
        <v>29</v>
      </c>
    </row>
    <row r="162" spans="1:22" ht="14.1" customHeight="1">
      <c r="A162" s="59">
        <v>3</v>
      </c>
      <c r="B162" s="60" t="s">
        <v>323</v>
      </c>
      <c r="C162" s="61">
        <v>311200</v>
      </c>
      <c r="D162" s="62">
        <v>1283133504</v>
      </c>
      <c r="E162" s="61" t="s">
        <v>23</v>
      </c>
      <c r="F162" s="61">
        <v>793086</v>
      </c>
      <c r="G162" s="89" t="s">
        <v>324</v>
      </c>
      <c r="H162" s="49" t="s">
        <v>325</v>
      </c>
      <c r="I162" s="64">
        <v>5.5999999999999999E-3</v>
      </c>
      <c r="J162" s="65">
        <v>-667923.56000000006</v>
      </c>
      <c r="K162" s="65">
        <v>-980531.38</v>
      </c>
      <c r="L162" s="66" t="str">
        <f t="shared" si="3"/>
        <v>Gysipo</v>
      </c>
      <c r="M162" s="71"/>
      <c r="N162" s="72" t="s">
        <v>27</v>
      </c>
      <c r="O162" s="49"/>
      <c r="P162" s="68"/>
      <c r="Q162" s="69" t="s">
        <v>34</v>
      </c>
      <c r="R162" s="74" t="s">
        <v>108</v>
      </c>
      <c r="S162"/>
      <c r="T162"/>
      <c r="U162"/>
      <c r="V162"/>
    </row>
    <row r="163" spans="1:22" ht="14.1" customHeight="1">
      <c r="A163" s="59">
        <v>3</v>
      </c>
      <c r="B163" s="92">
        <v>10182343</v>
      </c>
      <c r="C163" s="61">
        <v>311300</v>
      </c>
      <c r="D163" s="62">
        <v>2758385207</v>
      </c>
      <c r="E163" s="61" t="s">
        <v>23</v>
      </c>
      <c r="F163" s="61">
        <v>600831</v>
      </c>
      <c r="G163" s="89" t="s">
        <v>326</v>
      </c>
      <c r="H163" s="49" t="s">
        <v>327</v>
      </c>
      <c r="I163" s="64">
        <v>1.49E-2</v>
      </c>
      <c r="J163" s="65">
        <v>-699446.25</v>
      </c>
      <c r="K163" s="65">
        <v>-1006014.42</v>
      </c>
      <c r="L163" s="66" t="str">
        <f t="shared" si="3"/>
        <v>Gysipo</v>
      </c>
      <c r="M163" s="71" t="s">
        <v>26</v>
      </c>
      <c r="N163" s="72" t="s">
        <v>27</v>
      </c>
      <c r="O163" s="72" t="s">
        <v>27</v>
      </c>
      <c r="P163" s="93"/>
      <c r="Q163" s="69" t="s">
        <v>34</v>
      </c>
      <c r="R163" s="58" t="s">
        <v>29</v>
      </c>
      <c r="S163"/>
      <c r="T163"/>
      <c r="U163"/>
      <c r="V163"/>
    </row>
    <row r="164" spans="1:22" ht="14.1" customHeight="1">
      <c r="A164" s="59">
        <v>3</v>
      </c>
      <c r="B164" s="60" t="s">
        <v>328</v>
      </c>
      <c r="C164" s="61">
        <v>311300</v>
      </c>
      <c r="D164" s="62">
        <v>2758408207</v>
      </c>
      <c r="E164" s="61" t="s">
        <v>23</v>
      </c>
      <c r="F164" s="61">
        <v>600831</v>
      </c>
      <c r="G164" s="89" t="s">
        <v>326</v>
      </c>
      <c r="H164" s="49" t="s">
        <v>329</v>
      </c>
      <c r="I164" s="64">
        <v>0.14610000000000001</v>
      </c>
      <c r="J164" s="65">
        <v>-698965.78</v>
      </c>
      <c r="K164" s="65">
        <v>-1005951.39</v>
      </c>
      <c r="L164" s="66" t="str">
        <f t="shared" si="3"/>
        <v>Gysipo</v>
      </c>
      <c r="M164" s="71" t="s">
        <v>26</v>
      </c>
      <c r="N164" s="72" t="s">
        <v>27</v>
      </c>
      <c r="O164" s="72" t="s">
        <v>27</v>
      </c>
      <c r="P164" s="93"/>
      <c r="Q164" s="69" t="s">
        <v>34</v>
      </c>
      <c r="R164" s="58" t="s">
        <v>29</v>
      </c>
      <c r="S164"/>
      <c r="T164"/>
      <c r="U164"/>
      <c r="V164"/>
    </row>
    <row r="165" spans="1:22" ht="14.1" customHeight="1">
      <c r="A165" s="59">
        <v>3</v>
      </c>
      <c r="B165" s="60" t="s">
        <v>314</v>
      </c>
      <c r="C165" s="61">
        <v>311300</v>
      </c>
      <c r="D165" s="62">
        <v>2758607207</v>
      </c>
      <c r="E165" s="61" t="s">
        <v>23</v>
      </c>
      <c r="F165" s="61">
        <v>600831</v>
      </c>
      <c r="G165" s="89" t="s">
        <v>326</v>
      </c>
      <c r="H165" s="49" t="s">
        <v>330</v>
      </c>
      <c r="I165" s="64">
        <v>2.3E-3</v>
      </c>
      <c r="J165" s="65">
        <v>-701138.84</v>
      </c>
      <c r="K165" s="65">
        <v>-1005579</v>
      </c>
      <c r="L165" s="66" t="str">
        <f t="shared" si="3"/>
        <v>Gysipo</v>
      </c>
      <c r="M165" s="71" t="s">
        <v>27</v>
      </c>
      <c r="N165" s="72" t="s">
        <v>26</v>
      </c>
      <c r="O165" s="72" t="s">
        <v>27</v>
      </c>
      <c r="P165" s="93" t="s">
        <v>331</v>
      </c>
      <c r="Q165" s="69" t="s">
        <v>34</v>
      </c>
      <c r="R165" s="70" t="s">
        <v>29</v>
      </c>
    </row>
    <row r="166" spans="1:22" ht="14.1" customHeight="1">
      <c r="A166" s="59">
        <v>3</v>
      </c>
      <c r="B166" s="60" t="s">
        <v>314</v>
      </c>
      <c r="C166" s="61">
        <v>311300</v>
      </c>
      <c r="D166" s="62">
        <v>2758615207</v>
      </c>
      <c r="E166" s="61" t="s">
        <v>23</v>
      </c>
      <c r="F166" s="61">
        <v>600831</v>
      </c>
      <c r="G166" s="89" t="s">
        <v>326</v>
      </c>
      <c r="H166" s="49" t="s">
        <v>332</v>
      </c>
      <c r="I166" s="64">
        <v>4.7999999999999996E-3</v>
      </c>
      <c r="J166" s="65">
        <v>-700963.46</v>
      </c>
      <c r="K166" s="65">
        <v>-1005520.98</v>
      </c>
      <c r="L166" s="66" t="str">
        <f t="shared" si="3"/>
        <v>Gysipo</v>
      </c>
      <c r="M166" s="71" t="s">
        <v>27</v>
      </c>
      <c r="N166" s="72" t="s">
        <v>26</v>
      </c>
      <c r="O166" s="72" t="s">
        <v>27</v>
      </c>
      <c r="P166" s="93" t="s">
        <v>331</v>
      </c>
      <c r="Q166" s="69" t="s">
        <v>34</v>
      </c>
      <c r="R166" s="70" t="s">
        <v>29</v>
      </c>
    </row>
    <row r="167" spans="1:22" ht="14.1" customHeight="1">
      <c r="A167" s="59">
        <v>3</v>
      </c>
      <c r="B167" s="60" t="s">
        <v>314</v>
      </c>
      <c r="C167" s="61">
        <v>311300</v>
      </c>
      <c r="D167" s="62">
        <v>2758647207</v>
      </c>
      <c r="E167" s="61" t="s">
        <v>23</v>
      </c>
      <c r="F167" s="61">
        <v>600831</v>
      </c>
      <c r="G167" s="89" t="s">
        <v>326</v>
      </c>
      <c r="H167" s="49" t="s">
        <v>333</v>
      </c>
      <c r="I167" s="64">
        <v>6.4000000000000003E-3</v>
      </c>
      <c r="J167" s="65">
        <v>-701112.02</v>
      </c>
      <c r="K167" s="65">
        <v>-1005567.59</v>
      </c>
      <c r="L167" s="66" t="str">
        <f t="shared" si="3"/>
        <v>Gysipo</v>
      </c>
      <c r="M167" s="71" t="s">
        <v>27</v>
      </c>
      <c r="N167" s="72" t="s">
        <v>26</v>
      </c>
      <c r="O167" s="72" t="s">
        <v>27</v>
      </c>
      <c r="P167" s="93" t="s">
        <v>331</v>
      </c>
      <c r="Q167" s="69" t="s">
        <v>34</v>
      </c>
      <c r="R167" s="70" t="s">
        <v>29</v>
      </c>
    </row>
    <row r="168" spans="1:22" ht="14.1" customHeight="1">
      <c r="A168" s="59">
        <v>3</v>
      </c>
      <c r="B168" s="60" t="s">
        <v>314</v>
      </c>
      <c r="C168" s="61">
        <v>311300</v>
      </c>
      <c r="D168" s="62">
        <v>2759410207</v>
      </c>
      <c r="E168" s="61" t="s">
        <v>23</v>
      </c>
      <c r="F168" s="61">
        <v>600831</v>
      </c>
      <c r="G168" s="89" t="s">
        <v>326</v>
      </c>
      <c r="H168" s="49" t="s">
        <v>334</v>
      </c>
      <c r="I168" s="64">
        <v>9.5899999999999999E-2</v>
      </c>
      <c r="J168" s="65">
        <v>-699217.91</v>
      </c>
      <c r="K168" s="65">
        <v>-1002456.4</v>
      </c>
      <c r="L168" s="66" t="str">
        <f t="shared" si="3"/>
        <v>Gysipo</v>
      </c>
      <c r="M168" s="71" t="s">
        <v>26</v>
      </c>
      <c r="N168" s="72" t="s">
        <v>27</v>
      </c>
      <c r="O168" s="72" t="s">
        <v>27</v>
      </c>
      <c r="P168" s="93"/>
      <c r="Q168" s="69" t="s">
        <v>34</v>
      </c>
      <c r="R168" s="58" t="s">
        <v>29</v>
      </c>
      <c r="S168"/>
      <c r="T168"/>
      <c r="U168"/>
      <c r="V168"/>
    </row>
    <row r="169" spans="1:22" ht="14.1" customHeight="1">
      <c r="A169" s="59">
        <v>3</v>
      </c>
      <c r="B169" s="60" t="s">
        <v>314</v>
      </c>
      <c r="C169" s="61">
        <v>311300</v>
      </c>
      <c r="D169" s="62">
        <v>2759438207</v>
      </c>
      <c r="E169" s="61" t="s">
        <v>23</v>
      </c>
      <c r="F169" s="61">
        <v>600831</v>
      </c>
      <c r="G169" s="89" t="s">
        <v>326</v>
      </c>
      <c r="H169" s="49" t="s">
        <v>335</v>
      </c>
      <c r="I169" s="64">
        <v>4.1999999999999997E-3</v>
      </c>
      <c r="J169" s="65">
        <v>-699148.71</v>
      </c>
      <c r="K169" s="65">
        <v>-1002459.55</v>
      </c>
      <c r="L169" s="66" t="str">
        <f t="shared" si="3"/>
        <v>Gysipo</v>
      </c>
      <c r="M169" s="71" t="s">
        <v>26</v>
      </c>
      <c r="N169" s="72" t="s">
        <v>27</v>
      </c>
      <c r="O169" s="72" t="s">
        <v>27</v>
      </c>
      <c r="P169" s="93"/>
      <c r="Q169" s="69" t="s">
        <v>34</v>
      </c>
      <c r="R169" s="58" t="s">
        <v>29</v>
      </c>
      <c r="S169"/>
      <c r="T169"/>
      <c r="U169"/>
      <c r="V169"/>
    </row>
    <row r="170" spans="1:22" ht="14.1" customHeight="1">
      <c r="A170" s="59">
        <v>3</v>
      </c>
      <c r="B170" s="60" t="s">
        <v>336</v>
      </c>
      <c r="C170" s="61">
        <v>311300</v>
      </c>
      <c r="D170" s="62">
        <v>2016149207</v>
      </c>
      <c r="E170" s="61" t="s">
        <v>23</v>
      </c>
      <c r="F170" s="61">
        <v>601501</v>
      </c>
      <c r="G170" s="89" t="s">
        <v>337</v>
      </c>
      <c r="H170" s="49" t="s">
        <v>338</v>
      </c>
      <c r="I170" s="64">
        <v>2.7900000000000001E-2</v>
      </c>
      <c r="J170" s="65">
        <v>-691162.05</v>
      </c>
      <c r="K170" s="65">
        <v>-1010700.37</v>
      </c>
      <c r="L170" s="66" t="str">
        <f t="shared" si="3"/>
        <v>Gysipo</v>
      </c>
      <c r="M170" s="71" t="s">
        <v>26</v>
      </c>
      <c r="N170" s="72" t="s">
        <v>27</v>
      </c>
      <c r="O170" s="72" t="s">
        <v>27</v>
      </c>
      <c r="P170" s="93"/>
      <c r="Q170" s="69" t="s">
        <v>34</v>
      </c>
      <c r="R170" s="58" t="s">
        <v>29</v>
      </c>
      <c r="S170"/>
      <c r="T170"/>
      <c r="U170"/>
      <c r="V170"/>
    </row>
    <row r="171" spans="1:22" ht="14.1" customHeight="1">
      <c r="A171" s="59">
        <v>3</v>
      </c>
      <c r="B171" s="60" t="s">
        <v>339</v>
      </c>
      <c r="C171" s="94"/>
      <c r="D171" s="62">
        <v>1045455631</v>
      </c>
      <c r="E171" s="61" t="s">
        <v>23</v>
      </c>
      <c r="F171" s="61">
        <v>602159</v>
      </c>
      <c r="G171" s="89" t="s">
        <v>340</v>
      </c>
      <c r="H171" s="49" t="s">
        <v>341</v>
      </c>
      <c r="I171" s="64">
        <v>2.5000000000000001E-3</v>
      </c>
      <c r="J171" s="65">
        <v>0</v>
      </c>
      <c r="K171" s="65">
        <v>0</v>
      </c>
      <c r="L171" s="76"/>
      <c r="M171" s="77"/>
      <c r="N171" s="73"/>
      <c r="O171" s="72" t="s">
        <v>26</v>
      </c>
      <c r="P171" s="68" t="s">
        <v>342</v>
      </c>
      <c r="Q171" s="69" t="s">
        <v>280</v>
      </c>
      <c r="R171" s="58" t="s">
        <v>108</v>
      </c>
      <c r="S171"/>
      <c r="T171"/>
      <c r="U171"/>
      <c r="V171"/>
    </row>
    <row r="172" spans="1:22" ht="14.1" customHeight="1">
      <c r="A172" s="59">
        <v>3</v>
      </c>
      <c r="B172" s="60" t="s">
        <v>339</v>
      </c>
      <c r="C172" s="94"/>
      <c r="D172" s="62">
        <v>1045456631</v>
      </c>
      <c r="E172" s="61" t="s">
        <v>23</v>
      </c>
      <c r="F172" s="61">
        <v>602159</v>
      </c>
      <c r="G172" s="89" t="s">
        <v>340</v>
      </c>
      <c r="H172" s="49" t="s">
        <v>343</v>
      </c>
      <c r="I172" s="64">
        <v>1.8800000000000001E-2</v>
      </c>
      <c r="J172" s="65">
        <v>0</v>
      </c>
      <c r="K172" s="65">
        <v>0</v>
      </c>
      <c r="L172" s="76"/>
      <c r="M172" s="77"/>
      <c r="N172" s="73"/>
      <c r="O172" s="72" t="s">
        <v>26</v>
      </c>
      <c r="P172" s="68" t="s">
        <v>342</v>
      </c>
      <c r="Q172" s="69" t="s">
        <v>34</v>
      </c>
      <c r="R172" s="58" t="s">
        <v>108</v>
      </c>
      <c r="S172"/>
      <c r="T172"/>
      <c r="U172"/>
      <c r="V172"/>
    </row>
    <row r="173" spans="1:22" ht="14.1" customHeight="1">
      <c r="A173" s="59">
        <v>3</v>
      </c>
      <c r="B173" s="60" t="s">
        <v>344</v>
      </c>
      <c r="C173" s="94"/>
      <c r="D173" s="62">
        <v>1927332208</v>
      </c>
      <c r="E173" s="61" t="s">
        <v>23</v>
      </c>
      <c r="F173" s="61">
        <v>689505</v>
      </c>
      <c r="G173" s="89" t="s">
        <v>345</v>
      </c>
      <c r="H173" s="49" t="s">
        <v>346</v>
      </c>
      <c r="I173" s="64">
        <v>2E-3</v>
      </c>
      <c r="J173" s="65">
        <v>0</v>
      </c>
      <c r="K173" s="65">
        <v>0</v>
      </c>
      <c r="L173" s="76"/>
      <c r="M173" s="77"/>
      <c r="N173" s="73"/>
      <c r="O173" s="72" t="s">
        <v>26</v>
      </c>
      <c r="P173" s="68" t="s">
        <v>347</v>
      </c>
      <c r="Q173" s="69" t="s">
        <v>34</v>
      </c>
      <c r="R173" s="58" t="s">
        <v>108</v>
      </c>
      <c r="S173"/>
      <c r="T173"/>
      <c r="U173"/>
      <c r="V173"/>
    </row>
    <row r="174" spans="1:22" ht="14.1" customHeight="1">
      <c r="A174" s="59">
        <v>3</v>
      </c>
      <c r="B174" s="60" t="s">
        <v>348</v>
      </c>
      <c r="C174" s="94"/>
      <c r="D174" s="62">
        <v>1489390505</v>
      </c>
      <c r="E174" s="61" t="s">
        <v>23</v>
      </c>
      <c r="F174" s="61">
        <v>738328</v>
      </c>
      <c r="G174" s="89" t="s">
        <v>349</v>
      </c>
      <c r="H174" s="49" t="s">
        <v>350</v>
      </c>
      <c r="I174" s="64">
        <v>6.7999999999999996E-3</v>
      </c>
      <c r="J174" s="65">
        <v>0</v>
      </c>
      <c r="K174" s="65">
        <v>0</v>
      </c>
      <c r="L174" s="76"/>
      <c r="M174" s="77"/>
      <c r="N174" s="73"/>
      <c r="O174" s="72" t="s">
        <v>26</v>
      </c>
      <c r="P174" s="68" t="s">
        <v>347</v>
      </c>
      <c r="Q174" s="56" t="s">
        <v>132</v>
      </c>
      <c r="R174" s="58" t="s">
        <v>108</v>
      </c>
      <c r="S174"/>
      <c r="T174"/>
      <c r="U174"/>
      <c r="V174"/>
    </row>
    <row r="175" spans="1:22" ht="14.1" customHeight="1">
      <c r="A175" s="59">
        <v>3</v>
      </c>
      <c r="B175" s="60" t="s">
        <v>348</v>
      </c>
      <c r="C175" s="94"/>
      <c r="D175" s="62">
        <v>1489391505</v>
      </c>
      <c r="E175" s="61" t="s">
        <v>23</v>
      </c>
      <c r="F175" s="61">
        <v>738328</v>
      </c>
      <c r="G175" s="89" t="s">
        <v>349</v>
      </c>
      <c r="H175" s="49" t="s">
        <v>351</v>
      </c>
      <c r="I175" s="64">
        <v>1.2E-2</v>
      </c>
      <c r="J175" s="65">
        <v>0</v>
      </c>
      <c r="K175" s="65">
        <v>0</v>
      </c>
      <c r="L175" s="76"/>
      <c r="M175" s="77"/>
      <c r="N175" s="73"/>
      <c r="O175" s="72" t="s">
        <v>26</v>
      </c>
      <c r="P175" s="68" t="s">
        <v>347</v>
      </c>
      <c r="Q175" s="56" t="s">
        <v>132</v>
      </c>
      <c r="R175" s="58" t="s">
        <v>108</v>
      </c>
      <c r="S175"/>
      <c r="T175"/>
      <c r="U175"/>
      <c r="V175"/>
    </row>
    <row r="176" spans="1:22" ht="14.1" customHeight="1">
      <c r="A176" s="59">
        <v>3</v>
      </c>
      <c r="B176" s="60" t="s">
        <v>348</v>
      </c>
      <c r="C176" s="94"/>
      <c r="D176" s="62">
        <v>1489395505</v>
      </c>
      <c r="E176" s="61" t="s">
        <v>23</v>
      </c>
      <c r="F176" s="61">
        <v>738328</v>
      </c>
      <c r="G176" s="89" t="s">
        <v>349</v>
      </c>
      <c r="H176" s="49" t="s">
        <v>352</v>
      </c>
      <c r="I176" s="64">
        <v>8.9999999999999998E-4</v>
      </c>
      <c r="J176" s="65">
        <v>0</v>
      </c>
      <c r="K176" s="65">
        <v>0</v>
      </c>
      <c r="L176" s="76"/>
      <c r="M176" s="77"/>
      <c r="N176" s="73"/>
      <c r="O176" s="72" t="s">
        <v>26</v>
      </c>
      <c r="P176" s="68" t="s">
        <v>347</v>
      </c>
      <c r="Q176" s="56" t="s">
        <v>132</v>
      </c>
      <c r="R176" s="58" t="s">
        <v>108</v>
      </c>
      <c r="S176"/>
      <c r="T176"/>
      <c r="U176"/>
      <c r="V176"/>
    </row>
    <row r="177" spans="1:22" ht="14.1" customHeight="1">
      <c r="A177" s="59">
        <v>4</v>
      </c>
      <c r="B177" s="60" t="s">
        <v>353</v>
      </c>
      <c r="C177" s="95" t="s">
        <v>354</v>
      </c>
      <c r="D177" s="62">
        <v>2658285606</v>
      </c>
      <c r="E177" s="61" t="s">
        <v>23</v>
      </c>
      <c r="F177" s="61">
        <v>718033</v>
      </c>
      <c r="G177" s="63" t="s">
        <v>355</v>
      </c>
      <c r="H177" s="49" t="s">
        <v>356</v>
      </c>
      <c r="I177" s="64">
        <v>1.2999999999999999E-3</v>
      </c>
      <c r="J177" s="65">
        <v>-650778.84</v>
      </c>
      <c r="K177" s="65">
        <v>-1059868.6200000001</v>
      </c>
      <c r="L177" s="66" t="str">
        <f t="shared" ref="L177:L222" si="4">HYPERLINK(CONCATENATE("http://gis.pla.cz/gisypo/main.aspx?scale=3000&amp;Y=",J177,"&amp;X=",K177),"Gysipo")</f>
        <v>Gysipo</v>
      </c>
      <c r="M177" s="71" t="s">
        <v>27</v>
      </c>
      <c r="N177" s="49" t="s">
        <v>26</v>
      </c>
      <c r="O177" s="49" t="s">
        <v>27</v>
      </c>
      <c r="P177" s="68" t="s">
        <v>357</v>
      </c>
      <c r="Q177" s="69" t="s">
        <v>34</v>
      </c>
      <c r="R177" s="88" t="s">
        <v>29</v>
      </c>
    </row>
    <row r="178" spans="1:22" ht="14.1" customHeight="1">
      <c r="A178" s="59">
        <v>4</v>
      </c>
      <c r="B178" s="60" t="s">
        <v>353</v>
      </c>
      <c r="C178" s="61">
        <v>411100</v>
      </c>
      <c r="D178" s="62">
        <v>2822243606</v>
      </c>
      <c r="E178" s="61" t="s">
        <v>23</v>
      </c>
      <c r="F178" s="61">
        <v>737178</v>
      </c>
      <c r="G178" s="63" t="s">
        <v>358</v>
      </c>
      <c r="H178" s="49" t="s">
        <v>359</v>
      </c>
      <c r="I178" s="64">
        <v>2.8899999999999999E-2</v>
      </c>
      <c r="J178" s="65">
        <v>-643239.87</v>
      </c>
      <c r="K178" s="65">
        <v>-1057796.1299999999</v>
      </c>
      <c r="L178" s="66" t="str">
        <f t="shared" si="4"/>
        <v>Gysipo</v>
      </c>
      <c r="M178" s="71" t="s">
        <v>27</v>
      </c>
      <c r="N178" s="49" t="s">
        <v>26</v>
      </c>
      <c r="O178" s="49" t="s">
        <v>27</v>
      </c>
      <c r="P178" s="68" t="s">
        <v>360</v>
      </c>
      <c r="Q178" s="69" t="s">
        <v>34</v>
      </c>
      <c r="R178" s="88" t="s">
        <v>29</v>
      </c>
    </row>
    <row r="179" spans="1:22" ht="14.1" customHeight="1">
      <c r="A179" s="59">
        <v>4</v>
      </c>
      <c r="B179" s="60" t="s">
        <v>353</v>
      </c>
      <c r="C179" s="61">
        <v>411100</v>
      </c>
      <c r="D179" s="62">
        <v>2822255606</v>
      </c>
      <c r="E179" s="61" t="s">
        <v>23</v>
      </c>
      <c r="F179" s="61">
        <v>737178</v>
      </c>
      <c r="G179" s="63" t="s">
        <v>358</v>
      </c>
      <c r="H179" s="49" t="s">
        <v>361</v>
      </c>
      <c r="I179" s="64">
        <v>0.13619999999999999</v>
      </c>
      <c r="J179" s="65">
        <v>-643378.94999999995</v>
      </c>
      <c r="K179" s="65">
        <v>-1057745.8799999999</v>
      </c>
      <c r="L179" s="66" t="str">
        <f t="shared" si="4"/>
        <v>Gysipo</v>
      </c>
      <c r="M179" s="71" t="s">
        <v>27</v>
      </c>
      <c r="N179" s="49" t="s">
        <v>26</v>
      </c>
      <c r="O179" s="49" t="s">
        <v>27</v>
      </c>
      <c r="P179" s="68" t="s">
        <v>360</v>
      </c>
      <c r="Q179" s="69" t="s">
        <v>34</v>
      </c>
      <c r="R179" s="88" t="s">
        <v>29</v>
      </c>
    </row>
    <row r="180" spans="1:22" ht="14.1" customHeight="1">
      <c r="A180" s="59">
        <v>4</v>
      </c>
      <c r="B180" s="60" t="s">
        <v>353</v>
      </c>
      <c r="C180" s="61">
        <v>411100</v>
      </c>
      <c r="D180" s="62">
        <v>2619320606</v>
      </c>
      <c r="E180" s="61" t="s">
        <v>23</v>
      </c>
      <c r="F180" s="61">
        <v>743852</v>
      </c>
      <c r="G180" s="63" t="s">
        <v>362</v>
      </c>
      <c r="H180" s="49" t="s">
        <v>363</v>
      </c>
      <c r="I180" s="64">
        <v>1.35E-2</v>
      </c>
      <c r="J180" s="65">
        <v>-653327.79</v>
      </c>
      <c r="K180" s="65">
        <v>-1059641.52</v>
      </c>
      <c r="L180" s="66" t="str">
        <f t="shared" si="4"/>
        <v>Gysipo</v>
      </c>
      <c r="M180" s="71" t="s">
        <v>27</v>
      </c>
      <c r="N180" s="49" t="s">
        <v>26</v>
      </c>
      <c r="O180" s="49" t="s">
        <v>27</v>
      </c>
      <c r="P180" s="68" t="s">
        <v>364</v>
      </c>
      <c r="Q180" s="69" t="s">
        <v>34</v>
      </c>
      <c r="R180" s="88" t="s">
        <v>29</v>
      </c>
    </row>
    <row r="181" spans="1:22" ht="14.1" customHeight="1">
      <c r="A181" s="59">
        <v>4</v>
      </c>
      <c r="B181" s="60" t="s">
        <v>353</v>
      </c>
      <c r="C181" s="61">
        <v>411100</v>
      </c>
      <c r="D181" s="62">
        <v>2619324606</v>
      </c>
      <c r="E181" s="61" t="s">
        <v>23</v>
      </c>
      <c r="F181" s="61">
        <v>743852</v>
      </c>
      <c r="G181" s="63" t="s">
        <v>362</v>
      </c>
      <c r="H181" s="49" t="s">
        <v>365</v>
      </c>
      <c r="I181" s="64">
        <v>0.02</v>
      </c>
      <c r="J181" s="65">
        <v>-653316.46</v>
      </c>
      <c r="K181" s="65">
        <v>-1059649.57</v>
      </c>
      <c r="L181" s="66" t="str">
        <f t="shared" si="4"/>
        <v>Gysipo</v>
      </c>
      <c r="M181" s="71" t="s">
        <v>27</v>
      </c>
      <c r="N181" s="49" t="s">
        <v>26</v>
      </c>
      <c r="O181" s="49" t="s">
        <v>27</v>
      </c>
      <c r="P181" s="68" t="s">
        <v>364</v>
      </c>
      <c r="Q181" s="69" t="s">
        <v>34</v>
      </c>
      <c r="R181" s="88" t="s">
        <v>29</v>
      </c>
    </row>
    <row r="182" spans="1:22" ht="25.5">
      <c r="A182" s="59">
        <v>4</v>
      </c>
      <c r="B182" s="60" t="s">
        <v>353</v>
      </c>
      <c r="C182" s="61">
        <v>411100</v>
      </c>
      <c r="D182" s="62">
        <v>3049854606</v>
      </c>
      <c r="E182" s="61" t="s">
        <v>23</v>
      </c>
      <c r="F182" s="61">
        <v>743852</v>
      </c>
      <c r="G182" s="63" t="s">
        <v>362</v>
      </c>
      <c r="H182" s="49" t="s">
        <v>366</v>
      </c>
      <c r="I182" s="64">
        <v>5.1400000000000001E-2</v>
      </c>
      <c r="J182" s="65">
        <v>-653401.30000000005</v>
      </c>
      <c r="K182" s="65">
        <v>-1059603</v>
      </c>
      <c r="L182" s="66" t="str">
        <f t="shared" si="4"/>
        <v>Gysipo</v>
      </c>
      <c r="M182" s="71" t="s">
        <v>26</v>
      </c>
      <c r="N182" s="49" t="s">
        <v>26</v>
      </c>
      <c r="O182" s="49" t="s">
        <v>27</v>
      </c>
      <c r="P182" s="68" t="s">
        <v>367</v>
      </c>
      <c r="Q182" s="69" t="s">
        <v>34</v>
      </c>
      <c r="R182" s="96" t="s">
        <v>108</v>
      </c>
    </row>
    <row r="183" spans="1:22" ht="25.5">
      <c r="A183" s="59">
        <v>4</v>
      </c>
      <c r="B183" s="60" t="s">
        <v>368</v>
      </c>
      <c r="C183" s="61">
        <v>411200</v>
      </c>
      <c r="D183" s="62">
        <v>2173396204</v>
      </c>
      <c r="E183" s="61" t="s">
        <v>23</v>
      </c>
      <c r="F183" s="61">
        <v>701823</v>
      </c>
      <c r="G183" s="63" t="s">
        <v>369</v>
      </c>
      <c r="H183" s="49" t="s">
        <v>370</v>
      </c>
      <c r="I183" s="64">
        <v>7.4000000000000003E-3</v>
      </c>
      <c r="J183" s="65">
        <v>-687594.96</v>
      </c>
      <c r="K183" s="65">
        <v>-1060807.96</v>
      </c>
      <c r="L183" s="66" t="str">
        <f t="shared" si="4"/>
        <v>Gysipo</v>
      </c>
      <c r="M183" s="71" t="s">
        <v>26</v>
      </c>
      <c r="N183" s="49" t="s">
        <v>27</v>
      </c>
      <c r="O183" s="49" t="s">
        <v>27</v>
      </c>
      <c r="P183" s="68" t="s">
        <v>371</v>
      </c>
      <c r="Q183" s="69" t="s">
        <v>34</v>
      </c>
      <c r="R183" s="58" t="s">
        <v>29</v>
      </c>
      <c r="S183"/>
      <c r="T183"/>
      <c r="U183"/>
      <c r="V183"/>
    </row>
    <row r="184" spans="1:22" ht="25.5">
      <c r="A184" s="59">
        <v>4</v>
      </c>
      <c r="B184" s="60" t="s">
        <v>368</v>
      </c>
      <c r="C184" s="61">
        <v>411200</v>
      </c>
      <c r="D184" s="62">
        <v>2173397204</v>
      </c>
      <c r="E184" s="61" t="s">
        <v>23</v>
      </c>
      <c r="F184" s="61">
        <v>701823</v>
      </c>
      <c r="G184" s="63" t="s">
        <v>369</v>
      </c>
      <c r="H184" s="49" t="s">
        <v>372</v>
      </c>
      <c r="I184" s="64">
        <v>3.3E-3</v>
      </c>
      <c r="J184" s="65">
        <v>-687571.85</v>
      </c>
      <c r="K184" s="65">
        <v>-1060783.01</v>
      </c>
      <c r="L184" s="66" t="str">
        <f t="shared" si="4"/>
        <v>Gysipo</v>
      </c>
      <c r="M184" s="71" t="s">
        <v>26</v>
      </c>
      <c r="N184" s="49" t="s">
        <v>27</v>
      </c>
      <c r="O184" s="49" t="s">
        <v>27</v>
      </c>
      <c r="P184" s="68" t="s">
        <v>373</v>
      </c>
      <c r="Q184" s="69" t="s">
        <v>34</v>
      </c>
      <c r="R184" s="58" t="s">
        <v>29</v>
      </c>
      <c r="S184"/>
      <c r="T184"/>
      <c r="U184"/>
      <c r="V184"/>
    </row>
    <row r="185" spans="1:22" ht="25.5">
      <c r="A185" s="59">
        <v>4</v>
      </c>
      <c r="B185" s="60" t="s">
        <v>368</v>
      </c>
      <c r="C185" s="61">
        <v>411200</v>
      </c>
      <c r="D185" s="62">
        <v>2173402204</v>
      </c>
      <c r="E185" s="61" t="s">
        <v>23</v>
      </c>
      <c r="F185" s="61">
        <v>701823</v>
      </c>
      <c r="G185" s="63" t="s">
        <v>369</v>
      </c>
      <c r="H185" s="49" t="s">
        <v>374</v>
      </c>
      <c r="I185" s="64">
        <v>2.9999999999999997E-4</v>
      </c>
      <c r="J185" s="65">
        <v>-687591</v>
      </c>
      <c r="K185" s="65">
        <v>-1060795.5</v>
      </c>
      <c r="L185" s="66" t="str">
        <f t="shared" si="4"/>
        <v>Gysipo</v>
      </c>
      <c r="M185" s="71" t="s">
        <v>27</v>
      </c>
      <c r="N185" s="49" t="s">
        <v>27</v>
      </c>
      <c r="O185" s="49" t="s">
        <v>27</v>
      </c>
      <c r="P185" s="68" t="s">
        <v>371</v>
      </c>
      <c r="Q185" s="69" t="s">
        <v>34</v>
      </c>
      <c r="R185" s="88" t="s">
        <v>29</v>
      </c>
      <c r="S185"/>
      <c r="T185"/>
      <c r="U185"/>
      <c r="V185"/>
    </row>
    <row r="186" spans="1:22" ht="25.5">
      <c r="A186" s="59">
        <v>4</v>
      </c>
      <c r="B186" s="60" t="s">
        <v>368</v>
      </c>
      <c r="C186" s="61">
        <v>411200</v>
      </c>
      <c r="D186" s="62">
        <v>2173403204</v>
      </c>
      <c r="E186" s="61" t="s">
        <v>23</v>
      </c>
      <c r="F186" s="61">
        <v>701823</v>
      </c>
      <c r="G186" s="63" t="s">
        <v>369</v>
      </c>
      <c r="H186" s="49" t="s">
        <v>375</v>
      </c>
      <c r="I186" s="64">
        <v>8.0000000000000004E-4</v>
      </c>
      <c r="J186" s="65">
        <v>-687581.9</v>
      </c>
      <c r="K186" s="65">
        <v>-1060783.43</v>
      </c>
      <c r="L186" s="66" t="str">
        <f t="shared" si="4"/>
        <v>Gysipo</v>
      </c>
      <c r="M186" s="71" t="s">
        <v>27</v>
      </c>
      <c r="N186" s="49" t="s">
        <v>27</v>
      </c>
      <c r="O186" s="49" t="s">
        <v>27</v>
      </c>
      <c r="P186" s="68" t="s">
        <v>371</v>
      </c>
      <c r="Q186" s="69" t="s">
        <v>34</v>
      </c>
      <c r="R186" s="88" t="s">
        <v>29</v>
      </c>
      <c r="S186"/>
      <c r="T186"/>
      <c r="U186"/>
      <c r="V186"/>
    </row>
    <row r="187" spans="1:22" ht="25.5">
      <c r="A187" s="59">
        <v>4</v>
      </c>
      <c r="B187" s="60" t="s">
        <v>376</v>
      </c>
      <c r="C187" s="61">
        <v>411200</v>
      </c>
      <c r="D187" s="62">
        <v>2252967204</v>
      </c>
      <c r="E187" s="61" t="s">
        <v>23</v>
      </c>
      <c r="F187" s="61">
        <v>725170</v>
      </c>
      <c r="G187" s="63" t="s">
        <v>377</v>
      </c>
      <c r="H187" s="49" t="s">
        <v>378</v>
      </c>
      <c r="I187" s="64">
        <v>4.0000000000000001E-3</v>
      </c>
      <c r="J187" s="65">
        <v>-689654.37</v>
      </c>
      <c r="K187" s="65">
        <v>-1060650.1200000001</v>
      </c>
      <c r="L187" s="66" t="str">
        <f t="shared" si="4"/>
        <v>Gysipo</v>
      </c>
      <c r="M187" s="71" t="s">
        <v>27</v>
      </c>
      <c r="N187" s="49"/>
      <c r="O187" s="49" t="s">
        <v>26</v>
      </c>
      <c r="P187" s="68" t="s">
        <v>379</v>
      </c>
      <c r="Q187" s="69" t="s">
        <v>34</v>
      </c>
      <c r="R187" s="88" t="s">
        <v>29</v>
      </c>
      <c r="S187"/>
      <c r="T187"/>
      <c r="U187"/>
      <c r="V187"/>
    </row>
    <row r="188" spans="1:22" ht="25.5">
      <c r="A188" s="59">
        <v>4</v>
      </c>
      <c r="B188" s="60" t="s">
        <v>376</v>
      </c>
      <c r="C188" s="61">
        <v>411200</v>
      </c>
      <c r="D188" s="62">
        <v>2261734204</v>
      </c>
      <c r="E188" s="61" t="s">
        <v>23</v>
      </c>
      <c r="F188" s="61">
        <v>725170</v>
      </c>
      <c r="G188" s="63" t="s">
        <v>377</v>
      </c>
      <c r="H188" s="49" t="s">
        <v>380</v>
      </c>
      <c r="I188" s="64">
        <v>9.4000000000000004E-3</v>
      </c>
      <c r="J188" s="65">
        <v>-689151.31</v>
      </c>
      <c r="K188" s="65">
        <v>-1060117.45</v>
      </c>
      <c r="L188" s="66" t="str">
        <f t="shared" si="4"/>
        <v>Gysipo</v>
      </c>
      <c r="M188" s="71"/>
      <c r="N188" s="49"/>
      <c r="O188" s="49" t="s">
        <v>26</v>
      </c>
      <c r="P188" s="68" t="s">
        <v>379</v>
      </c>
      <c r="Q188" s="69" t="s">
        <v>34</v>
      </c>
      <c r="R188" s="88" t="s">
        <v>29</v>
      </c>
      <c r="S188"/>
      <c r="T188"/>
      <c r="U188"/>
      <c r="V188"/>
    </row>
    <row r="189" spans="1:22" ht="25.5">
      <c r="A189" s="59">
        <v>4</v>
      </c>
      <c r="B189" s="60" t="s">
        <v>376</v>
      </c>
      <c r="C189" s="61">
        <v>411200</v>
      </c>
      <c r="D189" s="62">
        <v>2286810204</v>
      </c>
      <c r="E189" s="61" t="s">
        <v>23</v>
      </c>
      <c r="F189" s="61">
        <v>739707</v>
      </c>
      <c r="G189" s="63" t="s">
        <v>381</v>
      </c>
      <c r="H189" s="49" t="s">
        <v>382</v>
      </c>
      <c r="I189" s="64">
        <v>7.3000000000000001E-3</v>
      </c>
      <c r="J189" s="65">
        <v>-689670.44</v>
      </c>
      <c r="K189" s="65">
        <v>-1060680.76</v>
      </c>
      <c r="L189" s="66" t="str">
        <f t="shared" si="4"/>
        <v>Gysipo</v>
      </c>
      <c r="M189" s="71"/>
      <c r="N189" s="49"/>
      <c r="O189" s="49" t="s">
        <v>26</v>
      </c>
      <c r="P189" s="68" t="s">
        <v>379</v>
      </c>
      <c r="Q189" s="69" t="s">
        <v>34</v>
      </c>
      <c r="R189" s="88" t="s">
        <v>29</v>
      </c>
      <c r="S189"/>
      <c r="T189"/>
      <c r="U189"/>
      <c r="V189"/>
    </row>
    <row r="190" spans="1:22" ht="25.5">
      <c r="A190" s="59">
        <v>4</v>
      </c>
      <c r="B190" s="60" t="s">
        <v>376</v>
      </c>
      <c r="C190" s="61">
        <v>411200</v>
      </c>
      <c r="D190" s="62">
        <v>2286838204</v>
      </c>
      <c r="E190" s="61" t="s">
        <v>23</v>
      </c>
      <c r="F190" s="61">
        <v>739707</v>
      </c>
      <c r="G190" s="63" t="s">
        <v>381</v>
      </c>
      <c r="H190" s="49" t="s">
        <v>383</v>
      </c>
      <c r="I190" s="64">
        <v>2.53E-2</v>
      </c>
      <c r="J190" s="65">
        <v>-689209.42</v>
      </c>
      <c r="K190" s="65">
        <v>-1060218.95</v>
      </c>
      <c r="L190" s="66" t="str">
        <f t="shared" si="4"/>
        <v>Gysipo</v>
      </c>
      <c r="M190" s="71"/>
      <c r="N190" s="49"/>
      <c r="O190" s="49" t="s">
        <v>26</v>
      </c>
      <c r="P190" s="68" t="s">
        <v>379</v>
      </c>
      <c r="Q190" s="69" t="s">
        <v>34</v>
      </c>
      <c r="R190" s="88" t="s">
        <v>29</v>
      </c>
      <c r="S190"/>
      <c r="T190"/>
      <c r="U190"/>
      <c r="V190"/>
    </row>
    <row r="191" spans="1:22" ht="25.5">
      <c r="A191" s="59">
        <v>4</v>
      </c>
      <c r="B191" s="60" t="s">
        <v>376</v>
      </c>
      <c r="C191" s="61">
        <v>411200</v>
      </c>
      <c r="D191" s="62">
        <v>2286849204</v>
      </c>
      <c r="E191" s="61" t="s">
        <v>23</v>
      </c>
      <c r="F191" s="61">
        <v>739707</v>
      </c>
      <c r="G191" s="63" t="s">
        <v>381</v>
      </c>
      <c r="H191" s="49" t="s">
        <v>384</v>
      </c>
      <c r="I191" s="64">
        <v>6.8099999999999994E-2</v>
      </c>
      <c r="J191" s="65">
        <v>-689371.43</v>
      </c>
      <c r="K191" s="65">
        <v>-1060563.55</v>
      </c>
      <c r="L191" s="66" t="str">
        <f t="shared" si="4"/>
        <v>Gysipo</v>
      </c>
      <c r="M191" s="71"/>
      <c r="N191" s="49"/>
      <c r="O191" s="49" t="s">
        <v>26</v>
      </c>
      <c r="P191" s="68" t="s">
        <v>379</v>
      </c>
      <c r="Q191" s="69" t="s">
        <v>34</v>
      </c>
      <c r="R191" s="88" t="s">
        <v>29</v>
      </c>
      <c r="S191"/>
      <c r="T191"/>
      <c r="U191"/>
      <c r="V191"/>
    </row>
    <row r="192" spans="1:22" ht="25.5">
      <c r="A192" s="59">
        <v>4</v>
      </c>
      <c r="B192" s="60" t="s">
        <v>376</v>
      </c>
      <c r="C192" s="61">
        <v>411200</v>
      </c>
      <c r="D192" s="62">
        <v>2286850204</v>
      </c>
      <c r="E192" s="61" t="s">
        <v>23</v>
      </c>
      <c r="F192" s="61">
        <v>739707</v>
      </c>
      <c r="G192" s="63" t="s">
        <v>381</v>
      </c>
      <c r="H192" s="49" t="s">
        <v>385</v>
      </c>
      <c r="I192" s="64">
        <v>4.0599999999999997E-2</v>
      </c>
      <c r="J192" s="65">
        <v>-689322.45</v>
      </c>
      <c r="K192" s="65">
        <v>-1060466.24</v>
      </c>
      <c r="L192" s="66" t="str">
        <f t="shared" si="4"/>
        <v>Gysipo</v>
      </c>
      <c r="M192" s="71"/>
      <c r="N192" s="49"/>
      <c r="O192" s="49" t="s">
        <v>26</v>
      </c>
      <c r="P192" s="68" t="s">
        <v>379</v>
      </c>
      <c r="Q192" s="69" t="s">
        <v>34</v>
      </c>
      <c r="R192" s="88" t="s">
        <v>29</v>
      </c>
      <c r="S192"/>
      <c r="T192"/>
      <c r="U192"/>
      <c r="V192"/>
    </row>
    <row r="193" spans="1:22" ht="25.5">
      <c r="A193" s="59">
        <v>4</v>
      </c>
      <c r="B193" s="60" t="s">
        <v>376</v>
      </c>
      <c r="C193" s="61">
        <v>411200</v>
      </c>
      <c r="D193" s="62">
        <v>2286851204</v>
      </c>
      <c r="E193" s="61" t="s">
        <v>23</v>
      </c>
      <c r="F193" s="61">
        <v>739707</v>
      </c>
      <c r="G193" s="63" t="s">
        <v>381</v>
      </c>
      <c r="H193" s="49" t="s">
        <v>386</v>
      </c>
      <c r="I193" s="64">
        <v>3.1699999999999999E-2</v>
      </c>
      <c r="J193" s="65">
        <v>-689279.55</v>
      </c>
      <c r="K193" s="65">
        <v>-1060377.1399999999</v>
      </c>
      <c r="L193" s="66" t="str">
        <f t="shared" si="4"/>
        <v>Gysipo</v>
      </c>
      <c r="M193" s="71"/>
      <c r="N193" s="49"/>
      <c r="O193" s="49" t="s">
        <v>26</v>
      </c>
      <c r="P193" s="68" t="s">
        <v>379</v>
      </c>
      <c r="Q193" s="69" t="s">
        <v>34</v>
      </c>
      <c r="R193" s="88" t="s">
        <v>29</v>
      </c>
      <c r="S193"/>
      <c r="T193"/>
      <c r="U193"/>
      <c r="V193"/>
    </row>
    <row r="194" spans="1:22" ht="25.5">
      <c r="A194" s="59">
        <v>4</v>
      </c>
      <c r="B194" s="60" t="s">
        <v>376</v>
      </c>
      <c r="C194" s="61">
        <v>411200</v>
      </c>
      <c r="D194" s="62">
        <v>2286852204</v>
      </c>
      <c r="E194" s="61" t="s">
        <v>23</v>
      </c>
      <c r="F194" s="61">
        <v>739707</v>
      </c>
      <c r="G194" s="63" t="s">
        <v>381</v>
      </c>
      <c r="H194" s="49" t="s">
        <v>387</v>
      </c>
      <c r="I194" s="64">
        <v>3.8399999999999997E-2</v>
      </c>
      <c r="J194" s="65">
        <v>-689238.24</v>
      </c>
      <c r="K194" s="65">
        <v>-1060275.1399999999</v>
      </c>
      <c r="L194" s="66" t="str">
        <f t="shared" si="4"/>
        <v>Gysipo</v>
      </c>
      <c r="M194" s="71"/>
      <c r="N194" s="49"/>
      <c r="O194" s="49" t="s">
        <v>26</v>
      </c>
      <c r="P194" s="68" t="s">
        <v>379</v>
      </c>
      <c r="Q194" s="69" t="s">
        <v>34</v>
      </c>
      <c r="R194" s="88" t="s">
        <v>29</v>
      </c>
      <c r="S194"/>
      <c r="T194"/>
      <c r="U194"/>
      <c r="V194"/>
    </row>
    <row r="195" spans="1:22" ht="25.5">
      <c r="A195" s="59">
        <v>4</v>
      </c>
      <c r="B195" s="60" t="s">
        <v>376</v>
      </c>
      <c r="C195" s="61">
        <v>411200</v>
      </c>
      <c r="D195" s="62">
        <v>2286869204</v>
      </c>
      <c r="E195" s="61" t="s">
        <v>23</v>
      </c>
      <c r="F195" s="61">
        <v>739707</v>
      </c>
      <c r="G195" s="63" t="s">
        <v>381</v>
      </c>
      <c r="H195" s="49" t="s">
        <v>388</v>
      </c>
      <c r="I195" s="64">
        <v>1.1299999999999999E-2</v>
      </c>
      <c r="J195" s="65">
        <v>-689346.91</v>
      </c>
      <c r="K195" s="65">
        <v>-1060506.3799999999</v>
      </c>
      <c r="L195" s="66" t="str">
        <f t="shared" si="4"/>
        <v>Gysipo</v>
      </c>
      <c r="M195" s="71"/>
      <c r="N195" s="49"/>
      <c r="O195" s="49" t="s">
        <v>26</v>
      </c>
      <c r="P195" s="68" t="s">
        <v>379</v>
      </c>
      <c r="Q195" s="69" t="s">
        <v>34</v>
      </c>
      <c r="R195" s="88" t="s">
        <v>29</v>
      </c>
      <c r="S195"/>
      <c r="T195"/>
      <c r="U195"/>
      <c r="V195"/>
    </row>
    <row r="196" spans="1:22" ht="25.5">
      <c r="A196" s="59">
        <v>4</v>
      </c>
      <c r="B196" s="60" t="s">
        <v>376</v>
      </c>
      <c r="C196" s="61">
        <v>411200</v>
      </c>
      <c r="D196" s="62">
        <v>2286870204</v>
      </c>
      <c r="E196" s="61" t="s">
        <v>23</v>
      </c>
      <c r="F196" s="61">
        <v>739707</v>
      </c>
      <c r="G196" s="63" t="s">
        <v>381</v>
      </c>
      <c r="H196" s="49" t="s">
        <v>389</v>
      </c>
      <c r="I196" s="64">
        <v>2.4799999999999999E-2</v>
      </c>
      <c r="J196" s="65">
        <v>-689300.35</v>
      </c>
      <c r="K196" s="65">
        <v>-1060417.8700000001</v>
      </c>
      <c r="L196" s="66" t="str">
        <f t="shared" si="4"/>
        <v>Gysipo</v>
      </c>
      <c r="M196" s="71"/>
      <c r="N196" s="49"/>
      <c r="O196" s="49" t="s">
        <v>26</v>
      </c>
      <c r="P196" s="68" t="s">
        <v>379</v>
      </c>
      <c r="Q196" s="69" t="s">
        <v>34</v>
      </c>
      <c r="R196" s="88" t="s">
        <v>29</v>
      </c>
      <c r="S196"/>
      <c r="T196"/>
      <c r="U196"/>
      <c r="V196"/>
    </row>
    <row r="197" spans="1:22" ht="25.5">
      <c r="A197" s="59">
        <v>4</v>
      </c>
      <c r="B197" s="60" t="s">
        <v>376</v>
      </c>
      <c r="C197" s="61">
        <v>411200</v>
      </c>
      <c r="D197" s="62">
        <v>2286871204</v>
      </c>
      <c r="E197" s="61" t="s">
        <v>23</v>
      </c>
      <c r="F197" s="61">
        <v>739707</v>
      </c>
      <c r="G197" s="63" t="s">
        <v>381</v>
      </c>
      <c r="H197" s="49" t="s">
        <v>390</v>
      </c>
      <c r="I197" s="64">
        <v>2.9000000000000001E-2</v>
      </c>
      <c r="J197" s="65">
        <v>-689271.26</v>
      </c>
      <c r="K197" s="65">
        <v>-1060337.95</v>
      </c>
      <c r="L197" s="66" t="str">
        <f t="shared" si="4"/>
        <v>Gysipo</v>
      </c>
      <c r="M197" s="71"/>
      <c r="N197" s="49"/>
      <c r="O197" s="49" t="s">
        <v>26</v>
      </c>
      <c r="P197" s="68" t="s">
        <v>379</v>
      </c>
      <c r="Q197" s="69" t="s">
        <v>34</v>
      </c>
      <c r="R197" s="88" t="s">
        <v>29</v>
      </c>
      <c r="S197"/>
      <c r="T197"/>
      <c r="U197"/>
      <c r="V197"/>
    </row>
    <row r="198" spans="1:22" ht="25.5">
      <c r="A198" s="59">
        <v>4</v>
      </c>
      <c r="B198" s="60" t="s">
        <v>376</v>
      </c>
      <c r="C198" s="61">
        <v>411200</v>
      </c>
      <c r="D198" s="62">
        <v>2286890204</v>
      </c>
      <c r="E198" s="61" t="s">
        <v>23</v>
      </c>
      <c r="F198" s="61">
        <v>739707</v>
      </c>
      <c r="G198" s="63" t="s">
        <v>381</v>
      </c>
      <c r="H198" s="49" t="s">
        <v>391</v>
      </c>
      <c r="I198" s="64">
        <v>0.1123</v>
      </c>
      <c r="J198" s="65">
        <v>-689495.98</v>
      </c>
      <c r="K198" s="65">
        <v>-1060528.71</v>
      </c>
      <c r="L198" s="66" t="str">
        <f t="shared" si="4"/>
        <v>Gysipo</v>
      </c>
      <c r="M198" s="71"/>
      <c r="N198" s="49"/>
      <c r="O198" s="49" t="s">
        <v>26</v>
      </c>
      <c r="P198" s="68" t="s">
        <v>379</v>
      </c>
      <c r="Q198" s="69" t="s">
        <v>34</v>
      </c>
      <c r="R198" s="88" t="s">
        <v>29</v>
      </c>
      <c r="S198"/>
      <c r="T198"/>
      <c r="U198"/>
      <c r="V198"/>
    </row>
    <row r="199" spans="1:22" ht="25.5">
      <c r="A199" s="59">
        <v>4</v>
      </c>
      <c r="B199" s="60" t="s">
        <v>376</v>
      </c>
      <c r="C199" s="61">
        <v>411200</v>
      </c>
      <c r="D199" s="62">
        <v>2286899204</v>
      </c>
      <c r="E199" s="61" t="s">
        <v>23</v>
      </c>
      <c r="F199" s="61">
        <v>739707</v>
      </c>
      <c r="G199" s="63" t="s">
        <v>381</v>
      </c>
      <c r="H199" s="49" t="s">
        <v>392</v>
      </c>
      <c r="I199" s="64">
        <v>0.18140000000000001</v>
      </c>
      <c r="J199" s="65">
        <v>-689609.6</v>
      </c>
      <c r="K199" s="65">
        <v>-1060555.3600000001</v>
      </c>
      <c r="L199" s="66" t="str">
        <f t="shared" si="4"/>
        <v>Gysipo</v>
      </c>
      <c r="M199" s="71"/>
      <c r="N199" s="49"/>
      <c r="O199" s="49" t="s">
        <v>26</v>
      </c>
      <c r="P199" s="68" t="s">
        <v>379</v>
      </c>
      <c r="Q199" s="69" t="s">
        <v>34</v>
      </c>
      <c r="R199" s="88" t="s">
        <v>29</v>
      </c>
      <c r="S199"/>
      <c r="T199"/>
      <c r="U199"/>
      <c r="V199"/>
    </row>
    <row r="200" spans="1:22" ht="25.5">
      <c r="A200" s="59">
        <v>4</v>
      </c>
      <c r="B200" s="60" t="s">
        <v>376</v>
      </c>
      <c r="C200" s="61">
        <v>411200</v>
      </c>
      <c r="D200" s="62">
        <v>2286903204</v>
      </c>
      <c r="E200" s="61" t="s">
        <v>23</v>
      </c>
      <c r="F200" s="61">
        <v>739707</v>
      </c>
      <c r="G200" s="63" t="s">
        <v>381</v>
      </c>
      <c r="H200" s="49" t="s">
        <v>393</v>
      </c>
      <c r="I200" s="64">
        <v>3.4500000000000003E-2</v>
      </c>
      <c r="J200" s="65">
        <v>-689417.8</v>
      </c>
      <c r="K200" s="65">
        <v>-1060558.98</v>
      </c>
      <c r="L200" s="66" t="str">
        <f t="shared" si="4"/>
        <v>Gysipo</v>
      </c>
      <c r="M200" s="71"/>
      <c r="N200" s="49"/>
      <c r="O200" s="49" t="s">
        <v>26</v>
      </c>
      <c r="P200" s="68" t="s">
        <v>379</v>
      </c>
      <c r="Q200" s="69" t="s">
        <v>34</v>
      </c>
      <c r="R200" s="88" t="s">
        <v>29</v>
      </c>
      <c r="S200"/>
      <c r="T200"/>
      <c r="U200"/>
      <c r="V200"/>
    </row>
    <row r="201" spans="1:22" ht="25.5">
      <c r="A201" s="59">
        <v>4</v>
      </c>
      <c r="B201" s="60" t="s">
        <v>376</v>
      </c>
      <c r="C201" s="61">
        <v>411200</v>
      </c>
      <c r="D201" s="62">
        <v>2286911204</v>
      </c>
      <c r="E201" s="61" t="s">
        <v>23</v>
      </c>
      <c r="F201" s="61">
        <v>739707</v>
      </c>
      <c r="G201" s="63" t="s">
        <v>381</v>
      </c>
      <c r="H201" s="49" t="s">
        <v>394</v>
      </c>
      <c r="I201" s="64">
        <v>9.4000000000000004E-3</v>
      </c>
      <c r="J201" s="65">
        <v>-689259.85</v>
      </c>
      <c r="K201" s="65">
        <v>-1060316.52</v>
      </c>
      <c r="L201" s="66" t="str">
        <f t="shared" si="4"/>
        <v>Gysipo</v>
      </c>
      <c r="M201" s="71"/>
      <c r="N201" s="49"/>
      <c r="O201" s="49" t="s">
        <v>26</v>
      </c>
      <c r="P201" s="68" t="s">
        <v>379</v>
      </c>
      <c r="Q201" s="69" t="s">
        <v>34</v>
      </c>
      <c r="R201" s="88" t="s">
        <v>29</v>
      </c>
      <c r="S201"/>
      <c r="T201"/>
      <c r="U201"/>
      <c r="V201"/>
    </row>
    <row r="202" spans="1:22" s="85" customFormat="1" ht="25.5">
      <c r="A202" s="59">
        <v>4</v>
      </c>
      <c r="B202" s="60" t="s">
        <v>376</v>
      </c>
      <c r="C202" s="61">
        <v>411200</v>
      </c>
      <c r="D202" s="62">
        <v>2286912204</v>
      </c>
      <c r="E202" s="61" t="s">
        <v>23</v>
      </c>
      <c r="F202" s="61">
        <v>739707</v>
      </c>
      <c r="G202" s="63" t="s">
        <v>381</v>
      </c>
      <c r="H202" s="49" t="s">
        <v>395</v>
      </c>
      <c r="I202" s="64">
        <v>2.9600000000000001E-2</v>
      </c>
      <c r="J202" s="65">
        <v>-689198.76</v>
      </c>
      <c r="K202" s="65">
        <v>-1060160.45</v>
      </c>
      <c r="L202" s="66" t="str">
        <f t="shared" si="4"/>
        <v>Gysipo</v>
      </c>
      <c r="M202" s="71"/>
      <c r="N202" s="49"/>
      <c r="O202" s="49" t="s">
        <v>26</v>
      </c>
      <c r="P202" s="68" t="s">
        <v>379</v>
      </c>
      <c r="Q202" s="69" t="s">
        <v>34</v>
      </c>
      <c r="R202" s="88" t="s">
        <v>29</v>
      </c>
    </row>
    <row r="203" spans="1:22" s="85" customFormat="1">
      <c r="A203" s="59">
        <v>4</v>
      </c>
      <c r="B203" s="60" t="s">
        <v>353</v>
      </c>
      <c r="C203" s="61">
        <v>411200</v>
      </c>
      <c r="D203" s="62">
        <v>2120351204</v>
      </c>
      <c r="E203" s="61" t="s">
        <v>23</v>
      </c>
      <c r="F203" s="61">
        <v>772356</v>
      </c>
      <c r="G203" s="63" t="s">
        <v>396</v>
      </c>
      <c r="H203" s="49" t="s">
        <v>397</v>
      </c>
      <c r="I203" s="64">
        <v>1.2999999999999999E-2</v>
      </c>
      <c r="J203" s="65">
        <v>-675692.45</v>
      </c>
      <c r="K203" s="65">
        <v>-1056413.52</v>
      </c>
      <c r="L203" s="66" t="str">
        <f t="shared" si="4"/>
        <v>Gysipo</v>
      </c>
      <c r="M203" s="71" t="s">
        <v>26</v>
      </c>
      <c r="N203" s="49" t="s">
        <v>27</v>
      </c>
      <c r="O203" s="49" t="s">
        <v>27</v>
      </c>
      <c r="P203" s="68" t="s">
        <v>398</v>
      </c>
      <c r="Q203" s="69" t="s">
        <v>34</v>
      </c>
      <c r="R203" s="58" t="s">
        <v>29</v>
      </c>
    </row>
    <row r="204" spans="1:22" s="85" customFormat="1" ht="16.5" customHeight="1">
      <c r="A204" s="59">
        <v>4</v>
      </c>
      <c r="B204" s="60" t="s">
        <v>399</v>
      </c>
      <c r="C204" s="61">
        <v>411300</v>
      </c>
      <c r="D204" s="62">
        <v>1407879204</v>
      </c>
      <c r="E204" s="61" t="s">
        <v>23</v>
      </c>
      <c r="F204" s="61">
        <v>622737</v>
      </c>
      <c r="G204" s="63" t="s">
        <v>400</v>
      </c>
      <c r="H204" s="49" t="s">
        <v>401</v>
      </c>
      <c r="I204" s="64">
        <v>3.61E-2</v>
      </c>
      <c r="J204" s="65">
        <v>-712868.44</v>
      </c>
      <c r="K204" s="65">
        <v>-1049668.3600000001</v>
      </c>
      <c r="L204" s="66" t="str">
        <f t="shared" si="4"/>
        <v>Gysipo</v>
      </c>
      <c r="M204" s="71" t="s">
        <v>26</v>
      </c>
      <c r="N204" s="49" t="s">
        <v>27</v>
      </c>
      <c r="O204" s="49" t="s">
        <v>27</v>
      </c>
      <c r="P204" s="68" t="s">
        <v>402</v>
      </c>
      <c r="Q204" s="69" t="s">
        <v>34</v>
      </c>
      <c r="R204" s="58" t="s">
        <v>29</v>
      </c>
    </row>
    <row r="205" spans="1:22" s="85" customFormat="1">
      <c r="A205" s="59">
        <v>4</v>
      </c>
      <c r="B205" s="60" t="s">
        <v>399</v>
      </c>
      <c r="C205" s="61">
        <v>411300</v>
      </c>
      <c r="D205" s="62">
        <v>32235732010</v>
      </c>
      <c r="E205" s="61" t="s">
        <v>23</v>
      </c>
      <c r="F205" s="61">
        <v>622737</v>
      </c>
      <c r="G205" s="63" t="s">
        <v>400</v>
      </c>
      <c r="H205" s="49" t="s">
        <v>403</v>
      </c>
      <c r="I205" s="64">
        <v>1.7299999999999999E-2</v>
      </c>
      <c r="J205" s="65">
        <v>-712904.84</v>
      </c>
      <c r="K205" s="65">
        <v>-1049640.29</v>
      </c>
      <c r="L205" s="66" t="str">
        <f t="shared" si="4"/>
        <v>Gysipo</v>
      </c>
      <c r="M205" s="71" t="s">
        <v>27</v>
      </c>
      <c r="N205" s="49" t="s">
        <v>26</v>
      </c>
      <c r="O205" s="49" t="s">
        <v>27</v>
      </c>
      <c r="P205" s="68" t="s">
        <v>360</v>
      </c>
      <c r="Q205" s="69" t="s">
        <v>34</v>
      </c>
      <c r="R205" s="88" t="s">
        <v>29</v>
      </c>
      <c r="S205" s="84"/>
      <c r="T205" s="84"/>
      <c r="U205" s="84"/>
      <c r="V205" s="84"/>
    </row>
    <row r="206" spans="1:22" s="85" customFormat="1">
      <c r="A206" s="59">
        <v>4</v>
      </c>
      <c r="B206" s="60" t="s">
        <v>404</v>
      </c>
      <c r="C206" s="61">
        <v>411300</v>
      </c>
      <c r="D206" s="62">
        <v>34627371010</v>
      </c>
      <c r="E206" s="61" t="s">
        <v>23</v>
      </c>
      <c r="F206" s="61">
        <v>622826</v>
      </c>
      <c r="G206" s="63" t="s">
        <v>405</v>
      </c>
      <c r="H206" s="49" t="s">
        <v>406</v>
      </c>
      <c r="I206" s="64">
        <v>2.4299999999999999E-2</v>
      </c>
      <c r="J206" s="65">
        <v>-709197.66</v>
      </c>
      <c r="K206" s="65">
        <v>-1048105.36</v>
      </c>
      <c r="L206" s="66" t="str">
        <f t="shared" si="4"/>
        <v>Gysipo</v>
      </c>
      <c r="M206" s="71" t="s">
        <v>27</v>
      </c>
      <c r="N206" s="49" t="s">
        <v>26</v>
      </c>
      <c r="O206" s="49" t="s">
        <v>27</v>
      </c>
      <c r="P206" s="68" t="s">
        <v>360</v>
      </c>
      <c r="Q206" s="27" t="s">
        <v>288</v>
      </c>
      <c r="R206" s="88" t="s">
        <v>29</v>
      </c>
      <c r="S206" s="84"/>
      <c r="T206" s="84"/>
      <c r="U206" s="84"/>
      <c r="V206" s="84"/>
    </row>
    <row r="207" spans="1:22" s="85" customFormat="1">
      <c r="A207" s="59">
        <v>4</v>
      </c>
      <c r="B207" s="60" t="s">
        <v>407</v>
      </c>
      <c r="C207" s="61">
        <v>411300</v>
      </c>
      <c r="D207" s="62">
        <v>2499607208</v>
      </c>
      <c r="E207" s="61" t="s">
        <v>23</v>
      </c>
      <c r="F207" s="61">
        <v>708232</v>
      </c>
      <c r="G207" s="63" t="s">
        <v>408</v>
      </c>
      <c r="H207" s="49" t="s">
        <v>409</v>
      </c>
      <c r="I207" s="64">
        <v>5.5999999999999999E-3</v>
      </c>
      <c r="J207" s="65">
        <v>-700047.35</v>
      </c>
      <c r="K207" s="65">
        <v>-1040108.74</v>
      </c>
      <c r="L207" s="66" t="str">
        <f t="shared" si="4"/>
        <v>Gysipo</v>
      </c>
      <c r="M207" s="71" t="s">
        <v>27</v>
      </c>
      <c r="N207" s="49" t="s">
        <v>26</v>
      </c>
      <c r="O207" s="49" t="s">
        <v>27</v>
      </c>
      <c r="P207" s="68" t="s">
        <v>360</v>
      </c>
      <c r="Q207" s="27" t="s">
        <v>288</v>
      </c>
      <c r="R207" s="88" t="s">
        <v>29</v>
      </c>
      <c r="S207" s="84"/>
      <c r="T207" s="84"/>
      <c r="U207" s="84"/>
      <c r="V207" s="84"/>
    </row>
    <row r="208" spans="1:22" s="85" customFormat="1" ht="13.5" customHeight="1">
      <c r="A208" s="59">
        <v>4</v>
      </c>
      <c r="B208" s="60" t="s">
        <v>407</v>
      </c>
      <c r="C208" s="61">
        <v>411300</v>
      </c>
      <c r="D208" s="62">
        <v>2499608208</v>
      </c>
      <c r="E208" s="61" t="s">
        <v>23</v>
      </c>
      <c r="F208" s="61">
        <v>708232</v>
      </c>
      <c r="G208" s="63" t="s">
        <v>408</v>
      </c>
      <c r="H208" s="49" t="s">
        <v>410</v>
      </c>
      <c r="I208" s="64">
        <v>2.23E-2</v>
      </c>
      <c r="J208" s="65">
        <v>-700043.79</v>
      </c>
      <c r="K208" s="65">
        <v>-1040102.49</v>
      </c>
      <c r="L208" s="66" t="str">
        <f t="shared" si="4"/>
        <v>Gysipo</v>
      </c>
      <c r="M208" s="71" t="s">
        <v>27</v>
      </c>
      <c r="N208" s="49" t="s">
        <v>26</v>
      </c>
      <c r="O208" s="49" t="s">
        <v>27</v>
      </c>
      <c r="P208" s="68" t="s">
        <v>360</v>
      </c>
      <c r="Q208" s="27" t="s">
        <v>288</v>
      </c>
      <c r="R208" s="88" t="s">
        <v>29</v>
      </c>
      <c r="S208" s="84"/>
      <c r="T208" s="84"/>
      <c r="U208" s="84"/>
      <c r="V208" s="84"/>
    </row>
    <row r="209" spans="1:22" s="85" customFormat="1" ht="15.75" customHeight="1">
      <c r="A209" s="59">
        <v>4</v>
      </c>
      <c r="B209" s="60" t="s">
        <v>407</v>
      </c>
      <c r="C209" s="61">
        <v>411300</v>
      </c>
      <c r="D209" s="62">
        <v>2499610208</v>
      </c>
      <c r="E209" s="61" t="s">
        <v>23</v>
      </c>
      <c r="F209" s="61">
        <v>708232</v>
      </c>
      <c r="G209" s="63" t="s">
        <v>408</v>
      </c>
      <c r="H209" s="49" t="s">
        <v>411</v>
      </c>
      <c r="I209" s="64">
        <v>5.4999999999999997E-3</v>
      </c>
      <c r="J209" s="65">
        <v>-700041.19</v>
      </c>
      <c r="K209" s="65">
        <v>-1040105.39</v>
      </c>
      <c r="L209" s="66" t="str">
        <f t="shared" si="4"/>
        <v>Gysipo</v>
      </c>
      <c r="M209" s="71" t="s">
        <v>27</v>
      </c>
      <c r="N209" s="49" t="s">
        <v>26</v>
      </c>
      <c r="O209" s="49" t="s">
        <v>27</v>
      </c>
      <c r="P209" s="68" t="s">
        <v>360</v>
      </c>
      <c r="Q209" s="27" t="s">
        <v>288</v>
      </c>
      <c r="R209" s="88" t="s">
        <v>29</v>
      </c>
      <c r="S209" s="84"/>
      <c r="T209" s="84"/>
      <c r="U209" s="84"/>
      <c r="V209" s="84"/>
    </row>
    <row r="210" spans="1:22" s="85" customFormat="1" ht="23.25" customHeight="1">
      <c r="A210" s="59">
        <v>4</v>
      </c>
      <c r="B210" s="60" t="s">
        <v>353</v>
      </c>
      <c r="C210" s="61">
        <v>411300</v>
      </c>
      <c r="D210" s="62">
        <v>1842502208</v>
      </c>
      <c r="E210" s="61" t="s">
        <v>23</v>
      </c>
      <c r="F210" s="61">
        <v>708381</v>
      </c>
      <c r="G210" s="63" t="s">
        <v>412</v>
      </c>
      <c r="H210" s="49" t="s">
        <v>413</v>
      </c>
      <c r="I210" s="64">
        <v>2.9100000000000001E-2</v>
      </c>
      <c r="J210" s="65">
        <v>-699044.29</v>
      </c>
      <c r="K210" s="65">
        <v>-1038972.27</v>
      </c>
      <c r="L210" s="66" t="str">
        <f t="shared" si="4"/>
        <v>Gysipo</v>
      </c>
      <c r="M210" s="71" t="s">
        <v>26</v>
      </c>
      <c r="N210" s="49" t="s">
        <v>27</v>
      </c>
      <c r="O210" s="49" t="s">
        <v>27</v>
      </c>
      <c r="P210" s="68" t="s">
        <v>414</v>
      </c>
      <c r="Q210" s="69" t="s">
        <v>34</v>
      </c>
      <c r="R210" s="58" t="s">
        <v>29</v>
      </c>
    </row>
    <row r="211" spans="1:22" s="85" customFormat="1" ht="13.5" customHeight="1">
      <c r="A211" s="59">
        <v>4</v>
      </c>
      <c r="B211" s="60" t="s">
        <v>404</v>
      </c>
      <c r="C211" s="61">
        <v>411300</v>
      </c>
      <c r="D211" s="62">
        <v>2395601204</v>
      </c>
      <c r="E211" s="61" t="s">
        <v>23</v>
      </c>
      <c r="F211" s="61">
        <v>725986</v>
      </c>
      <c r="G211" s="63" t="s">
        <v>415</v>
      </c>
      <c r="H211" s="49" t="s">
        <v>416</v>
      </c>
      <c r="I211" s="64">
        <v>1.5800000000000002E-2</v>
      </c>
      <c r="J211" s="65">
        <v>-706120.09</v>
      </c>
      <c r="K211" s="65">
        <v>-1045211.73</v>
      </c>
      <c r="L211" s="66" t="str">
        <f t="shared" si="4"/>
        <v>Gysipo</v>
      </c>
      <c r="M211" s="71" t="s">
        <v>27</v>
      </c>
      <c r="N211" s="49" t="s">
        <v>26</v>
      </c>
      <c r="O211" s="49" t="s">
        <v>27</v>
      </c>
      <c r="P211" s="68" t="s">
        <v>360</v>
      </c>
      <c r="Q211" s="69" t="s">
        <v>34</v>
      </c>
      <c r="R211" s="88" t="s">
        <v>29</v>
      </c>
      <c r="S211" s="84"/>
      <c r="T211" s="84"/>
      <c r="U211" s="84"/>
      <c r="V211" s="84"/>
    </row>
    <row r="212" spans="1:22" s="85" customFormat="1" ht="17.25" customHeight="1">
      <c r="A212" s="59">
        <v>4</v>
      </c>
      <c r="B212" s="92">
        <v>10182740</v>
      </c>
      <c r="C212" s="61">
        <v>411400</v>
      </c>
      <c r="D212" s="62">
        <v>1397379206</v>
      </c>
      <c r="E212" s="61" t="s">
        <v>23</v>
      </c>
      <c r="F212" s="61">
        <v>607517</v>
      </c>
      <c r="G212" s="63" t="s">
        <v>417</v>
      </c>
      <c r="H212" s="49" t="s">
        <v>418</v>
      </c>
      <c r="I212" s="64">
        <v>1.651</v>
      </c>
      <c r="J212" s="65">
        <v>-725153.32</v>
      </c>
      <c r="K212" s="65">
        <v>-1030650.82</v>
      </c>
      <c r="L212" s="66" t="str">
        <f t="shared" si="4"/>
        <v>Gysipo</v>
      </c>
      <c r="M212" s="71" t="s">
        <v>27</v>
      </c>
      <c r="N212" s="49" t="s">
        <v>26</v>
      </c>
      <c r="O212" s="49" t="s">
        <v>27</v>
      </c>
      <c r="P212" s="68" t="s">
        <v>360</v>
      </c>
      <c r="Q212" s="69" t="s">
        <v>34</v>
      </c>
      <c r="R212" s="88" t="s">
        <v>108</v>
      </c>
      <c r="S212" s="84"/>
      <c r="T212" s="84"/>
      <c r="U212" s="84"/>
      <c r="V212" s="84"/>
    </row>
    <row r="213" spans="1:22" s="85" customFormat="1" ht="25.5">
      <c r="A213" s="59">
        <v>4</v>
      </c>
      <c r="B213" s="60" t="s">
        <v>353</v>
      </c>
      <c r="C213" s="61">
        <v>411400</v>
      </c>
      <c r="D213" s="62">
        <v>1442108206</v>
      </c>
      <c r="E213" s="61" t="s">
        <v>23</v>
      </c>
      <c r="F213" s="61">
        <v>661031</v>
      </c>
      <c r="G213" s="97" t="s">
        <v>419</v>
      </c>
      <c r="H213" s="49" t="s">
        <v>420</v>
      </c>
      <c r="I213" s="64">
        <v>1.6868000000000001</v>
      </c>
      <c r="J213" s="65">
        <v>-731042.54</v>
      </c>
      <c r="K213" s="65">
        <v>-1027423.91</v>
      </c>
      <c r="L213" s="66" t="str">
        <f t="shared" si="4"/>
        <v>Gysipo</v>
      </c>
      <c r="M213" s="71" t="s">
        <v>26</v>
      </c>
      <c r="N213" s="49" t="s">
        <v>27</v>
      </c>
      <c r="O213" s="49" t="s">
        <v>27</v>
      </c>
      <c r="P213" s="68" t="s">
        <v>398</v>
      </c>
      <c r="Q213" s="57" t="s">
        <v>28</v>
      </c>
      <c r="R213" s="58" t="s">
        <v>29</v>
      </c>
    </row>
    <row r="214" spans="1:22" s="85" customFormat="1" ht="25.5">
      <c r="A214" s="59">
        <v>4</v>
      </c>
      <c r="B214" s="60" t="s">
        <v>353</v>
      </c>
      <c r="C214" s="61">
        <v>411400</v>
      </c>
      <c r="D214" s="62">
        <v>1442115206</v>
      </c>
      <c r="E214" s="61" t="s">
        <v>23</v>
      </c>
      <c r="F214" s="61">
        <v>661031</v>
      </c>
      <c r="G214" s="63" t="s">
        <v>419</v>
      </c>
      <c r="H214" s="49" t="s">
        <v>421</v>
      </c>
      <c r="I214" s="64">
        <v>0.27339999999999998</v>
      </c>
      <c r="J214" s="65">
        <v>-730995.17</v>
      </c>
      <c r="K214" s="65">
        <v>-1027754.99</v>
      </c>
      <c r="L214" s="66" t="str">
        <f t="shared" si="4"/>
        <v>Gysipo</v>
      </c>
      <c r="M214" s="71" t="s">
        <v>26</v>
      </c>
      <c r="N214" s="49" t="s">
        <v>27</v>
      </c>
      <c r="O214" s="49" t="s">
        <v>27</v>
      </c>
      <c r="P214" s="68" t="s">
        <v>398</v>
      </c>
      <c r="Q214" s="57" t="s">
        <v>28</v>
      </c>
      <c r="R214" s="58" t="s">
        <v>29</v>
      </c>
    </row>
    <row r="215" spans="1:22" s="85" customFormat="1" ht="25.5">
      <c r="A215" s="59">
        <v>4</v>
      </c>
      <c r="B215" s="60" t="s">
        <v>353</v>
      </c>
      <c r="C215" s="61">
        <v>411400</v>
      </c>
      <c r="D215" s="62">
        <v>2130182206</v>
      </c>
      <c r="E215" s="61" t="s">
        <v>23</v>
      </c>
      <c r="F215" s="61">
        <v>703664</v>
      </c>
      <c r="G215" s="63" t="s">
        <v>422</v>
      </c>
      <c r="H215" s="49" t="s">
        <v>423</v>
      </c>
      <c r="I215" s="64">
        <v>6.4999999999999997E-3</v>
      </c>
      <c r="J215" s="65">
        <v>-731686.32</v>
      </c>
      <c r="K215" s="65">
        <v>-1026024.46</v>
      </c>
      <c r="L215" s="66" t="str">
        <f t="shared" si="4"/>
        <v>Gysipo</v>
      </c>
      <c r="M215" s="71" t="s">
        <v>27</v>
      </c>
      <c r="N215" s="49" t="s">
        <v>26</v>
      </c>
      <c r="O215" s="49" t="s">
        <v>27</v>
      </c>
      <c r="P215" s="68" t="s">
        <v>424</v>
      </c>
      <c r="Q215" s="69" t="s">
        <v>34</v>
      </c>
      <c r="R215" s="88" t="s">
        <v>108</v>
      </c>
      <c r="S215" s="84"/>
      <c r="T215" s="84"/>
      <c r="U215" s="84"/>
      <c r="V215" s="84"/>
    </row>
    <row r="216" spans="1:22" s="85" customFormat="1" ht="25.5">
      <c r="A216" s="59">
        <v>4</v>
      </c>
      <c r="B216" s="60" t="s">
        <v>353</v>
      </c>
      <c r="C216" s="61">
        <v>411400</v>
      </c>
      <c r="D216" s="62">
        <v>2130189206</v>
      </c>
      <c r="E216" s="61" t="s">
        <v>23</v>
      </c>
      <c r="F216" s="61">
        <v>703664</v>
      </c>
      <c r="G216" s="63" t="s">
        <v>422</v>
      </c>
      <c r="H216" s="49" t="s">
        <v>425</v>
      </c>
      <c r="I216" s="64">
        <v>3.5999999999999999E-3</v>
      </c>
      <c r="J216" s="65">
        <v>-731598.88</v>
      </c>
      <c r="K216" s="65">
        <v>-1026023.7</v>
      </c>
      <c r="L216" s="66" t="str">
        <f t="shared" si="4"/>
        <v>Gysipo</v>
      </c>
      <c r="M216" s="71" t="s">
        <v>27</v>
      </c>
      <c r="N216" s="49" t="s">
        <v>26</v>
      </c>
      <c r="O216" s="49" t="s">
        <v>27</v>
      </c>
      <c r="P216" s="68" t="s">
        <v>424</v>
      </c>
      <c r="Q216" s="69" t="s">
        <v>34</v>
      </c>
      <c r="R216" s="88" t="s">
        <v>108</v>
      </c>
      <c r="S216" s="84"/>
      <c r="T216" s="84"/>
      <c r="U216" s="84"/>
      <c r="V216" s="84"/>
    </row>
    <row r="217" spans="1:22" s="85" customFormat="1" ht="27.75" customHeight="1">
      <c r="A217" s="59">
        <v>4</v>
      </c>
      <c r="B217" s="60" t="s">
        <v>353</v>
      </c>
      <c r="C217" s="61">
        <v>411400</v>
      </c>
      <c r="D217" s="62">
        <v>2130268206</v>
      </c>
      <c r="E217" s="61" t="s">
        <v>23</v>
      </c>
      <c r="F217" s="61">
        <v>703664</v>
      </c>
      <c r="G217" s="63" t="s">
        <v>422</v>
      </c>
      <c r="H217" s="49" t="s">
        <v>426</v>
      </c>
      <c r="I217" s="64">
        <v>6.1000000000000004E-3</v>
      </c>
      <c r="J217" s="65">
        <v>-731178.67</v>
      </c>
      <c r="K217" s="65">
        <v>-1026054.68</v>
      </c>
      <c r="L217" s="66" t="str">
        <f t="shared" si="4"/>
        <v>Gysipo</v>
      </c>
      <c r="M217" s="71" t="s">
        <v>27</v>
      </c>
      <c r="N217" s="49" t="s">
        <v>26</v>
      </c>
      <c r="O217" s="49" t="s">
        <v>27</v>
      </c>
      <c r="P217" s="68" t="s">
        <v>427</v>
      </c>
      <c r="Q217" s="69" t="s">
        <v>34</v>
      </c>
      <c r="R217" s="76" t="s">
        <v>108</v>
      </c>
      <c r="S217" s="84"/>
      <c r="T217" s="84"/>
      <c r="U217" s="84"/>
      <c r="V217" s="84"/>
    </row>
    <row r="218" spans="1:22" s="85" customFormat="1" ht="27.75" customHeight="1">
      <c r="A218" s="59">
        <v>4</v>
      </c>
      <c r="B218" s="60" t="s">
        <v>428</v>
      </c>
      <c r="C218" s="61">
        <v>411400</v>
      </c>
      <c r="D218" s="62">
        <v>2130269206</v>
      </c>
      <c r="E218" s="61" t="s">
        <v>23</v>
      </c>
      <c r="F218" s="61">
        <v>703664</v>
      </c>
      <c r="G218" s="63" t="s">
        <v>422</v>
      </c>
      <c r="H218" s="49" t="s">
        <v>429</v>
      </c>
      <c r="I218" s="64">
        <v>3.2000000000000001E-2</v>
      </c>
      <c r="J218" s="65">
        <v>-731074.38</v>
      </c>
      <c r="K218" s="65">
        <v>-1026408.39</v>
      </c>
      <c r="L218" s="66" t="str">
        <f t="shared" si="4"/>
        <v>Gysipo</v>
      </c>
      <c r="M218" s="71" t="s">
        <v>26</v>
      </c>
      <c r="N218" s="49" t="s">
        <v>27</v>
      </c>
      <c r="O218" s="49" t="s">
        <v>27</v>
      </c>
      <c r="P218" s="68" t="s">
        <v>430</v>
      </c>
      <c r="Q218" s="69" t="s">
        <v>34</v>
      </c>
      <c r="R218" s="58" t="s">
        <v>29</v>
      </c>
    </row>
    <row r="219" spans="1:22" s="85" customFormat="1">
      <c r="A219" s="59">
        <v>4</v>
      </c>
      <c r="B219" s="60" t="s">
        <v>428</v>
      </c>
      <c r="C219" s="61">
        <v>411400</v>
      </c>
      <c r="D219" s="62">
        <v>2130272206</v>
      </c>
      <c r="E219" s="61" t="s">
        <v>23</v>
      </c>
      <c r="F219" s="61">
        <v>703664</v>
      </c>
      <c r="G219" s="63" t="s">
        <v>422</v>
      </c>
      <c r="H219" s="49" t="s">
        <v>431</v>
      </c>
      <c r="I219" s="64">
        <v>0.13550000000000001</v>
      </c>
      <c r="J219" s="65">
        <v>-730885.08</v>
      </c>
      <c r="K219" s="65">
        <v>-1026372.22</v>
      </c>
      <c r="L219" s="66" t="str">
        <f t="shared" si="4"/>
        <v>Gysipo</v>
      </c>
      <c r="M219" s="71"/>
      <c r="N219" s="49"/>
      <c r="O219" s="49" t="s">
        <v>26</v>
      </c>
      <c r="P219" s="68" t="s">
        <v>432</v>
      </c>
      <c r="Q219" s="69" t="s">
        <v>34</v>
      </c>
      <c r="R219" s="76" t="s">
        <v>108</v>
      </c>
    </row>
    <row r="220" spans="1:22" s="85" customFormat="1" ht="28.5" customHeight="1">
      <c r="A220" s="59">
        <v>4</v>
      </c>
      <c r="B220" s="60" t="s">
        <v>428</v>
      </c>
      <c r="C220" s="61">
        <v>411400</v>
      </c>
      <c r="D220" s="62">
        <v>2130293206</v>
      </c>
      <c r="E220" s="61" t="s">
        <v>23</v>
      </c>
      <c r="F220" s="61">
        <v>703664</v>
      </c>
      <c r="G220" s="63" t="s">
        <v>422</v>
      </c>
      <c r="H220" s="49" t="s">
        <v>433</v>
      </c>
      <c r="I220" s="64">
        <v>8.8999999999999999E-3</v>
      </c>
      <c r="J220" s="65">
        <v>-731440.26</v>
      </c>
      <c r="K220" s="65">
        <v>-1026696.72</v>
      </c>
      <c r="L220" s="66" t="str">
        <f t="shared" si="4"/>
        <v>Gysipo</v>
      </c>
      <c r="M220" s="71" t="s">
        <v>26</v>
      </c>
      <c r="N220" s="49" t="s">
        <v>27</v>
      </c>
      <c r="O220" s="49" t="s">
        <v>27</v>
      </c>
      <c r="P220" s="68" t="s">
        <v>430</v>
      </c>
      <c r="Q220" s="69" t="s">
        <v>34</v>
      </c>
      <c r="R220" s="58" t="s">
        <v>29</v>
      </c>
    </row>
    <row r="221" spans="1:22" s="85" customFormat="1" ht="25.5">
      <c r="A221" s="59">
        <v>4</v>
      </c>
      <c r="B221" s="60" t="s">
        <v>428</v>
      </c>
      <c r="C221" s="61">
        <v>411400</v>
      </c>
      <c r="D221" s="62">
        <v>2130295206</v>
      </c>
      <c r="E221" s="61" t="s">
        <v>23</v>
      </c>
      <c r="F221" s="61">
        <v>703664</v>
      </c>
      <c r="G221" s="63" t="s">
        <v>422</v>
      </c>
      <c r="H221" s="49" t="s">
        <v>434</v>
      </c>
      <c r="I221" s="64">
        <v>1.0999999999999999E-2</v>
      </c>
      <c r="J221" s="65">
        <v>-731370.85</v>
      </c>
      <c r="K221" s="65">
        <v>-1026614.8</v>
      </c>
      <c r="L221" s="66" t="str">
        <f t="shared" si="4"/>
        <v>Gysipo</v>
      </c>
      <c r="M221" s="71" t="s">
        <v>26</v>
      </c>
      <c r="N221" s="49" t="s">
        <v>27</v>
      </c>
      <c r="O221" s="49" t="s">
        <v>27</v>
      </c>
      <c r="P221" s="68" t="s">
        <v>430</v>
      </c>
      <c r="Q221" s="69" t="s">
        <v>34</v>
      </c>
      <c r="R221" s="58" t="s">
        <v>29</v>
      </c>
    </row>
    <row r="222" spans="1:22" s="85" customFormat="1">
      <c r="A222" s="59">
        <v>4</v>
      </c>
      <c r="B222" s="60" t="s">
        <v>353</v>
      </c>
      <c r="C222" s="61">
        <v>411400</v>
      </c>
      <c r="D222" s="62">
        <v>2293903206</v>
      </c>
      <c r="E222" s="61" t="s">
        <v>23</v>
      </c>
      <c r="F222" s="61">
        <v>703672</v>
      </c>
      <c r="G222" s="63" t="s">
        <v>435</v>
      </c>
      <c r="H222" s="49" t="s">
        <v>436</v>
      </c>
      <c r="I222" s="64">
        <v>6.1999999999999998E-3</v>
      </c>
      <c r="J222" s="65">
        <v>-732355.56</v>
      </c>
      <c r="K222" s="65">
        <v>-1025538.5</v>
      </c>
      <c r="L222" s="66" t="str">
        <f t="shared" si="4"/>
        <v>Gysipo</v>
      </c>
      <c r="M222" s="71" t="s">
        <v>26</v>
      </c>
      <c r="N222" s="49" t="s">
        <v>27</v>
      </c>
      <c r="O222" s="49" t="s">
        <v>27</v>
      </c>
      <c r="P222" s="68" t="s">
        <v>398</v>
      </c>
      <c r="Q222" s="57" t="s">
        <v>28</v>
      </c>
      <c r="R222" s="58" t="s">
        <v>29</v>
      </c>
    </row>
    <row r="223" spans="1:22" s="85" customFormat="1" ht="45.75" customHeight="1">
      <c r="A223" s="59">
        <v>4</v>
      </c>
      <c r="B223" s="60" t="s">
        <v>353</v>
      </c>
      <c r="C223" s="75">
        <v>411200</v>
      </c>
      <c r="D223" s="62">
        <v>31669521010</v>
      </c>
      <c r="E223" s="61" t="s">
        <v>23</v>
      </c>
      <c r="F223" s="61">
        <v>682691</v>
      </c>
      <c r="G223" s="63" t="s">
        <v>437</v>
      </c>
      <c r="H223" s="49" t="s">
        <v>438</v>
      </c>
      <c r="I223" s="64">
        <v>0.22720000000000001</v>
      </c>
      <c r="J223" s="65">
        <v>0</v>
      </c>
      <c r="K223" s="65">
        <v>0</v>
      </c>
      <c r="L223" s="76"/>
      <c r="M223" s="77" t="s">
        <v>26</v>
      </c>
      <c r="N223" s="49" t="s">
        <v>27</v>
      </c>
      <c r="O223" s="49" t="s">
        <v>27</v>
      </c>
      <c r="P223" s="68" t="s">
        <v>439</v>
      </c>
      <c r="Q223" s="69" t="s">
        <v>34</v>
      </c>
      <c r="R223" s="58" t="s">
        <v>29</v>
      </c>
    </row>
    <row r="224" spans="1:22" s="85" customFormat="1" ht="25.5">
      <c r="A224" s="59">
        <v>4</v>
      </c>
      <c r="B224" s="60" t="s">
        <v>353</v>
      </c>
      <c r="C224" s="75">
        <v>411300</v>
      </c>
      <c r="D224" s="62">
        <v>1965170208</v>
      </c>
      <c r="E224" s="61" t="s">
        <v>23</v>
      </c>
      <c r="F224" s="61">
        <v>713406</v>
      </c>
      <c r="G224" s="63" t="s">
        <v>440</v>
      </c>
      <c r="H224" s="49" t="s">
        <v>441</v>
      </c>
      <c r="I224" s="64">
        <v>1.09E-2</v>
      </c>
      <c r="J224" s="65">
        <v>0</v>
      </c>
      <c r="K224" s="65">
        <v>0</v>
      </c>
      <c r="L224" s="76"/>
      <c r="M224" s="77" t="s">
        <v>27</v>
      </c>
      <c r="N224" s="49" t="s">
        <v>27</v>
      </c>
      <c r="O224" s="49" t="s">
        <v>27</v>
      </c>
      <c r="P224" s="68" t="s">
        <v>442</v>
      </c>
      <c r="Q224" s="69" t="s">
        <v>34</v>
      </c>
      <c r="R224" s="59" t="s">
        <v>108</v>
      </c>
    </row>
    <row r="225" spans="1:22" s="85" customFormat="1" ht="25.5">
      <c r="A225" s="59">
        <v>4</v>
      </c>
      <c r="B225" s="60" t="s">
        <v>353</v>
      </c>
      <c r="C225" s="75">
        <v>411300</v>
      </c>
      <c r="D225" s="62">
        <v>1991631208</v>
      </c>
      <c r="E225" s="61" t="s">
        <v>23</v>
      </c>
      <c r="F225" s="61">
        <v>735035</v>
      </c>
      <c r="G225" s="63" t="s">
        <v>443</v>
      </c>
      <c r="H225" s="49" t="s">
        <v>444</v>
      </c>
      <c r="I225" s="64">
        <v>0.24410000000000001</v>
      </c>
      <c r="J225" s="65">
        <v>0</v>
      </c>
      <c r="K225" s="65">
        <v>0</v>
      </c>
      <c r="L225" s="76"/>
      <c r="M225" s="77" t="s">
        <v>26</v>
      </c>
      <c r="N225" s="49" t="s">
        <v>27</v>
      </c>
      <c r="O225" s="49" t="s">
        <v>27</v>
      </c>
      <c r="P225" s="68" t="s">
        <v>445</v>
      </c>
      <c r="Q225" s="57" t="s">
        <v>28</v>
      </c>
      <c r="R225" s="58" t="s">
        <v>29</v>
      </c>
    </row>
    <row r="226" spans="1:22" s="85" customFormat="1">
      <c r="A226" s="59">
        <v>4</v>
      </c>
      <c r="B226" s="60" t="s">
        <v>353</v>
      </c>
      <c r="C226" s="75">
        <v>411200</v>
      </c>
      <c r="D226" s="62">
        <v>1580854204</v>
      </c>
      <c r="E226" s="61" t="s">
        <v>23</v>
      </c>
      <c r="F226" s="61">
        <v>777927</v>
      </c>
      <c r="G226" s="63" t="s">
        <v>446</v>
      </c>
      <c r="H226" s="49" t="s">
        <v>447</v>
      </c>
      <c r="I226" s="64">
        <v>4.3900000000000002E-2</v>
      </c>
      <c r="J226" s="65">
        <v>0</v>
      </c>
      <c r="K226" s="65">
        <v>0</v>
      </c>
      <c r="L226" s="76"/>
      <c r="M226" s="77" t="s">
        <v>26</v>
      </c>
      <c r="N226" s="49" t="s">
        <v>27</v>
      </c>
      <c r="O226" s="49" t="s">
        <v>27</v>
      </c>
      <c r="P226" s="68" t="s">
        <v>398</v>
      </c>
      <c r="Q226" s="69" t="s">
        <v>34</v>
      </c>
      <c r="R226" s="58" t="s">
        <v>29</v>
      </c>
    </row>
    <row r="227" spans="1:22" s="85" customFormat="1">
      <c r="A227" s="59">
        <v>4</v>
      </c>
      <c r="B227" s="60" t="s">
        <v>448</v>
      </c>
      <c r="C227" s="75">
        <v>411400</v>
      </c>
      <c r="D227" s="62">
        <v>1571378206</v>
      </c>
      <c r="E227" s="61" t="s">
        <v>23</v>
      </c>
      <c r="F227" s="61">
        <v>791016</v>
      </c>
      <c r="G227" s="63" t="s">
        <v>449</v>
      </c>
      <c r="H227" s="49" t="s">
        <v>450</v>
      </c>
      <c r="I227" s="64">
        <v>4.3900000000000002E-2</v>
      </c>
      <c r="J227" s="65">
        <v>0</v>
      </c>
      <c r="K227" s="65">
        <v>0</v>
      </c>
      <c r="L227" s="76"/>
      <c r="M227" s="77" t="s">
        <v>27</v>
      </c>
      <c r="N227" s="49" t="s">
        <v>26</v>
      </c>
      <c r="O227" s="49" t="s">
        <v>27</v>
      </c>
      <c r="P227" s="68" t="s">
        <v>360</v>
      </c>
      <c r="Q227" s="69" t="s">
        <v>34</v>
      </c>
      <c r="R227" s="98" t="s">
        <v>108</v>
      </c>
      <c r="S227" s="84"/>
      <c r="T227" s="84"/>
      <c r="U227" s="84"/>
      <c r="V227" s="84"/>
    </row>
    <row r="228" spans="1:22" s="85" customFormat="1" ht="12" customHeight="1">
      <c r="A228" s="59">
        <v>5</v>
      </c>
      <c r="B228" s="60" t="s">
        <v>451</v>
      </c>
      <c r="C228" s="61">
        <v>511100</v>
      </c>
      <c r="D228" s="62">
        <v>1175457506</v>
      </c>
      <c r="E228" s="61" t="s">
        <v>23</v>
      </c>
      <c r="F228" s="61">
        <v>687332</v>
      </c>
      <c r="G228" s="63" t="s">
        <v>452</v>
      </c>
      <c r="H228" s="49" t="s">
        <v>453</v>
      </c>
      <c r="I228" s="64">
        <v>1.1774</v>
      </c>
      <c r="J228" s="65">
        <v>-750014.01</v>
      </c>
      <c r="K228" s="65">
        <v>-999609.51</v>
      </c>
      <c r="L228" s="66" t="str">
        <f t="shared" ref="L228:L236" si="5">HYPERLINK(CONCATENATE("http://gis.pla.cz/gisypo/main.aspx?scale=3000&amp;Y=",J228,"&amp;X=",K228),"Gysipo")</f>
        <v>Gysipo</v>
      </c>
      <c r="M228" s="71" t="s">
        <v>26</v>
      </c>
      <c r="N228" s="49" t="s">
        <v>27</v>
      </c>
      <c r="O228" s="49" t="s">
        <v>27</v>
      </c>
      <c r="P228" s="68" t="s">
        <v>454</v>
      </c>
      <c r="Q228" s="69" t="s">
        <v>34</v>
      </c>
      <c r="R228" s="58" t="s">
        <v>29</v>
      </c>
    </row>
    <row r="229" spans="1:22" s="85" customFormat="1" ht="12" customHeight="1">
      <c r="A229" s="59">
        <v>5</v>
      </c>
      <c r="B229" s="60" t="s">
        <v>455</v>
      </c>
      <c r="C229" s="61">
        <v>511100</v>
      </c>
      <c r="D229" s="62">
        <v>1262161506</v>
      </c>
      <c r="E229" s="61" t="s">
        <v>23</v>
      </c>
      <c r="F229" s="61">
        <v>741647</v>
      </c>
      <c r="G229" s="63" t="s">
        <v>456</v>
      </c>
      <c r="H229" s="49" t="s">
        <v>457</v>
      </c>
      <c r="I229" s="64">
        <v>6.5987</v>
      </c>
      <c r="J229" s="65">
        <v>-749647.04</v>
      </c>
      <c r="K229" s="65">
        <v>-1003542.41</v>
      </c>
      <c r="L229" s="66" t="str">
        <f t="shared" si="5"/>
        <v>Gysipo</v>
      </c>
      <c r="M229" s="71" t="s">
        <v>27</v>
      </c>
      <c r="N229" s="49" t="s">
        <v>26</v>
      </c>
      <c r="O229" s="49" t="s">
        <v>26</v>
      </c>
      <c r="P229" s="93" t="s">
        <v>458</v>
      </c>
      <c r="Q229" s="69" t="s">
        <v>280</v>
      </c>
      <c r="R229" s="88" t="s">
        <v>459</v>
      </c>
      <c r="S229" s="84"/>
      <c r="T229" s="84"/>
      <c r="U229" s="84"/>
      <c r="V229" s="84"/>
    </row>
    <row r="230" spans="1:22" s="85" customFormat="1" ht="12" customHeight="1">
      <c r="A230" s="59">
        <v>5</v>
      </c>
      <c r="B230" s="60" t="s">
        <v>455</v>
      </c>
      <c r="C230" s="61">
        <v>511100</v>
      </c>
      <c r="D230" s="62">
        <v>1262162506</v>
      </c>
      <c r="E230" s="61" t="s">
        <v>23</v>
      </c>
      <c r="F230" s="61">
        <v>741647</v>
      </c>
      <c r="G230" s="63" t="s">
        <v>456</v>
      </c>
      <c r="H230" s="49" t="s">
        <v>460</v>
      </c>
      <c r="I230" s="64">
        <v>5.1000000000000004E-3</v>
      </c>
      <c r="J230" s="65">
        <v>-749767.06</v>
      </c>
      <c r="K230" s="65">
        <v>-1003541.53</v>
      </c>
      <c r="L230" s="66" t="str">
        <f t="shared" si="5"/>
        <v>Gysipo</v>
      </c>
      <c r="M230" s="71" t="s">
        <v>26</v>
      </c>
      <c r="N230" s="49" t="s">
        <v>26</v>
      </c>
      <c r="O230" s="49" t="s">
        <v>27</v>
      </c>
      <c r="P230" s="93" t="s">
        <v>461</v>
      </c>
      <c r="Q230" s="69" t="s">
        <v>34</v>
      </c>
      <c r="R230" s="88" t="s">
        <v>462</v>
      </c>
      <c r="S230" s="84"/>
      <c r="T230" s="84"/>
      <c r="U230" s="84"/>
      <c r="V230" s="84"/>
    </row>
    <row r="231" spans="1:22" s="85" customFormat="1" ht="14.1" customHeight="1">
      <c r="A231" s="59">
        <v>5</v>
      </c>
      <c r="B231" s="60" t="s">
        <v>455</v>
      </c>
      <c r="C231" s="61">
        <v>511100</v>
      </c>
      <c r="D231" s="62">
        <v>1262167506</v>
      </c>
      <c r="E231" s="61" t="s">
        <v>23</v>
      </c>
      <c r="F231" s="61">
        <v>741647</v>
      </c>
      <c r="G231" s="63" t="s">
        <v>456</v>
      </c>
      <c r="H231" s="49" t="s">
        <v>463</v>
      </c>
      <c r="I231" s="64">
        <v>3.3039999999999998</v>
      </c>
      <c r="J231" s="65">
        <v>-749551.22</v>
      </c>
      <c r="K231" s="65">
        <v>-1003661.09</v>
      </c>
      <c r="L231" s="66" t="str">
        <f t="shared" si="5"/>
        <v>Gysipo</v>
      </c>
      <c r="M231" s="71" t="s">
        <v>27</v>
      </c>
      <c r="N231" s="49" t="s">
        <v>26</v>
      </c>
      <c r="O231" s="49" t="s">
        <v>27</v>
      </c>
      <c r="P231" s="93" t="s">
        <v>464</v>
      </c>
      <c r="Q231" s="27" t="s">
        <v>288</v>
      </c>
      <c r="R231" s="88" t="s">
        <v>108</v>
      </c>
      <c r="S231" s="84"/>
      <c r="T231" s="84"/>
      <c r="U231" s="84"/>
      <c r="V231" s="84"/>
    </row>
    <row r="232" spans="1:22" s="85" customFormat="1" ht="14.1" customHeight="1">
      <c r="A232" s="59">
        <v>5</v>
      </c>
      <c r="B232" s="60" t="s">
        <v>455</v>
      </c>
      <c r="C232" s="61">
        <v>511100</v>
      </c>
      <c r="D232" s="62">
        <v>2043058506</v>
      </c>
      <c r="E232" s="61" t="s">
        <v>23</v>
      </c>
      <c r="F232" s="61">
        <v>741647</v>
      </c>
      <c r="G232" s="63" t="s">
        <v>456</v>
      </c>
      <c r="H232" s="49" t="s">
        <v>465</v>
      </c>
      <c r="I232" s="64">
        <v>5.4999999999999997E-3</v>
      </c>
      <c r="J232" s="65">
        <v>-749204.51</v>
      </c>
      <c r="K232" s="65">
        <v>-1003867.99</v>
      </c>
      <c r="L232" s="66" t="str">
        <f t="shared" si="5"/>
        <v>Gysipo</v>
      </c>
      <c r="M232" s="71" t="s">
        <v>27</v>
      </c>
      <c r="N232" s="49" t="s">
        <v>26</v>
      </c>
      <c r="O232" s="49" t="s">
        <v>27</v>
      </c>
      <c r="P232" s="93" t="s">
        <v>466</v>
      </c>
      <c r="Q232" s="27" t="s">
        <v>288</v>
      </c>
      <c r="R232" s="88" t="s">
        <v>108</v>
      </c>
      <c r="S232" s="84"/>
      <c r="T232" s="84"/>
      <c r="U232" s="84"/>
      <c r="V232" s="84"/>
    </row>
    <row r="233" spans="1:22" s="85" customFormat="1" ht="14.1" customHeight="1">
      <c r="A233" s="59">
        <v>5</v>
      </c>
      <c r="B233" s="60" t="s">
        <v>455</v>
      </c>
      <c r="C233" s="61">
        <v>511100</v>
      </c>
      <c r="D233" s="62">
        <v>1360448506</v>
      </c>
      <c r="E233" s="61" t="s">
        <v>23</v>
      </c>
      <c r="F233" s="61">
        <v>794341</v>
      </c>
      <c r="G233" s="63" t="s">
        <v>467</v>
      </c>
      <c r="H233" s="49" t="s">
        <v>468</v>
      </c>
      <c r="I233" s="64">
        <v>9.01E-2</v>
      </c>
      <c r="J233" s="65">
        <v>-759931.94</v>
      </c>
      <c r="K233" s="65">
        <v>-992314.63</v>
      </c>
      <c r="L233" s="66" t="str">
        <f t="shared" si="5"/>
        <v>Gysipo</v>
      </c>
      <c r="M233" s="71" t="s">
        <v>27</v>
      </c>
      <c r="N233" s="49" t="s">
        <v>26</v>
      </c>
      <c r="O233" s="49" t="s">
        <v>27</v>
      </c>
      <c r="P233" s="93" t="s">
        <v>469</v>
      </c>
      <c r="Q233" s="69" t="s">
        <v>34</v>
      </c>
      <c r="R233" s="88" t="s">
        <v>108</v>
      </c>
      <c r="S233" s="84"/>
      <c r="T233" s="84"/>
      <c r="U233" s="84"/>
      <c r="V233" s="84"/>
    </row>
    <row r="234" spans="1:22" s="85" customFormat="1" ht="14.1" customHeight="1">
      <c r="A234" s="59">
        <v>5</v>
      </c>
      <c r="B234" s="60" t="s">
        <v>455</v>
      </c>
      <c r="C234" s="61">
        <v>511100</v>
      </c>
      <c r="D234" s="62">
        <v>1360472506</v>
      </c>
      <c r="E234" s="61" t="s">
        <v>23</v>
      </c>
      <c r="F234" s="61">
        <v>794341</v>
      </c>
      <c r="G234" s="63" t="s">
        <v>467</v>
      </c>
      <c r="H234" s="49" t="s">
        <v>470</v>
      </c>
      <c r="I234" s="64">
        <v>0.1207</v>
      </c>
      <c r="J234" s="65">
        <v>-759733.91</v>
      </c>
      <c r="K234" s="65">
        <v>-992308.67</v>
      </c>
      <c r="L234" s="66" t="str">
        <f t="shared" si="5"/>
        <v>Gysipo</v>
      </c>
      <c r="M234" s="71" t="s">
        <v>27</v>
      </c>
      <c r="N234" s="49" t="s">
        <v>26</v>
      </c>
      <c r="O234" s="49" t="s">
        <v>27</v>
      </c>
      <c r="P234" s="93" t="s">
        <v>469</v>
      </c>
      <c r="Q234" s="27" t="s">
        <v>288</v>
      </c>
      <c r="R234" s="88" t="s">
        <v>108</v>
      </c>
      <c r="S234" s="84"/>
      <c r="T234" s="84"/>
      <c r="U234" s="84"/>
      <c r="V234" s="84"/>
    </row>
    <row r="235" spans="1:22" s="85" customFormat="1" ht="14.1" customHeight="1">
      <c r="A235" s="59">
        <v>5</v>
      </c>
      <c r="B235" s="60" t="s">
        <v>455</v>
      </c>
      <c r="C235" s="61">
        <v>511100</v>
      </c>
      <c r="D235" s="62">
        <v>1360496506</v>
      </c>
      <c r="E235" s="61" t="s">
        <v>23</v>
      </c>
      <c r="F235" s="61">
        <v>794341</v>
      </c>
      <c r="G235" s="63" t="s">
        <v>467</v>
      </c>
      <c r="H235" s="49" t="s">
        <v>471</v>
      </c>
      <c r="I235" s="64">
        <v>0.18240000000000001</v>
      </c>
      <c r="J235" s="65">
        <v>-759796.28</v>
      </c>
      <c r="K235" s="65">
        <v>-992137.92</v>
      </c>
      <c r="L235" s="66" t="str">
        <f t="shared" si="5"/>
        <v>Gysipo</v>
      </c>
      <c r="M235" s="71" t="s">
        <v>26</v>
      </c>
      <c r="N235" s="49" t="s">
        <v>27</v>
      </c>
      <c r="O235" s="49" t="s">
        <v>27</v>
      </c>
      <c r="P235" s="93" t="s">
        <v>472</v>
      </c>
      <c r="Q235" s="69" t="s">
        <v>34</v>
      </c>
      <c r="R235" s="58" t="s">
        <v>29</v>
      </c>
    </row>
    <row r="236" spans="1:22" s="85" customFormat="1" ht="14.1" customHeight="1">
      <c r="A236" s="59">
        <v>5</v>
      </c>
      <c r="B236" s="60" t="s">
        <v>473</v>
      </c>
      <c r="C236" s="61">
        <v>511100</v>
      </c>
      <c r="D236" s="62">
        <v>1360498506</v>
      </c>
      <c r="E236" s="61" t="s">
        <v>23</v>
      </c>
      <c r="F236" s="61">
        <v>794341</v>
      </c>
      <c r="G236" s="63" t="s">
        <v>467</v>
      </c>
      <c r="H236" s="49" t="s">
        <v>474</v>
      </c>
      <c r="I236" s="64">
        <v>2.7699999999999999E-2</v>
      </c>
      <c r="J236" s="65">
        <v>-759989.86</v>
      </c>
      <c r="K236" s="65">
        <v>-992316.37</v>
      </c>
      <c r="L236" s="66" t="str">
        <f t="shared" si="5"/>
        <v>Gysipo</v>
      </c>
      <c r="M236" s="71" t="s">
        <v>27</v>
      </c>
      <c r="N236" s="59" t="s">
        <v>26</v>
      </c>
      <c r="O236" s="49" t="s">
        <v>27</v>
      </c>
      <c r="P236" s="93" t="s">
        <v>469</v>
      </c>
      <c r="Q236" s="27" t="s">
        <v>288</v>
      </c>
      <c r="R236" s="76" t="s">
        <v>108</v>
      </c>
      <c r="S236" s="84"/>
      <c r="T236" s="84"/>
      <c r="U236" s="84"/>
      <c r="V236" s="84"/>
    </row>
    <row r="237" spans="1:22" s="85" customFormat="1" ht="4.5" customHeight="1">
      <c r="A237" s="59"/>
      <c r="B237" s="60"/>
      <c r="C237" s="61"/>
      <c r="D237" s="62"/>
      <c r="E237" s="61"/>
      <c r="F237" s="61"/>
      <c r="G237" s="86"/>
      <c r="H237" s="59"/>
      <c r="I237" s="64"/>
      <c r="J237" s="62"/>
      <c r="K237" s="62"/>
      <c r="L237" s="59"/>
      <c r="M237" s="77"/>
      <c r="N237" s="99"/>
      <c r="O237" s="59"/>
      <c r="P237" s="100"/>
      <c r="Q237" s="100"/>
      <c r="R237" s="76"/>
      <c r="S237" s="84"/>
      <c r="T237" s="84"/>
      <c r="U237" s="84"/>
      <c r="V237" s="84"/>
    </row>
    <row r="238" spans="1:22">
      <c r="A238" s="59"/>
      <c r="B238" s="60"/>
      <c r="C238" s="61"/>
      <c r="D238" s="62"/>
      <c r="E238" s="61"/>
      <c r="F238" s="61"/>
      <c r="G238" s="101" t="s">
        <v>475</v>
      </c>
      <c r="H238" s="49"/>
      <c r="I238" s="64">
        <f>SUBTOTAL(9,I7:I237)</f>
        <v>36.037500000000009</v>
      </c>
      <c r="J238" s="65"/>
      <c r="K238" s="65"/>
      <c r="L238" s="59"/>
      <c r="M238" s="77"/>
      <c r="N238" s="73"/>
      <c r="O238" s="49"/>
      <c r="P238" s="68"/>
      <c r="Q238" s="68"/>
      <c r="R238" s="88"/>
    </row>
    <row r="240" spans="1:22">
      <c r="G240" s="102"/>
      <c r="I240" s="7" t="s">
        <v>476</v>
      </c>
    </row>
    <row r="241" spans="6:9">
      <c r="G241" s="103"/>
      <c r="I241" s="7" t="s">
        <v>477</v>
      </c>
    </row>
    <row r="242" spans="6:9">
      <c r="F242" s="3">
        <f>SUBTOTAL(2,F7:F238)</f>
        <v>230</v>
      </c>
    </row>
    <row r="243" spans="6:9">
      <c r="G243" s="104" t="s">
        <v>478</v>
      </c>
      <c r="H243" s="105">
        <v>35</v>
      </c>
    </row>
    <row r="244" spans="6:9">
      <c r="G244" s="104" t="s">
        <v>479</v>
      </c>
      <c r="H244" s="106">
        <v>10</v>
      </c>
    </row>
    <row r="245" spans="6:9">
      <c r="G245" s="104" t="s">
        <v>480</v>
      </c>
      <c r="H245" s="107">
        <v>18</v>
      </c>
    </row>
    <row r="246" spans="6:9">
      <c r="G246" s="104" t="s">
        <v>481</v>
      </c>
      <c r="H246" s="105">
        <v>7</v>
      </c>
    </row>
  </sheetData>
  <autoFilter ref="A5:R236"/>
  <pageMargins left="0.31496062992125984" right="0.35433070866141736" top="0.31496062992125984" bottom="0.19685039370078741" header="0.27559055118110237" footer="0.15748031496062992"/>
  <pageSetup paperSize="9" scale="55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Lesni_pozemky_PLa 2018</vt:lpstr>
      <vt:lpstr>Parcely od OMAJ + závody</vt:lpstr>
      <vt:lpstr>Lesni_pozemky_PLa 2017</vt:lpstr>
      <vt:lpstr>ORP 2017</vt:lpstr>
      <vt:lpstr>Lesni_pozemky_PLa 2015</vt:lpstr>
      <vt:lpstr>List1</vt:lpstr>
      <vt:lpstr>'Lesni_pozemky_PLa 2015'!Názvy_tisku</vt:lpstr>
      <vt:lpstr>'Lesni_pozemky_PLa 2017'!Názvy_tisku</vt:lpstr>
      <vt:lpstr>'Lesni_pozemky_PLa 2015'!Oblast_tisku</vt:lpstr>
      <vt:lpstr>'Lesni_pozemky_PLa 2017'!Oblast_tisku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Mgr. Darina Šitinová</cp:lastModifiedBy>
  <cp:lastPrinted>2019-08-16T10:23:33Z</cp:lastPrinted>
  <dcterms:created xsi:type="dcterms:W3CDTF">2017-12-06T07:11:45Z</dcterms:created>
  <dcterms:modified xsi:type="dcterms:W3CDTF">2019-08-16T10:47:57Z</dcterms:modified>
</cp:coreProperties>
</file>