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Údržba břehového ...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Údržba břehového ...'!$C$118:$K$130</definedName>
    <definedName name="_xlnm.Print_Area" localSheetId="1">'SO 01 - Údržba břehového ...'!$C$4:$J$76,'SO 01 - Údržba břehového ...'!$C$82:$J$100,'SO 01 - Údržba břehového ...'!$C$106:$K$130</definedName>
    <definedName name="_xlnm.Print_Titles" localSheetId="1">'SO 01 - Údržba břehového ...'!$118:$118</definedName>
    <definedName name="_xlnm._FilterDatabase" localSheetId="2" hidden="1">'VRN - Vedlejší rozpočtové...'!$C$118:$K$139</definedName>
    <definedName name="_xlnm.Print_Area" localSheetId="2">'VRN - Vedlejší rozpočtové...'!$C$4:$J$76,'VRN - Vedlejší rozpočtové...'!$C$82:$J$100,'VRN - Vedlejší rozpočtové...'!$C$106:$K$139</definedName>
    <definedName name="_xlnm.Print_Titles" localSheetId="2">'VRN - Vedlejší rozpočtové...'!$118:$118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99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2"/>
  <c r="F37"/>
  <c i="1" r="BD96"/>
  <c i="3" r="BH122"/>
  <c r="F36"/>
  <c i="1" r="BC96"/>
  <c i="3" r="BG122"/>
  <c r="F35"/>
  <c i="1" r="BB96"/>
  <c i="3" r="BF122"/>
  <c r="J34"/>
  <c i="1" r="AW96"/>
  <c i="3" r="F34"/>
  <c i="1" r="BA96"/>
  <c i="3" r="T122"/>
  <c r="T121"/>
  <c r="T120"/>
  <c r="T119"/>
  <c r="R122"/>
  <c r="R121"/>
  <c r="R120"/>
  <c r="R119"/>
  <c r="P122"/>
  <c r="P121"/>
  <c r="P120"/>
  <c r="P119"/>
  <c i="1" r="AU96"/>
  <c i="3" r="BK122"/>
  <c r="BK121"/>
  <c r="J121"/>
  <c r="BK120"/>
  <c r="J120"/>
  <c r="BK119"/>
  <c r="J119"/>
  <c r="J96"/>
  <c r="J30"/>
  <c i="1" r="AG96"/>
  <c i="3" r="J122"/>
  <c r="BE122"/>
  <c r="J33"/>
  <c i="1" r="AV96"/>
  <c i="3" r="F33"/>
  <c i="1" r="AZ96"/>
  <c i="3" r="J98"/>
  <c r="J97"/>
  <c r="F113"/>
  <c r="E111"/>
  <c r="F89"/>
  <c r="E87"/>
  <c r="J39"/>
  <c r="J24"/>
  <c r="E24"/>
  <c r="J116"/>
  <c r="J92"/>
  <c r="J23"/>
  <c r="J21"/>
  <c r="E21"/>
  <c r="J115"/>
  <c r="J91"/>
  <c r="J20"/>
  <c r="J18"/>
  <c r="E18"/>
  <c r="F116"/>
  <c r="F92"/>
  <c r="J17"/>
  <c r="J15"/>
  <c r="E15"/>
  <c r="F115"/>
  <c r="F91"/>
  <c r="J14"/>
  <c r="J12"/>
  <c r="J113"/>
  <c r="J89"/>
  <c r="E7"/>
  <c r="E109"/>
  <c r="E85"/>
  <c i="2" r="J37"/>
  <c r="J36"/>
  <c i="1" r="AY95"/>
  <c i="2" r="J35"/>
  <c i="1" r="AX95"/>
  <c i="2" r="BI129"/>
  <c r="BH129"/>
  <c r="BG129"/>
  <c r="BF129"/>
  <c r="T129"/>
  <c r="T128"/>
  <c r="R129"/>
  <c r="R128"/>
  <c r="P129"/>
  <c r="P128"/>
  <c r="BK129"/>
  <c r="BK128"/>
  <c r="J128"/>
  <c r="J129"/>
  <c r="BE129"/>
  <c r="J9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95"/>
  <c i="2" r="BH122"/>
  <c r="F36"/>
  <c i="1" r="BC95"/>
  <c i="2" r="BG122"/>
  <c r="F35"/>
  <c i="1" r="BB95"/>
  <c i="2" r="BF122"/>
  <c r="J34"/>
  <c i="1" r="AW95"/>
  <c i="2" r="F34"/>
  <c i="1" r="BA95"/>
  <c i="2" r="T122"/>
  <c r="T121"/>
  <c r="T120"/>
  <c r="T119"/>
  <c r="R122"/>
  <c r="R121"/>
  <c r="R120"/>
  <c r="R119"/>
  <c r="P122"/>
  <c r="P121"/>
  <c r="P120"/>
  <c r="P119"/>
  <c i="1" r="AU95"/>
  <c i="2" r="BK122"/>
  <c r="BK121"/>
  <c r="J121"/>
  <c r="BK120"/>
  <c r="J120"/>
  <c r="BK119"/>
  <c r="J119"/>
  <c r="J96"/>
  <c r="J30"/>
  <c i="1" r="AG95"/>
  <c i="2" r="J122"/>
  <c r="BE122"/>
  <c r="J33"/>
  <c i="1" r="AV95"/>
  <c i="2" r="F33"/>
  <c i="1" r="AZ95"/>
  <c i="2" r="J98"/>
  <c r="J97"/>
  <c r="F113"/>
  <c r="E111"/>
  <c r="F89"/>
  <c r="E87"/>
  <c r="J39"/>
  <c r="J24"/>
  <c r="E24"/>
  <c r="J116"/>
  <c r="J92"/>
  <c r="J23"/>
  <c r="J21"/>
  <c r="E21"/>
  <c r="J115"/>
  <c r="J91"/>
  <c r="J20"/>
  <c r="J18"/>
  <c r="E18"/>
  <c r="F116"/>
  <c r="F92"/>
  <c r="J17"/>
  <c r="J15"/>
  <c r="E15"/>
  <c r="F115"/>
  <c r="F91"/>
  <c r="J14"/>
  <c r="J12"/>
  <c r="J113"/>
  <c r="J89"/>
  <c r="E7"/>
  <c r="E10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<sst xmlns="http://schemas.openxmlformats.org/spreadsheetml/2006/main">
  <si>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</si>
  <si>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</si>
  <si>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</si>
  <si>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</si>
  <si>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</si>
  <si>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{42d91fb9-9b28-484e-800d-269c970e6e42}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</si>
  <si>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</si>
  <si>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</si>
  <si>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</si>
  <si>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</si>
  <si>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</si>
  <si>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</si>
  <si>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</si>
  <si>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</si>
  <si>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190902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</si>
  <si>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</si>
  <si>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</si>
  <si>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Střebovka, Kouřim, údržba břehového porostu v intravilánu, LB, ř. km 0,550-0,580</t>
  </si>
  <si>
    <t>KSO:</t>
  </si>
  <si>
    <t>CC-CZ:</t>
  </si>
  <si>
    <t>Místo:</t>
  </si>
  <si>
    <t xml:space="preserve"> </t>
  </si>
  <si>
    <t>Datum:</t>
  </si>
  <si>
    <t>2. 9. 2019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</si>
  <si>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</si>
  <si>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</si>
  <si>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</si>
  <si>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</si>
  <si>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</si>
  <si>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</si>
  <si>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</si>
  <si>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</si>
  <si>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</si>
  <si>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</si>
  <si>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</si>
  <si>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</si>
  <si>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</si>
  <si>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</si>
  <si>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</si>
  <si>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</si>
  <si>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</si>
  <si>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</si>
  <si>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</si>
  <si>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</si>
  <si>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</si>
  <si>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</si>
  <si>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</si>
  <si>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</si>
  <si>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</si>
  <si>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</si>
  <si>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</si>
  <si>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</si>
  <si>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</si>
  <si>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</si>
  <si>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</si>
  <si>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</si>
  <si>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</si>
  <si>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</si>
  <si>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</si>
  <si>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</si>
  <si>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</si>
  <si>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</si>
  <si>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</si>
  <si>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</si>
  <si>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</si>
  <si>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</si>
  <si>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</si>
  <si>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</si>
  <si>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</si>
  <si>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</si>
  <si>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</si>
  <si>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</si>
  <si>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</si>
  <si>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</si>
  <si>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</si>
  <si>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</si>
  <si>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</si>
  <si>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</si>
  <si>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</si>
  <si>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Údržba břehového porostu</t>
  </si>
  <si>
    <t>STA</t>
  </si>
  <si>
    <t>1</t>
  </si>
  <si>
    <t>{8fd685fd-780e-4ff2-ba23-eb318d4a898d}</t>
  </si>
  <si>
    <t>2</t>
  </si>
  <si>
    <t>VRN</t>
  </si>
  <si>
    <t>Vedlejší rozpočtové náklady</t>
  </si>
  <si>
    <t>{6dd480bc-3e37-4c55-a58c-3c574ae36e83}</t>
  </si>
  <si>
    <t>KRYCÍ LIST SOUPISU PRACÍ</t>
  </si>
  <si>
    <t>Objekt:</t>
  </si>
  <si>
    <t>SO 01 - Údržba břehového porostu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</si>
  <si>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</si>
  <si>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</si>
  <si>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</si>
  <si>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</si>
  <si>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</si>
  <si>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</si>
  <si>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</si>
  <si>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</si>
  <si>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</si>
  <si>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</si>
  <si>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</si>
  <si>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</si>
  <si>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</si>
  <si>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</si>
  <si>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</si>
  <si>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</si>
  <si>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</si>
  <si>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</si>
  <si>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</si>
  <si>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</si>
  <si>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</si>
  <si>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</si>
  <si>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</si>
  <si>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</si>
  <si>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</si>
  <si>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</si>
  <si>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</si>
  <si>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D do 100 mm s odvozem do 20 km</t>
  </si>
  <si>
    <t>m3</t>
  </si>
  <si>
    <t>4</t>
  </si>
  <si>
    <t>-822090143</t>
  </si>
  <si>
    <t>PP</t>
  </si>
  <si>
    <t>Drcení ořezaných větví strojně - (štěpkování) s naložením na dopravní prostředek a odvozem drtě do 20 km a se složením o průměru větví do 100 mm</t>
  </si>
  <si>
    <t>112151351</t>
  </si>
  <si>
    <t>Kácení stromu s postupným spouštěním koruny a kmene D do 0,2 m</t>
  </si>
  <si>
    <t>kus</t>
  </si>
  <si>
    <t>99328048</t>
  </si>
  <si>
    <t>Pokácení stromu postupné se spouštěním částí kmene a koruny o průměru na řezné ploše pařezu přes 100 do 200 mm</t>
  </si>
  <si>
    <t>3</t>
  </si>
  <si>
    <t>R001</t>
  </si>
  <si>
    <t>Přesun veškeré dřevní hmoty na mezideponii</t>
  </si>
  <si>
    <t>soubor</t>
  </si>
  <si>
    <t>-247907284</t>
  </si>
  <si>
    <t>997</t>
  </si>
  <si>
    <t>Přesun sutě</t>
  </si>
  <si>
    <t>997013811</t>
  </si>
  <si>
    <t>Poplatek za uložení na skládce (skládkovné) stavebního odpadu dřevěného kód odpadu 170 201</t>
  </si>
  <si>
    <t>t</t>
  </si>
  <si>
    <t>1226086026</t>
  </si>
  <si>
    <t>Poplatek za uložení stavebního odpadu na skládce (skládkovné) dřevěného zatříděného do Katalogu odpadů pod kódem 170 201</t>
  </si>
  <si>
    <t>VRN - Vedlejší rozpočtové náklady</t>
  </si>
  <si>
    <t>OST - Vedlejší a ostatní rozpočtové náklady</t>
  </si>
  <si>
    <t xml:space="preserve">    01 - Vedlejší rozpočtové náklady</t>
  </si>
  <si>
    <t xml:space="preserve">    09 - Ostatní náklady</t>
  </si>
  <si>
    <t>OST</t>
  </si>
  <si>
    <t>Vedlejší a ostatní rozpočtové náklady</t>
  </si>
  <si>
    <t>01</t>
  </si>
  <si>
    <t>01132</t>
  </si>
  <si>
    <t>Zajištění obnovy zpevněných a nezpevněných komunikací</t>
  </si>
  <si>
    <t>-1445845460</t>
  </si>
  <si>
    <t>VV</t>
  </si>
  <si>
    <t>"obnova stávajících zpevněných i nezpevněných komunikací při jejich případném porušení"</t>
  </si>
  <si>
    <t>Součet</t>
  </si>
  <si>
    <t>Příprava staveniště</t>
  </si>
  <si>
    <t>911637409</t>
  </si>
  <si>
    <t>P</t>
  </si>
  <si>
    <t>Poznámka k položce:_x000d_
Položka obsahuje i činnosti vedoucí k zajištění souhlasu k vstupu na příjezdové pozemky od jejich vlastníků nebo uživatelů, včetně zajištění jejich podmiňujících požadavků (případný nájem stavbou dotčených ploch)</t>
  </si>
  <si>
    <t>R002</t>
  </si>
  <si>
    <t>Zajištění staveniště</t>
  </si>
  <si>
    <t>1607426614</t>
  </si>
  <si>
    <t>Poznámka k položce:_x000d_
Položka zahrnuje zřízení a údržbu ohraničení staveniště (páska, oplocení, tabulky "Zákaz vstupu na staveniště") po dobu realizace.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</si>
  <si>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</si>
  <si>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</si>
  <si>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</si>
  <si>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</si>
  <si>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-901353966</t>
  </si>
  <si>
    <t>5</t>
  </si>
  <si>
    <t>0931</t>
  </si>
  <si>
    <t>Provedení pasportizace stávajících nemovitostí (vč. pozemků) a jejich příslušenství, zajištění fotodokumentace stávajícího stavu přístupových komunikací</t>
  </si>
  <si>
    <t>-1433610470</t>
  </si>
  <si>
    <t>6</t>
  </si>
  <si>
    <t>0996</t>
  </si>
  <si>
    <t>Zajištění výroby a instalace informačních tabulí ke stavbě</t>
  </si>
  <si>
    <t>1827342584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</si>
</sst>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190902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Střebovka, Kouřim, údržba břehového porostu v intravilánu, LB, ř. km 0,550-0,580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2. 9. 2019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Údržba břehového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01 - Údržba břehového ...'!P119</f>
        <v>0</v>
      </c>
      <c r="AV95" s="128">
        <f>'SO 01 - Údržba břehového ...'!J33</f>
        <v>0</v>
      </c>
      <c r="AW95" s="128">
        <f>'SO 01 - Údržba břehového ...'!J34</f>
        <v>0</v>
      </c>
      <c r="AX95" s="128">
        <f>'SO 01 - Údržba břehového ...'!J35</f>
        <v>0</v>
      </c>
      <c r="AY95" s="128">
        <f>'SO 01 - Údržba břehového ...'!J36</f>
        <v>0</v>
      </c>
      <c r="AZ95" s="128">
        <f>'SO 01 - Údržba břehového ...'!F33</f>
        <v>0</v>
      </c>
      <c r="BA95" s="128">
        <f>'SO 01 - Údržba břehového ...'!F34</f>
        <v>0</v>
      </c>
      <c r="BB95" s="128">
        <f>'SO 01 - Údržba břehového ...'!F35</f>
        <v>0</v>
      </c>
      <c r="BC95" s="128">
        <f>'SO 01 - Údržba břehového ...'!F36</f>
        <v>0</v>
      </c>
      <c r="BD95" s="130">
        <f>'SO 01 - Údržba břehového 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'VRN - Vedlejší rozpočtové...'!J30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'VRN - Vedlejší rozpočtové...'!P119</f>
        <v>0</v>
      </c>
      <c r="AV96" s="133">
        <f>'VRN - Vedlejší rozpočtové...'!J33</f>
        <v>0</v>
      </c>
      <c r="AW96" s="133">
        <f>'VRN - Vedlejší rozpočtové...'!J34</f>
        <v>0</v>
      </c>
      <c r="AX96" s="133">
        <f>'VRN - Vedlejší rozpočtové...'!J35</f>
        <v>0</v>
      </c>
      <c r="AY96" s="133">
        <f>'VRN - Vedlejší rozpočtové...'!J36</f>
        <v>0</v>
      </c>
      <c r="AZ96" s="133">
        <f>'VRN - Vedlejší rozpočtové...'!F33</f>
        <v>0</v>
      </c>
      <c r="BA96" s="133">
        <f>'VRN - Vedlejší rozpočtové...'!F34</f>
        <v>0</v>
      </c>
      <c r="BB96" s="133">
        <f>'VRN - Vedlejší rozpočtové...'!F35</f>
        <v>0</v>
      </c>
      <c r="BC96" s="133">
        <f>'VRN - Vedlejší rozpočtové...'!F36</f>
        <v>0</v>
      </c>
      <c r="BD96" s="135">
        <f>'VRN - Vedlejší rozpočtové...'!F37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0z7GFiK6SHAFl/y3b4LeVe4/gKfSs/+Z8JEdLhJa402Eir/BbM13iepGbnUB9jeBlJCQftu+SI6inbymx84ryA==" hashValue="t7C89CZBxtj64f+H8EJyOnNgYadL7HXMWQfcrT96YMHa+grVD5TQjDCRnUISIXWpo59xt6QuPMj6bwB+xovdg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SO 01 - Údržba břehového ...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87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5.5" customHeight="1">
      <c r="B7" s="20"/>
      <c r="E7" s="143" t="str">
        <f>'Rekapitulace stavby'!K6</f>
        <v>Střebovka, Kouřim, údržba břehového porostu v intravilánu, LB, ř. km 0,550-0,580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88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89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ROUND((SUM(BE119:BE130)),  2)</f>
        <v>0</v>
      </c>
      <c r="G33" s="38"/>
      <c r="H33" s="38"/>
      <c r="I33" s="162">
        <v>0.20999999999999999</v>
      </c>
      <c r="J33" s="161">
        <f>ROUND(((SUM(BE119:BE130))*I33),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ROUND((SUM(BF119:BF130)),  2)</f>
        <v>0</v>
      </c>
      <c r="G34" s="38"/>
      <c r="H34" s="38"/>
      <c r="I34" s="162">
        <v>0.14999999999999999</v>
      </c>
      <c r="J34" s="161">
        <f>ROUND(((SUM(BF119:BF130))*I34),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ROUND((SUM(BG119:BG130)),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ROUND((SUM(BH119:BH130)),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ROUND((SUM(BI119:BI130)),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5" customHeight="1">
      <c r="A85" s="38"/>
      <c r="B85" s="39"/>
      <c r="C85" s="40"/>
      <c r="D85" s="40"/>
      <c r="E85" s="187" t="str">
        <f>E7</f>
        <v>Střebovka, Kouřim, údržba břehového porostu v intravilánu, LB, ř. km 0,550-0,580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Údržba břehového porostu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91</v>
      </c>
      <c r="D94" s="189"/>
      <c r="E94" s="189"/>
      <c r="F94" s="189"/>
      <c r="G94" s="189"/>
      <c r="H94" s="189"/>
      <c r="I94" s="190"/>
      <c r="J94" s="191" t="s">
        <v>92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93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93"/>
      <c r="C97" s="194"/>
      <c r="D97" s="195" t="s">
        <v>95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96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97</v>
      </c>
      <c r="E99" s="203"/>
      <c r="F99" s="203"/>
      <c r="G99" s="203"/>
      <c r="H99" s="203"/>
      <c r="I99" s="204"/>
      <c r="J99" s="205">
        <f>J128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98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5.5" customHeight="1">
      <c r="A109" s="38"/>
      <c r="B109" s="39"/>
      <c r="C109" s="40"/>
      <c r="D109" s="40"/>
      <c r="E109" s="187" t="str">
        <f>E7</f>
        <v>Střebovka, Kouřim, údržba břehového porostu v intravilánu, LB, ř. km 0,550-0,580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88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01 - Údržba břehového porostu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147" t="s">
        <v>22</v>
      </c>
      <c r="J113" s="79" t="str">
        <f>IF(J12="","",J12)</f>
        <v>2. 9. 2019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147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147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99</v>
      </c>
      <c r="D118" s="210" t="s">
        <v>58</v>
      </c>
      <c r="E118" s="210" t="s">
        <v>54</v>
      </c>
      <c r="F118" s="210" t="s">
        <v>55</v>
      </c>
      <c r="G118" s="210" t="s">
        <v>100</v>
      </c>
      <c r="H118" s="210" t="s">
        <v>101</v>
      </c>
      <c r="I118" s="211" t="s">
        <v>102</v>
      </c>
      <c r="J118" s="212" t="s">
        <v>92</v>
      </c>
      <c r="K118" s="213" t="s">
        <v>103</v>
      </c>
      <c r="L118" s="214"/>
      <c r="M118" s="100" t="s">
        <v>1</v>
      </c>
      <c r="N118" s="101" t="s">
        <v>37</v>
      </c>
      <c r="O118" s="101" t="s">
        <v>104</v>
      </c>
      <c r="P118" s="101" t="s">
        <v>105</v>
      </c>
      <c r="Q118" s="101" t="s">
        <v>106</v>
      </c>
      <c r="R118" s="101" t="s">
        <v>107</v>
      </c>
      <c r="S118" s="101" t="s">
        <v>108</v>
      </c>
      <c r="T118" s="102" t="s">
        <v>109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110</v>
      </c>
      <c r="D119" s="40"/>
      <c r="E119" s="40"/>
      <c r="F119" s="40"/>
      <c r="G119" s="40"/>
      <c r="H119" s="40"/>
      <c r="I119" s="144"/>
      <c r="J119" s="215">
        <f>BK119</f>
        <v>0</v>
      </c>
      <c r="K119" s="40"/>
      <c r="L119" s="44"/>
      <c r="M119" s="103"/>
      <c r="N119" s="216"/>
      <c r="O119" s="104"/>
      <c r="P119" s="217">
        <f>P120</f>
        <v>0</v>
      </c>
      <c r="Q119" s="104"/>
      <c r="R119" s="217">
        <f>R120</f>
        <v>0</v>
      </c>
      <c r="S119" s="104"/>
      <c r="T119" s="218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94</v>
      </c>
      <c r="BK119" s="219">
        <f>BK120</f>
        <v>0</v>
      </c>
    </row>
    <row r="120" s="12" customFormat="1" ht="25.92" customHeight="1">
      <c r="A120" s="12"/>
      <c r="B120" s="220"/>
      <c r="C120" s="221"/>
      <c r="D120" s="222" t="s">
        <v>72</v>
      </c>
      <c r="E120" s="223" t="s">
        <v>111</v>
      </c>
      <c r="F120" s="223" t="s">
        <v>112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P121+P128</f>
        <v>0</v>
      </c>
      <c r="Q120" s="228"/>
      <c r="R120" s="229">
        <f>R121+R128</f>
        <v>0</v>
      </c>
      <c r="S120" s="228"/>
      <c r="T120" s="230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81</v>
      </c>
      <c r="AT120" s="232" t="s">
        <v>72</v>
      </c>
      <c r="AU120" s="232" t="s">
        <v>73</v>
      </c>
      <c r="AY120" s="231" t="s">
        <v>113</v>
      </c>
      <c r="BK120" s="233">
        <f>BK121+BK128</f>
        <v>0</v>
      </c>
    </row>
    <row r="121" s="12" customFormat="1" ht="22.8" customHeight="1">
      <c r="A121" s="12"/>
      <c r="B121" s="220"/>
      <c r="C121" s="221"/>
      <c r="D121" s="222" t="s">
        <v>72</v>
      </c>
      <c r="E121" s="234" t="s">
        <v>81</v>
      </c>
      <c r="F121" s="234" t="s">
        <v>114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SUM(P122:P127)</f>
        <v>0</v>
      </c>
      <c r="Q121" s="228"/>
      <c r="R121" s="229">
        <f>SUM(R122:R127)</f>
        <v>0</v>
      </c>
      <c r="S121" s="228"/>
      <c r="T121" s="23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81</v>
      </c>
      <c r="AT121" s="232" t="s">
        <v>72</v>
      </c>
      <c r="AU121" s="232" t="s">
        <v>81</v>
      </c>
      <c r="AY121" s="231" t="s">
        <v>113</v>
      </c>
      <c r="BK121" s="233">
        <f>SUM(BK122:BK127)</f>
        <v>0</v>
      </c>
    </row>
    <row r="122" s="2" customFormat="1" ht="24" customHeight="1">
      <c r="A122" s="38"/>
      <c r="B122" s="39"/>
      <c r="C122" s="236" t="s">
        <v>81</v>
      </c>
      <c r="D122" s="236" t="s">
        <v>115</v>
      </c>
      <c r="E122" s="237" t="s">
        <v>116</v>
      </c>
      <c r="F122" s="238" t="s">
        <v>117</v>
      </c>
      <c r="G122" s="239" t="s">
        <v>118</v>
      </c>
      <c r="H122" s="240">
        <v>5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38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119</v>
      </c>
      <c r="AT122" s="248" t="s">
        <v>115</v>
      </c>
      <c r="AU122" s="248" t="s">
        <v>83</v>
      </c>
      <c r="AY122" s="17" t="s">
        <v>113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81</v>
      </c>
      <c r="BK122" s="249">
        <f>ROUND(I122*H122,2)</f>
        <v>0</v>
      </c>
      <c r="BL122" s="17" t="s">
        <v>119</v>
      </c>
      <c r="BM122" s="248" t="s">
        <v>120</v>
      </c>
    </row>
    <row r="123" s="2" customFormat="1">
      <c r="A123" s="38"/>
      <c r="B123" s="39"/>
      <c r="C123" s="40"/>
      <c r="D123" s="250" t="s">
        <v>121</v>
      </c>
      <c r="E123" s="40"/>
      <c r="F123" s="251" t="s">
        <v>122</v>
      </c>
      <c r="G123" s="40"/>
      <c r="H123" s="40"/>
      <c r="I123" s="144"/>
      <c r="J123" s="40"/>
      <c r="K123" s="40"/>
      <c r="L123" s="44"/>
      <c r="M123" s="252"/>
      <c r="N123" s="253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121</v>
      </c>
      <c r="AU123" s="17" t="s">
        <v>83</v>
      </c>
    </row>
    <row r="124" s="2" customFormat="1" ht="24" customHeight="1">
      <c r="A124" s="38"/>
      <c r="B124" s="39"/>
      <c r="C124" s="236" t="s">
        <v>83</v>
      </c>
      <c r="D124" s="236" t="s">
        <v>115</v>
      </c>
      <c r="E124" s="237" t="s">
        <v>123</v>
      </c>
      <c r="F124" s="238" t="s">
        <v>124</v>
      </c>
      <c r="G124" s="239" t="s">
        <v>125</v>
      </c>
      <c r="H124" s="240">
        <v>4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38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119</v>
      </c>
      <c r="AT124" s="248" t="s">
        <v>115</v>
      </c>
      <c r="AU124" s="248" t="s">
        <v>83</v>
      </c>
      <c r="AY124" s="17" t="s">
        <v>113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81</v>
      </c>
      <c r="BK124" s="249">
        <f>ROUND(I124*H124,2)</f>
        <v>0</v>
      </c>
      <c r="BL124" s="17" t="s">
        <v>119</v>
      </c>
      <c r="BM124" s="248" t="s">
        <v>126</v>
      </c>
    </row>
    <row r="125" s="2" customFormat="1">
      <c r="A125" s="38"/>
      <c r="B125" s="39"/>
      <c r="C125" s="40"/>
      <c r="D125" s="250" t="s">
        <v>121</v>
      </c>
      <c r="E125" s="40"/>
      <c r="F125" s="251" t="s">
        <v>127</v>
      </c>
      <c r="G125" s="40"/>
      <c r="H125" s="40"/>
      <c r="I125" s="144"/>
      <c r="J125" s="40"/>
      <c r="K125" s="40"/>
      <c r="L125" s="44"/>
      <c r="M125" s="252"/>
      <c r="N125" s="25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121</v>
      </c>
      <c r="AU125" s="17" t="s">
        <v>83</v>
      </c>
    </row>
    <row r="126" s="2" customFormat="1" ht="16.5" customHeight="1">
      <c r="A126" s="38"/>
      <c r="B126" s="39"/>
      <c r="C126" s="236" t="s">
        <v>128</v>
      </c>
      <c r="D126" s="236" t="s">
        <v>115</v>
      </c>
      <c r="E126" s="237" t="s">
        <v>129</v>
      </c>
      <c r="F126" s="238" t="s">
        <v>130</v>
      </c>
      <c r="G126" s="239" t="s">
        <v>131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38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119</v>
      </c>
      <c r="AT126" s="248" t="s">
        <v>115</v>
      </c>
      <c r="AU126" s="248" t="s">
        <v>83</v>
      </c>
      <c r="AY126" s="17" t="s">
        <v>113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81</v>
      </c>
      <c r="BK126" s="249">
        <f>ROUND(I126*H126,2)</f>
        <v>0</v>
      </c>
      <c r="BL126" s="17" t="s">
        <v>119</v>
      </c>
      <c r="BM126" s="248" t="s">
        <v>132</v>
      </c>
    </row>
    <row r="127" s="2" customFormat="1">
      <c r="A127" s="38"/>
      <c r="B127" s="39"/>
      <c r="C127" s="40"/>
      <c r="D127" s="250" t="s">
        <v>121</v>
      </c>
      <c r="E127" s="40"/>
      <c r="F127" s="251" t="s">
        <v>130</v>
      </c>
      <c r="G127" s="40"/>
      <c r="H127" s="40"/>
      <c r="I127" s="144"/>
      <c r="J127" s="40"/>
      <c r="K127" s="40"/>
      <c r="L127" s="44"/>
      <c r="M127" s="252"/>
      <c r="N127" s="25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121</v>
      </c>
      <c r="AU127" s="17" t="s">
        <v>83</v>
      </c>
    </row>
    <row r="128" s="12" customFormat="1" ht="22.8" customHeight="1">
      <c r="A128" s="12"/>
      <c r="B128" s="220"/>
      <c r="C128" s="221"/>
      <c r="D128" s="222" t="s">
        <v>72</v>
      </c>
      <c r="E128" s="234" t="s">
        <v>133</v>
      </c>
      <c r="F128" s="234" t="s">
        <v>134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SUM(P129:P130)</f>
        <v>0</v>
      </c>
      <c r="Q128" s="228"/>
      <c r="R128" s="229">
        <f>SUM(R129:R130)</f>
        <v>0</v>
      </c>
      <c r="S128" s="228"/>
      <c r="T128" s="23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81</v>
      </c>
      <c r="AT128" s="232" t="s">
        <v>72</v>
      </c>
      <c r="AU128" s="232" t="s">
        <v>81</v>
      </c>
      <c r="AY128" s="231" t="s">
        <v>113</v>
      </c>
      <c r="BK128" s="233">
        <f>SUM(BK129:BK130)</f>
        <v>0</v>
      </c>
    </row>
    <row r="129" s="2" customFormat="1" ht="24" customHeight="1">
      <c r="A129" s="38"/>
      <c r="B129" s="39"/>
      <c r="C129" s="236" t="s">
        <v>119</v>
      </c>
      <c r="D129" s="236" t="s">
        <v>115</v>
      </c>
      <c r="E129" s="237" t="s">
        <v>135</v>
      </c>
      <c r="F129" s="238" t="s">
        <v>136</v>
      </c>
      <c r="G129" s="239" t="s">
        <v>137</v>
      </c>
      <c r="H129" s="240">
        <v>2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38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119</v>
      </c>
      <c r="AT129" s="248" t="s">
        <v>115</v>
      </c>
      <c r="AU129" s="248" t="s">
        <v>83</v>
      </c>
      <c r="AY129" s="17" t="s">
        <v>113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81</v>
      </c>
      <c r="BK129" s="249">
        <f>ROUND(I129*H129,2)</f>
        <v>0</v>
      </c>
      <c r="BL129" s="17" t="s">
        <v>119</v>
      </c>
      <c r="BM129" s="248" t="s">
        <v>138</v>
      </c>
    </row>
    <row r="130" s="2" customFormat="1">
      <c r="A130" s="38"/>
      <c r="B130" s="39"/>
      <c r="C130" s="40"/>
      <c r="D130" s="250" t="s">
        <v>121</v>
      </c>
      <c r="E130" s="40"/>
      <c r="F130" s="251" t="s">
        <v>139</v>
      </c>
      <c r="G130" s="40"/>
      <c r="H130" s="40"/>
      <c r="I130" s="144"/>
      <c r="J130" s="40"/>
      <c r="K130" s="40"/>
      <c r="L130" s="44"/>
      <c r="M130" s="254"/>
      <c r="N130" s="255"/>
      <c r="O130" s="256"/>
      <c r="P130" s="256"/>
      <c r="Q130" s="256"/>
      <c r="R130" s="256"/>
      <c r="S130" s="256"/>
      <c r="T130" s="257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121</v>
      </c>
      <c r="AU130" s="17" t="s">
        <v>83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8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6GRamyKDrH5VlBk229WcfvhJcuT5qoT41oBObs28wu5AN0BRjJLVqsRZZKlgE5HX0SC/PSkVlM0f+OQbGJOmyw==" hashValue="GERe+oyfYcm5dukMDUvyy2u9n1YM5WVUnMCzZmv9cnSj5QsUXOMeV0WHJtbe8hc6UXzlwpFDhV6mKFGsWFlnng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87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5.5" customHeight="1">
      <c r="B7" s="20"/>
      <c r="E7" s="143" t="str">
        <f>'Rekapitulace stavby'!K6</f>
        <v>Střebovka, Kouřim, údržba břehového porostu v intravilánu, LB, ř. km 0,550-0,580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88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ROUND((SUM(BE119:BE139)),  2)</f>
        <v>0</v>
      </c>
      <c r="G33" s="38"/>
      <c r="H33" s="38"/>
      <c r="I33" s="162">
        <v>0.20999999999999999</v>
      </c>
      <c r="J33" s="161">
        <f>ROUND(((SUM(BE119:BE139))*I33),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ROUND((SUM(BF119:BF139)),  2)</f>
        <v>0</v>
      </c>
      <c r="G34" s="38"/>
      <c r="H34" s="38"/>
      <c r="I34" s="162">
        <v>0.14999999999999999</v>
      </c>
      <c r="J34" s="161">
        <f>ROUND(((SUM(BF119:BF139))*I34),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ROUND((SUM(BG119:BG139)),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ROUND((SUM(BH119:BH139)),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ROUND((SUM(BI119:BI139)),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5" customHeight="1">
      <c r="A85" s="38"/>
      <c r="B85" s="39"/>
      <c r="C85" s="40"/>
      <c r="D85" s="40"/>
      <c r="E85" s="187" t="str">
        <f>E7</f>
        <v>Střebovka, Kouřim, údržba břehového porostu v intravilánu, LB, ř. km 0,550-0,580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91</v>
      </c>
      <c r="D94" s="189"/>
      <c r="E94" s="189"/>
      <c r="F94" s="189"/>
      <c r="G94" s="189"/>
      <c r="H94" s="189"/>
      <c r="I94" s="190"/>
      <c r="J94" s="191" t="s">
        <v>92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93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93"/>
      <c r="C97" s="194"/>
      <c r="D97" s="195" t="s">
        <v>141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142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143</v>
      </c>
      <c r="E99" s="203"/>
      <c r="F99" s="203"/>
      <c r="G99" s="203"/>
      <c r="H99" s="203"/>
      <c r="I99" s="204"/>
      <c r="J99" s="205">
        <f>J133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98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5.5" customHeight="1">
      <c r="A109" s="38"/>
      <c r="B109" s="39"/>
      <c r="C109" s="40"/>
      <c r="D109" s="40"/>
      <c r="E109" s="187" t="str">
        <f>E7</f>
        <v>Střebovka, Kouřim, údržba břehového porostu v intravilánu, LB, ř. km 0,550-0,580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88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VRN - Vedlejší rozpočtové náklady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147" t="s">
        <v>22</v>
      </c>
      <c r="J113" s="79" t="str">
        <f>IF(J12="","",J12)</f>
        <v>2. 9. 2019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147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147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99</v>
      </c>
      <c r="D118" s="210" t="s">
        <v>58</v>
      </c>
      <c r="E118" s="210" t="s">
        <v>54</v>
      </c>
      <c r="F118" s="210" t="s">
        <v>55</v>
      </c>
      <c r="G118" s="210" t="s">
        <v>100</v>
      </c>
      <c r="H118" s="210" t="s">
        <v>101</v>
      </c>
      <c r="I118" s="211" t="s">
        <v>102</v>
      </c>
      <c r="J118" s="212" t="s">
        <v>92</v>
      </c>
      <c r="K118" s="213" t="s">
        <v>103</v>
      </c>
      <c r="L118" s="214"/>
      <c r="M118" s="100" t="s">
        <v>1</v>
      </c>
      <c r="N118" s="101" t="s">
        <v>37</v>
      </c>
      <c r="O118" s="101" t="s">
        <v>104</v>
      </c>
      <c r="P118" s="101" t="s">
        <v>105</v>
      </c>
      <c r="Q118" s="101" t="s">
        <v>106</v>
      </c>
      <c r="R118" s="101" t="s">
        <v>107</v>
      </c>
      <c r="S118" s="101" t="s">
        <v>108</v>
      </c>
      <c r="T118" s="102" t="s">
        <v>109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110</v>
      </c>
      <c r="D119" s="40"/>
      <c r="E119" s="40"/>
      <c r="F119" s="40"/>
      <c r="G119" s="40"/>
      <c r="H119" s="40"/>
      <c r="I119" s="144"/>
      <c r="J119" s="215">
        <f>BK119</f>
        <v>0</v>
      </c>
      <c r="K119" s="40"/>
      <c r="L119" s="44"/>
      <c r="M119" s="103"/>
      <c r="N119" s="216"/>
      <c r="O119" s="104"/>
      <c r="P119" s="217">
        <f>P120</f>
        <v>0</v>
      </c>
      <c r="Q119" s="104"/>
      <c r="R119" s="217">
        <f>R120</f>
        <v>0</v>
      </c>
      <c r="S119" s="104"/>
      <c r="T119" s="218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94</v>
      </c>
      <c r="BK119" s="219">
        <f>BK120</f>
        <v>0</v>
      </c>
    </row>
    <row r="120" s="12" customFormat="1" ht="25.92" customHeight="1">
      <c r="A120" s="12"/>
      <c r="B120" s="220"/>
      <c r="C120" s="221"/>
      <c r="D120" s="222" t="s">
        <v>72</v>
      </c>
      <c r="E120" s="223" t="s">
        <v>144</v>
      </c>
      <c r="F120" s="223" t="s">
        <v>145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P121+P133</f>
        <v>0</v>
      </c>
      <c r="Q120" s="228"/>
      <c r="R120" s="229">
        <f>R121+R133</f>
        <v>0</v>
      </c>
      <c r="S120" s="228"/>
      <c r="T120" s="230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81</v>
      </c>
      <c r="AT120" s="232" t="s">
        <v>72</v>
      </c>
      <c r="AU120" s="232" t="s">
        <v>73</v>
      </c>
      <c r="AY120" s="231" t="s">
        <v>113</v>
      </c>
      <c r="BK120" s="233">
        <f>BK121+BK133</f>
        <v>0</v>
      </c>
    </row>
    <row r="121" s="12" customFormat="1" ht="22.8" customHeight="1">
      <c r="A121" s="12"/>
      <c r="B121" s="220"/>
      <c r="C121" s="221"/>
      <c r="D121" s="222" t="s">
        <v>72</v>
      </c>
      <c r="E121" s="234" t="s">
        <v>146</v>
      </c>
      <c r="F121" s="234" t="s">
        <v>85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SUM(P122:P132)</f>
        <v>0</v>
      </c>
      <c r="Q121" s="228"/>
      <c r="R121" s="229">
        <f>SUM(R122:R132)</f>
        <v>0</v>
      </c>
      <c r="S121" s="228"/>
      <c r="T121" s="230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81</v>
      </c>
      <c r="AT121" s="232" t="s">
        <v>72</v>
      </c>
      <c r="AU121" s="232" t="s">
        <v>81</v>
      </c>
      <c r="AY121" s="231" t="s">
        <v>113</v>
      </c>
      <c r="BK121" s="233">
        <f>SUM(BK122:BK132)</f>
        <v>0</v>
      </c>
    </row>
    <row r="122" s="2" customFormat="1" ht="24" customHeight="1">
      <c r="A122" s="38"/>
      <c r="B122" s="39"/>
      <c r="C122" s="236" t="s">
        <v>81</v>
      </c>
      <c r="D122" s="236" t="s">
        <v>115</v>
      </c>
      <c r="E122" s="237" t="s">
        <v>147</v>
      </c>
      <c r="F122" s="238" t="s">
        <v>148</v>
      </c>
      <c r="G122" s="239" t="s">
        <v>131</v>
      </c>
      <c r="H122" s="240">
        <v>1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38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119</v>
      </c>
      <c r="AT122" s="248" t="s">
        <v>115</v>
      </c>
      <c r="AU122" s="248" t="s">
        <v>83</v>
      </c>
      <c r="AY122" s="17" t="s">
        <v>113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81</v>
      </c>
      <c r="BK122" s="249">
        <f>ROUND(I122*H122,2)</f>
        <v>0</v>
      </c>
      <c r="BL122" s="17" t="s">
        <v>119</v>
      </c>
      <c r="BM122" s="248" t="s">
        <v>149</v>
      </c>
    </row>
    <row r="123" s="2" customFormat="1">
      <c r="A123" s="38"/>
      <c r="B123" s="39"/>
      <c r="C123" s="40"/>
      <c r="D123" s="250" t="s">
        <v>121</v>
      </c>
      <c r="E123" s="40"/>
      <c r="F123" s="251" t="s">
        <v>148</v>
      </c>
      <c r="G123" s="40"/>
      <c r="H123" s="40"/>
      <c r="I123" s="144"/>
      <c r="J123" s="40"/>
      <c r="K123" s="40"/>
      <c r="L123" s="44"/>
      <c r="M123" s="252"/>
      <c r="N123" s="253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121</v>
      </c>
      <c r="AU123" s="17" t="s">
        <v>83</v>
      </c>
    </row>
    <row r="124" s="13" customFormat="1">
      <c r="A124" s="13"/>
      <c r="B124" s="258"/>
      <c r="C124" s="259"/>
      <c r="D124" s="250" t="s">
        <v>150</v>
      </c>
      <c r="E124" s="260" t="s">
        <v>1</v>
      </c>
      <c r="F124" s="261" t="s">
        <v>151</v>
      </c>
      <c r="G124" s="259"/>
      <c r="H124" s="260" t="s">
        <v>1</v>
      </c>
      <c r="I124" s="262"/>
      <c r="J124" s="259"/>
      <c r="K124" s="259"/>
      <c r="L124" s="263"/>
      <c r="M124" s="264"/>
      <c r="N124" s="265"/>
      <c r="O124" s="265"/>
      <c r="P124" s="265"/>
      <c r="Q124" s="265"/>
      <c r="R124" s="265"/>
      <c r="S124" s="265"/>
      <c r="T124" s="26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7" t="s">
        <v>150</v>
      </c>
      <c r="AU124" s="267" t="s">
        <v>83</v>
      </c>
      <c r="AV124" s="13" t="s">
        <v>81</v>
      </c>
      <c r="AW124" s="13" t="s">
        <v>30</v>
      </c>
      <c r="AX124" s="13" t="s">
        <v>73</v>
      </c>
      <c r="AY124" s="267" t="s">
        <v>113</v>
      </c>
    </row>
    <row r="125" s="14" customFormat="1">
      <c r="A125" s="14"/>
      <c r="B125" s="268"/>
      <c r="C125" s="269"/>
      <c r="D125" s="250" t="s">
        <v>150</v>
      </c>
      <c r="E125" s="270" t="s">
        <v>1</v>
      </c>
      <c r="F125" s="271" t="s">
        <v>81</v>
      </c>
      <c r="G125" s="269"/>
      <c r="H125" s="272">
        <v>1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8" t="s">
        <v>150</v>
      </c>
      <c r="AU125" s="278" t="s">
        <v>83</v>
      </c>
      <c r="AV125" s="14" t="s">
        <v>83</v>
      </c>
      <c r="AW125" s="14" t="s">
        <v>30</v>
      </c>
      <c r="AX125" s="14" t="s">
        <v>73</v>
      </c>
      <c r="AY125" s="278" t="s">
        <v>113</v>
      </c>
    </row>
    <row r="126" s="15" customFormat="1">
      <c r="A126" s="15"/>
      <c r="B126" s="279"/>
      <c r="C126" s="280"/>
      <c r="D126" s="250" t="s">
        <v>150</v>
      </c>
      <c r="E126" s="281" t="s">
        <v>1</v>
      </c>
      <c r="F126" s="282" t="s">
        <v>152</v>
      </c>
      <c r="G126" s="280"/>
      <c r="H126" s="283">
        <v>1</v>
      </c>
      <c r="I126" s="284"/>
      <c r="J126" s="280"/>
      <c r="K126" s="280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150</v>
      </c>
      <c r="AU126" s="289" t="s">
        <v>83</v>
      </c>
      <c r="AV126" s="15" t="s">
        <v>119</v>
      </c>
      <c r="AW126" s="15" t="s">
        <v>30</v>
      </c>
      <c r="AX126" s="15" t="s">
        <v>81</v>
      </c>
      <c r="AY126" s="289" t="s">
        <v>113</v>
      </c>
    </row>
    <row r="127" s="2" customFormat="1" ht="16.5" customHeight="1">
      <c r="A127" s="38"/>
      <c r="B127" s="39"/>
      <c r="C127" s="236" t="s">
        <v>83</v>
      </c>
      <c r="D127" s="236" t="s">
        <v>115</v>
      </c>
      <c r="E127" s="237" t="s">
        <v>129</v>
      </c>
      <c r="F127" s="238" t="s">
        <v>153</v>
      </c>
      <c r="G127" s="239" t="s">
        <v>131</v>
      </c>
      <c r="H127" s="240">
        <v>1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38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119</v>
      </c>
      <c r="AT127" s="248" t="s">
        <v>115</v>
      </c>
      <c r="AU127" s="248" t="s">
        <v>83</v>
      </c>
      <c r="AY127" s="17" t="s">
        <v>113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81</v>
      </c>
      <c r="BK127" s="249">
        <f>ROUND(I127*H127,2)</f>
        <v>0</v>
      </c>
      <c r="BL127" s="17" t="s">
        <v>119</v>
      </c>
      <c r="BM127" s="248" t="s">
        <v>154</v>
      </c>
    </row>
    <row r="128" s="2" customFormat="1">
      <c r="A128" s="38"/>
      <c r="B128" s="39"/>
      <c r="C128" s="40"/>
      <c r="D128" s="250" t="s">
        <v>121</v>
      </c>
      <c r="E128" s="40"/>
      <c r="F128" s="251" t="s">
        <v>153</v>
      </c>
      <c r="G128" s="40"/>
      <c r="H128" s="40"/>
      <c r="I128" s="144"/>
      <c r="J128" s="40"/>
      <c r="K128" s="40"/>
      <c r="L128" s="44"/>
      <c r="M128" s="252"/>
      <c r="N128" s="25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121</v>
      </c>
      <c r="AU128" s="17" t="s">
        <v>83</v>
      </c>
    </row>
    <row r="129" s="2" customFormat="1">
      <c r="A129" s="38"/>
      <c r="B129" s="39"/>
      <c r="C129" s="40"/>
      <c r="D129" s="250" t="s">
        <v>155</v>
      </c>
      <c r="E129" s="40"/>
      <c r="F129" s="290" t="s">
        <v>156</v>
      </c>
      <c r="G129" s="40"/>
      <c r="H129" s="40"/>
      <c r="I129" s="144"/>
      <c r="J129" s="40"/>
      <c r="K129" s="40"/>
      <c r="L129" s="44"/>
      <c r="M129" s="252"/>
      <c r="N129" s="25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155</v>
      </c>
      <c r="AU129" s="17" t="s">
        <v>83</v>
      </c>
    </row>
    <row r="130" s="2" customFormat="1" ht="16.5" customHeight="1">
      <c r="A130" s="38"/>
      <c r="B130" s="39"/>
      <c r="C130" s="236" t="s">
        <v>128</v>
      </c>
      <c r="D130" s="236" t="s">
        <v>115</v>
      </c>
      <c r="E130" s="237" t="s">
        <v>157</v>
      </c>
      <c r="F130" s="238" t="s">
        <v>158</v>
      </c>
      <c r="G130" s="239" t="s">
        <v>131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38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119</v>
      </c>
      <c r="AT130" s="248" t="s">
        <v>115</v>
      </c>
      <c r="AU130" s="248" t="s">
        <v>83</v>
      </c>
      <c r="AY130" s="17" t="s">
        <v>113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81</v>
      </c>
      <c r="BK130" s="249">
        <f>ROUND(I130*H130,2)</f>
        <v>0</v>
      </c>
      <c r="BL130" s="17" t="s">
        <v>119</v>
      </c>
      <c r="BM130" s="248" t="s">
        <v>159</v>
      </c>
    </row>
    <row r="131" s="2" customFormat="1">
      <c r="A131" s="38"/>
      <c r="B131" s="39"/>
      <c r="C131" s="40"/>
      <c r="D131" s="250" t="s">
        <v>121</v>
      </c>
      <c r="E131" s="40"/>
      <c r="F131" s="251" t="s">
        <v>158</v>
      </c>
      <c r="G131" s="40"/>
      <c r="H131" s="40"/>
      <c r="I131" s="144"/>
      <c r="J131" s="40"/>
      <c r="K131" s="40"/>
      <c r="L131" s="44"/>
      <c r="M131" s="252"/>
      <c r="N131" s="25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121</v>
      </c>
      <c r="AU131" s="17" t="s">
        <v>83</v>
      </c>
    </row>
    <row r="132" s="2" customFormat="1">
      <c r="A132" s="38"/>
      <c r="B132" s="39"/>
      <c r="C132" s="40"/>
      <c r="D132" s="250" t="s">
        <v>155</v>
      </c>
      <c r="E132" s="40"/>
      <c r="F132" s="290" t="s">
        <v>160</v>
      </c>
      <c r="G132" s="40"/>
      <c r="H132" s="40"/>
      <c r="I132" s="144"/>
      <c r="J132" s="40"/>
      <c r="K132" s="40"/>
      <c r="L132" s="44"/>
      <c r="M132" s="252"/>
      <c r="N132" s="25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155</v>
      </c>
      <c r="AU132" s="17" t="s">
        <v>83</v>
      </c>
    </row>
    <row r="133" s="12" customFormat="1" ht="22.8" customHeight="1">
      <c r="A133" s="12"/>
      <c r="B133" s="220"/>
      <c r="C133" s="221"/>
      <c r="D133" s="222" t="s">
        <v>72</v>
      </c>
      <c r="E133" s="234" t="s">
        <v>161</v>
      </c>
      <c r="F133" s="234" t="s">
        <v>162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SUM(P134:P139)</f>
        <v>0</v>
      </c>
      <c r="Q133" s="228"/>
      <c r="R133" s="229">
        <f>SUM(R134:R139)</f>
        <v>0</v>
      </c>
      <c r="S133" s="228"/>
      <c r="T133" s="23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81</v>
      </c>
      <c r="AT133" s="232" t="s">
        <v>72</v>
      </c>
      <c r="AU133" s="232" t="s">
        <v>81</v>
      </c>
      <c r="AY133" s="231" t="s">
        <v>113</v>
      </c>
      <c r="BK133" s="233">
        <f>SUM(BK134:BK139)</f>
        <v>0</v>
      </c>
    </row>
    <row r="134" s="2" customFormat="1" ht="48" customHeight="1">
      <c r="A134" s="38"/>
      <c r="B134" s="39"/>
      <c r="C134" s="236" t="s">
        <v>119</v>
      </c>
      <c r="D134" s="236" t="s">
        <v>115</v>
      </c>
      <c r="E134" s="237" t="s">
        <v>163</v>
      </c>
      <c r="F134" s="238" t="s">
        <v>164</v>
      </c>
      <c r="G134" s="239" t="s">
        <v>131</v>
      </c>
      <c r="H134" s="240">
        <v>1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38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119</v>
      </c>
      <c r="AT134" s="248" t="s">
        <v>115</v>
      </c>
      <c r="AU134" s="248" t="s">
        <v>83</v>
      </c>
      <c r="AY134" s="17" t="s">
        <v>113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81</v>
      </c>
      <c r="BK134" s="249">
        <f>ROUND(I134*H134,2)</f>
        <v>0</v>
      </c>
      <c r="BL134" s="17" t="s">
        <v>119</v>
      </c>
      <c r="BM134" s="248" t="s">
        <v>165</v>
      </c>
    </row>
    <row r="135" s="2" customFormat="1">
      <c r="A135" s="38"/>
      <c r="B135" s="39"/>
      <c r="C135" s="40"/>
      <c r="D135" s="250" t="s">
        <v>121</v>
      </c>
      <c r="E135" s="40"/>
      <c r="F135" s="251" t="s">
        <v>164</v>
      </c>
      <c r="G135" s="40"/>
      <c r="H135" s="40"/>
      <c r="I135" s="144"/>
      <c r="J135" s="40"/>
      <c r="K135" s="40"/>
      <c r="L135" s="44"/>
      <c r="M135" s="252"/>
      <c r="N135" s="25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121</v>
      </c>
      <c r="AU135" s="17" t="s">
        <v>83</v>
      </c>
    </row>
    <row r="136" s="2" customFormat="1" ht="48" customHeight="1">
      <c r="A136" s="38"/>
      <c r="B136" s="39"/>
      <c r="C136" s="236" t="s">
        <v>166</v>
      </c>
      <c r="D136" s="236" t="s">
        <v>115</v>
      </c>
      <c r="E136" s="237" t="s">
        <v>167</v>
      </c>
      <c r="F136" s="238" t="s">
        <v>168</v>
      </c>
      <c r="G136" s="239" t="s">
        <v>131</v>
      </c>
      <c r="H136" s="240">
        <v>1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38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119</v>
      </c>
      <c r="AT136" s="248" t="s">
        <v>115</v>
      </c>
      <c r="AU136" s="248" t="s">
        <v>83</v>
      </c>
      <c r="AY136" s="17" t="s">
        <v>113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119</v>
      </c>
      <c r="BM136" s="248" t="s">
        <v>169</v>
      </c>
    </row>
    <row r="137" s="2" customFormat="1">
      <c r="A137" s="38"/>
      <c r="B137" s="39"/>
      <c r="C137" s="40"/>
      <c r="D137" s="250" t="s">
        <v>121</v>
      </c>
      <c r="E137" s="40"/>
      <c r="F137" s="251" t="s">
        <v>168</v>
      </c>
      <c r="G137" s="40"/>
      <c r="H137" s="40"/>
      <c r="I137" s="144"/>
      <c r="J137" s="40"/>
      <c r="K137" s="40"/>
      <c r="L137" s="44"/>
      <c r="M137" s="252"/>
      <c r="N137" s="25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121</v>
      </c>
      <c r="AU137" s="17" t="s">
        <v>83</v>
      </c>
    </row>
    <row r="138" s="2" customFormat="1" ht="24" customHeight="1">
      <c r="A138" s="38"/>
      <c r="B138" s="39"/>
      <c r="C138" s="236" t="s">
        <v>170</v>
      </c>
      <c r="D138" s="236" t="s">
        <v>115</v>
      </c>
      <c r="E138" s="237" t="s">
        <v>171</v>
      </c>
      <c r="F138" s="238" t="s">
        <v>172</v>
      </c>
      <c r="G138" s="239" t="s">
        <v>131</v>
      </c>
      <c r="H138" s="240">
        <v>1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38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119</v>
      </c>
      <c r="AT138" s="248" t="s">
        <v>115</v>
      </c>
      <c r="AU138" s="248" t="s">
        <v>83</v>
      </c>
      <c r="AY138" s="17" t="s">
        <v>113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81</v>
      </c>
      <c r="BK138" s="249">
        <f>ROUND(I138*H138,2)</f>
        <v>0</v>
      </c>
      <c r="BL138" s="17" t="s">
        <v>119</v>
      </c>
      <c r="BM138" s="248" t="s">
        <v>173</v>
      </c>
    </row>
    <row r="139" s="2" customFormat="1">
      <c r="A139" s="38"/>
      <c r="B139" s="39"/>
      <c r="C139" s="40"/>
      <c r="D139" s="250" t="s">
        <v>121</v>
      </c>
      <c r="E139" s="40"/>
      <c r="F139" s="251" t="s">
        <v>172</v>
      </c>
      <c r="G139" s="40"/>
      <c r="H139" s="40"/>
      <c r="I139" s="144"/>
      <c r="J139" s="40"/>
      <c r="K139" s="40"/>
      <c r="L139" s="44"/>
      <c r="M139" s="254"/>
      <c r="N139" s="255"/>
      <c r="O139" s="256"/>
      <c r="P139" s="256"/>
      <c r="Q139" s="256"/>
      <c r="R139" s="256"/>
      <c r="S139" s="256"/>
      <c r="T139" s="257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121</v>
      </c>
      <c r="AU139" s="17" t="s">
        <v>83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183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Oolhb+alBDVoMcjYtcOPf8F5X26J045mlKO+3yGBhLz+GcDkbL4HQKUnMipdcjRqR9IZl+hGeaVrePJjXNPi1A==" hashValue="p8y7ejFNXpNuBKOGQAnswSBU7UcbcxiNhw4i1yXsBhPH5M8K++cS6wedW4wPmZ1NOLC4tAtCV8wh6pD5c/xwIQ==" algorithmName="SHA-512" password="CC35"/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2019-09-02T12:56:45Z</dcterms:created>
  <dcterms:modified xsi:type="dcterms:W3CDTF">2019-09-02T12:56:49Z</dcterms:modified>
</cp:coreProperties>
</file>