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60819 - Košátecký potok,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'60819 - Košátecký potok, ...'!$C$75:$K$128</definedName>
    <definedName name="_xlnm.Print_Area" localSheetId="1">'60819 - Košátecký potok, ...'!$C$4:$J$37,'60819 - Košátecký potok, ...'!$C$43:$J$59,'60819 - Košátecký potok, ...'!$C$65:$K$128</definedName>
    <definedName name="_xlnm.Print_Titles" localSheetId="1">'60819 - Košátecký potok, ...'!$75:$75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28"/>
  <c r="BH128"/>
  <c r="BG128"/>
  <c r="BF128"/>
  <c r="T128"/>
  <c r="R128"/>
  <c r="P128"/>
  <c r="BK128"/>
  <c r="J128"/>
  <c r="BE128"/>
  <c r="BI126"/>
  <c r="BH126"/>
  <c r="BG126"/>
  <c r="BF126"/>
  <c r="T126"/>
  <c r="T125"/>
  <c r="R126"/>
  <c r="R125"/>
  <c r="P126"/>
  <c r="P125"/>
  <c r="BK126"/>
  <c r="BK125"/>
  <c r="J125"/>
  <c r="J126"/>
  <c r="BE126"/>
  <c r="J58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79"/>
  <c r="F35"/>
  <c i="1" r="BD55"/>
  <c i="2" r="BH79"/>
  <c r="F34"/>
  <c i="1" r="BC55"/>
  <c i="2" r="BG79"/>
  <c r="F33"/>
  <c i="1" r="BB55"/>
  <c i="2" r="BF79"/>
  <c r="J32"/>
  <c i="1" r="AW55"/>
  <c i="2" r="F32"/>
  <c i="1" r="BA55"/>
  <c i="2" r="T79"/>
  <c r="T78"/>
  <c r="T77"/>
  <c r="T76"/>
  <c r="R79"/>
  <c r="R78"/>
  <c r="R77"/>
  <c r="R76"/>
  <c r="P79"/>
  <c r="P78"/>
  <c r="P77"/>
  <c r="P76"/>
  <c i="1" r="AU55"/>
  <c i="2" r="BK79"/>
  <c r="BK78"/>
  <c r="J78"/>
  <c r="BK77"/>
  <c r="J77"/>
  <c r="BK76"/>
  <c r="J76"/>
  <c r="J55"/>
  <c r="J28"/>
  <c i="1" r="AG55"/>
  <c i="2" r="J79"/>
  <c r="BE79"/>
  <c r="J31"/>
  <c i="1" r="AV55"/>
  <c i="2" r="F31"/>
  <c i="1" r="AZ55"/>
  <c i="2" r="J57"/>
  <c r="J56"/>
  <c r="J73"/>
  <c r="F70"/>
  <c r="E68"/>
  <c r="J51"/>
  <c r="F48"/>
  <c r="E46"/>
  <c r="J37"/>
  <c r="J19"/>
  <c r="E19"/>
  <c r="J72"/>
  <c r="J50"/>
  <c r="J18"/>
  <c r="J16"/>
  <c r="E16"/>
  <c r="F73"/>
  <c r="F51"/>
  <c r="J15"/>
  <c r="J13"/>
  <c r="E13"/>
  <c r="F72"/>
  <c r="F50"/>
  <c r="J12"/>
  <c r="J10"/>
  <c r="J70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<sst xmlns="http://schemas.openxmlformats.org/spreadsheetml/2006/main">
  <si>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</si>
  <si>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</si>
  <si>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</si>
  <si>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</si>
  <si>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</si>
  <si>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{d5e601f5-980f-43aa-b45d-804ae144678e}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</si>
  <si>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</si>
  <si>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</si>
  <si>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</si>
  <si>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</si>
  <si>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</si>
  <si>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</si>
  <si>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</si>
  <si>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60819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</si>
  <si>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</si>
  <si>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</si>
  <si>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Košátecký potok, Liblice, probírka břehového porostu u Geoindustrie, ř.km 8,200-8,500</t>
  </si>
  <si>
    <t>KSO:</t>
  </si>
  <si>
    <t/>
  </si>
  <si>
    <t>CC-CZ:</t>
  </si>
  <si>
    <t>215</t>
  </si>
  <si>
    <t>Místo:</t>
  </si>
  <si>
    <t xml:space="preserve"> </t>
  </si>
  <si>
    <t>Datum:</t>
  </si>
  <si>
    <t>26.04.2019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</si>
  <si>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</si>
  <si>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</si>
  <si>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</si>
  <si>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</si>
  <si>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</si>
  <si>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</si>
  <si>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</si>
  <si>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</si>
  <si>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</si>
  <si>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</si>
  <si>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</si>
  <si>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</si>
  <si>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</si>
  <si>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</si>
  <si>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</si>
  <si>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</si>
  <si>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</si>
  <si>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</si>
  <si>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</si>
  <si>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</si>
  <si>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</si>
  <si>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</si>
  <si>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</si>
  <si>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</si>
  <si>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</si>
  <si>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</si>
  <si>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</si>
  <si>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</si>
  <si>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</si>
  <si>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</si>
  <si>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</si>
  <si>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</si>
  <si>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</si>
  <si>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</si>
  <si>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</si>
  <si>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</si>
  <si>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</si>
  <si>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</si>
  <si>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</si>
  <si>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</si>
  <si>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</si>
  <si>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</si>
  <si>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</si>
  <si>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</si>
  <si>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</si>
  <si>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</si>
  <si>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</si>
  <si>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</si>
  <si>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</si>
  <si>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</si>
  <si>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</si>
  <si>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</si>
  <si>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</si>
  <si>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</si>
  <si>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</si>
  <si>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</si>
  <si>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</si>
  <si>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</si>
  <si>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</si>
  <si>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</si>
  <si>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</si>
  <si>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</si>
  <si>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</si>
  <si>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</si>
  <si>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</si>
  <si>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</si>
  <si>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</si>
  <si>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</si>
  <si>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</si>
  <si>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</si>
  <si>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</si>
  <si>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</si>
  <si>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</si>
  <si>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</si>
  <si>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</si>
  <si>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</si>
  <si>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</si>
  <si>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</si>
  <si>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</si>
  <si>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</si>
  <si>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</si>
  <si>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2019 01</t>
  </si>
  <si>
    <t>4</t>
  </si>
  <si>
    <t>2045542258</t>
  </si>
  <si>
    <t>PSC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</si>
  <si>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30-15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</si>
  <si>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P</t>
  </si>
  <si>
    <t>Poznámka k položce:_x000d_
-bezpečnostní a únikový prostor při kácení</t>
  </si>
  <si>
    <t>VV</t>
  </si>
  <si>
    <t>32*3 "vyřezání bezp. a únikového prostoru, 3m2/strom</t>
  </si>
  <si>
    <t>Součet</t>
  </si>
  <si>
    <t>112151111</t>
  </si>
  <si>
    <t>Pokácení stromu směrové v celku s odřezáním kmene a s odvětvením průměru kmene přes 100 do 200 mm</t>
  </si>
  <si>
    <t>kus</t>
  </si>
  <si>
    <t>-1170589005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</si>
  <si>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</si>
  <si>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3</t>
  </si>
  <si>
    <t>112151112</t>
  </si>
  <si>
    <t>Pokácení stromu směrové v celku s odřezáním kmene a s odvětvením průměru kmene přes 200 do 300 mm</t>
  </si>
  <si>
    <t>1635817420</t>
  </si>
  <si>
    <t>112151113</t>
  </si>
  <si>
    <t>Pokácení stromu směrové v celku s odřezáním kmene a s odvětvením průměru kmene přes 300 do 400 mm</t>
  </si>
  <si>
    <t>-1167876402</t>
  </si>
  <si>
    <t>5</t>
  </si>
  <si>
    <t>112151114</t>
  </si>
  <si>
    <t>Pokácení stromu směrové v celku s odřezáním kmene a s odvětvením průměru kmene přes 400 do 500 mm</t>
  </si>
  <si>
    <t>-1181087976</t>
  </si>
  <si>
    <t>6</t>
  </si>
  <si>
    <t>112151115</t>
  </si>
  <si>
    <t>Pokácení stromu směrové v celku s odřezáním kmene a s odvětvením průměru kmene přes 500 do 600 mm</t>
  </si>
  <si>
    <t>-826230299</t>
  </si>
  <si>
    <t>7</t>
  </si>
  <si>
    <t>112151116</t>
  </si>
  <si>
    <t>Pokácení stromu směrové v celku s odřezáním kmene a s odvětvením průměru kmene přes 600 do 700 mm</t>
  </si>
  <si>
    <t>-801863057</t>
  </si>
  <si>
    <t>8</t>
  </si>
  <si>
    <t>112151117</t>
  </si>
  <si>
    <t>Pokácení stromu směrové v celku s odřezáním kmene a s odvětvením průměru kmene přes 700 do 800 mm</t>
  </si>
  <si>
    <t>1417613864</t>
  </si>
  <si>
    <t>9</t>
  </si>
  <si>
    <t>112151118</t>
  </si>
  <si>
    <t>Pokácení stromu směrové v celku s odřezáním kmene a s odvětvením průměru kmene přes 800 do 900 mm</t>
  </si>
  <si>
    <t>-1353911714</t>
  </si>
  <si>
    <t>10</t>
  </si>
  <si>
    <t>112151355</t>
  </si>
  <si>
    <t>Pokácení stromu postupné se spouštěním částí kmene a koruny o průměru na řezné ploše pařezu přes 500 do 600 mm</t>
  </si>
  <si>
    <t>-1384139159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</si>
  <si>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</si>
  <si>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11</t>
  </si>
  <si>
    <t>112151356</t>
  </si>
  <si>
    <t>Pokácení stromu postupné se spouštěním částí kmene a koruny o průměru na řezné ploše pařezu přes 600 do 700 mm</t>
  </si>
  <si>
    <t>-1801356544</t>
  </si>
  <si>
    <t>12</t>
  </si>
  <si>
    <t>162201411</t>
  </si>
  <si>
    <t>Vodorovné přemístění větví, kmenů nebo pařezů s naložením, složením a dopravou do 1000 m kmenů stromů listnatých, průměru přes 100 do 300 mm</t>
  </si>
  <si>
    <t>-2120661598</t>
  </si>
  <si>
    <t xml:space="preserve">Poznámka k souboru cen:_x000d_
1. Průměr kmene i pařezu se měří v místě řezu._x000d_
2. Měrná jednotka je 1 strom._x000d_
</t>
  </si>
  <si>
    <t>13</t>
  </si>
  <si>
    <t>162201412</t>
  </si>
  <si>
    <t>Vodorovné přemístění větví, kmenů nebo pařezů s naložením, složením a dopravou do 1000 m kmenů stromů listnatých, průměru přes 300 do 500 mm</t>
  </si>
  <si>
    <t>-1608725338</t>
  </si>
  <si>
    <t>14</t>
  </si>
  <si>
    <t>162201413</t>
  </si>
  <si>
    <t>Vodorovné přemístění větví, kmenů nebo pařezů s naložením, složením a dopravou do 1000 m kmenů stromů listnatých, průměru přes 500 do 700 mm</t>
  </si>
  <si>
    <t>-1744497937</t>
  </si>
  <si>
    <t>15</t>
  </si>
  <si>
    <t>162201414</t>
  </si>
  <si>
    <t>Vodorovné přemístění větví, kmenů nebo pařezů s naložením, složením a dopravou do 1000 m kmenů stromů listnatých, průměru přes 700 do 900 mm</t>
  </si>
  <si>
    <t>152695269</t>
  </si>
  <si>
    <t>16</t>
  </si>
  <si>
    <t>R111251111</t>
  </si>
  <si>
    <t>Drcení ořezaných větví strojně - (štěpkování) o průměru větví do 100 mm s odvozem do 20 km</t>
  </si>
  <si>
    <t>m3</t>
  </si>
  <si>
    <t>-781032606</t>
  </si>
  <si>
    <t xml:space="preserve">Poznámka k souboru cen:_x000d_
1. V cenách jsou započteny i náklady na naložení na dopravní prostředek, odvoz dřevní drtě do 20 km a se složením._x000d_
2. V cenách nejsou započteny náklady na uložení drti na skládku._x000d_
3. Měří se objem nadrcené hmoty._x000d_
</t>
  </si>
  <si>
    <t>Poznámka k položce:_x000d_
-včetně likvidace dle platné legislativy</t>
  </si>
  <si>
    <t>10*0,1 "průměr do 0,2m</t>
  </si>
  <si>
    <t>7*0,2 "průměr do 0,3m</t>
  </si>
  <si>
    <t>2*0,25 "průměr do 0,4m</t>
  </si>
  <si>
    <t>3*0,3 "průměr do 0,5m</t>
  </si>
  <si>
    <t>2*0,4 "průměr do 0,6m</t>
  </si>
  <si>
    <t>6*0,45 "průměr do 0,7m</t>
  </si>
  <si>
    <t>1*0,55 "průměr do 0,8m</t>
  </si>
  <si>
    <t>1*0,65 "průměr do 0,9m</t>
  </si>
  <si>
    <t>96*0,01 "drcení křovin</t>
  </si>
  <si>
    <t>Vedlejší a ostatní náklady</t>
  </si>
  <si>
    <t>17</t>
  </si>
  <si>
    <t>R000000102</t>
  </si>
  <si>
    <t>Zajištění fotodokumentace veškerých provedených zásahů</t>
  </si>
  <si>
    <t>soubor</t>
  </si>
  <si>
    <t>-1055096389</t>
  </si>
  <si>
    <t>Poznámka k položce:_x000d_
- provedení fotodokumentace stromu před započetím a po dokončení zásahu pro každý strom zvlášť, včetně detailních snímků u řezů a snímku identifikačních štítků_x000d_
- vypracování a předání závěrečné zprávy o provedeném zásahu s fotodokumentací v příloze ve dvou paré v tištěné formě a digitální formě zástupci investora</t>
  </si>
  <si>
    <t>18</t>
  </si>
  <si>
    <t>R000000106</t>
  </si>
  <si>
    <t>Zajištění obnovy povrchu dotčených ploch včetně dodávky potřebného materiálu</t>
  </si>
  <si>
    <t>-864631804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</si>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</sst>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20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60819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Košátecký potok, Liblice, probírka břehového porostu u Geoindustrie, ř.km 8,200-8,500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26.04.2019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</v>
      </c>
      <c r="BV54" s="109" t="s">
        <v>70</v>
      </c>
      <c r="BW54" s="109" t="s">
        <v>5</v>
      </c>
      <c r="BX54" s="109" t="s">
        <v>71</v>
      </c>
      <c r="CL54" s="109" t="s">
        <v>18</v>
      </c>
    </row>
    <row r="55" s="7" customFormat="1" ht="40.5" customHeight="1">
      <c r="A55" s="110" t="s">
        <v>72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'60819 - Košátecký potok,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73</v>
      </c>
      <c r="AR55" s="117"/>
      <c r="AS55" s="118">
        <v>0</v>
      </c>
      <c r="AT55" s="119">
        <f>ROUND(SUM(AV55:AW55),2)</f>
        <v>0</v>
      </c>
      <c r="AU55" s="120">
        <f>'60819 - Košátecký potok, ...'!P76</f>
        <v>0</v>
      </c>
      <c r="AV55" s="119">
        <f>'60819 - Košátecký potok, ...'!J31</f>
        <v>0</v>
      </c>
      <c r="AW55" s="119">
        <f>'60819 - Košátecký potok, ...'!J32</f>
        <v>0</v>
      </c>
      <c r="AX55" s="119">
        <f>'60819 - Košátecký potok, ...'!J33</f>
        <v>0</v>
      </c>
      <c r="AY55" s="119">
        <f>'60819 - Košátecký potok, ...'!J34</f>
        <v>0</v>
      </c>
      <c r="AZ55" s="119">
        <f>'60819 - Košátecký potok, ...'!F31</f>
        <v>0</v>
      </c>
      <c r="BA55" s="119">
        <f>'60819 - Košátecký potok, ...'!F32</f>
        <v>0</v>
      </c>
      <c r="BB55" s="119">
        <f>'60819 - Košátecký potok, ...'!F33</f>
        <v>0</v>
      </c>
      <c r="BC55" s="119">
        <f>'60819 - Košátecký potok, ...'!F34</f>
        <v>0</v>
      </c>
      <c r="BD55" s="121">
        <f>'60819 - Košátecký potok, ...'!F35</f>
        <v>0</v>
      </c>
      <c r="BE55" s="7"/>
      <c r="BT55" s="122" t="s">
        <v>74</v>
      </c>
      <c r="BU55" s="122" t="s">
        <v>75</v>
      </c>
      <c r="BV55" s="122" t="s">
        <v>70</v>
      </c>
      <c r="BW55" s="122" t="s">
        <v>5</v>
      </c>
      <c r="BX55" s="122" t="s">
        <v>71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XLNK0OPL4w15G+6YEYHqAplac2bAde7MEgGkNIMrr4J1xzzVcCEtkt8zULTPBrB1vp9ZJVKqwmousKAVnBfYlg==" hashValue="MCirfXv5vj32zD1oeZr0iq5l5BfOV/7GiFaLZ3zV32I8f+8YkktpaeI85+kk9i2z2vho57rkAIiK9dSEXO5mI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60819 - Košátecký potok,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3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76</v>
      </c>
    </row>
    <row r="4" s="1" customFormat="1" ht="24.96" customHeight="1">
      <c r="B4" s="20"/>
      <c r="D4" s="127" t="s">
        <v>77</v>
      </c>
      <c r="I4" s="123"/>
      <c r="L4" s="20"/>
      <c r="M4" s="128" t="s">
        <v>9</v>
      </c>
      <c r="AT4" s="17" t="s">
        <v>4</v>
      </c>
    </row>
    <row r="5" s="1" customFormat="1" ht="6.96" customHeight="1">
      <c r="B5" s="20"/>
      <c r="I5" s="123"/>
      <c r="L5" s="20"/>
    </row>
    <row r="6" s="2" customFormat="1" ht="12" customHeight="1">
      <c r="A6" s="38"/>
      <c r="B6" s="44"/>
      <c r="C6" s="38"/>
      <c r="D6" s="129" t="s">
        <v>15</v>
      </c>
      <c r="E6" s="38"/>
      <c r="F6" s="38"/>
      <c r="G6" s="38"/>
      <c r="H6" s="38"/>
      <c r="I6" s="130"/>
      <c r="J6" s="38"/>
      <c r="K6" s="38"/>
      <c r="L6" s="131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2" t="s">
        <v>16</v>
      </c>
      <c r="F7" s="38"/>
      <c r="G7" s="38"/>
      <c r="H7" s="38"/>
      <c r="I7" s="130"/>
      <c r="J7" s="38"/>
      <c r="K7" s="38"/>
      <c r="L7" s="131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0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9" t="s">
        <v>17</v>
      </c>
      <c r="E9" s="38"/>
      <c r="F9" s="133" t="s">
        <v>18</v>
      </c>
      <c r="G9" s="38"/>
      <c r="H9" s="38"/>
      <c r="I9" s="134" t="s">
        <v>19</v>
      </c>
      <c r="J9" s="133" t="s">
        <v>20</v>
      </c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9" t="s">
        <v>21</v>
      </c>
      <c r="E10" s="38"/>
      <c r="F10" s="133" t="s">
        <v>22</v>
      </c>
      <c r="G10" s="38"/>
      <c r="H10" s="38"/>
      <c r="I10" s="134" t="s">
        <v>23</v>
      </c>
      <c r="J10" s="135" t="str">
        <f>'Rekapitulace stavby'!AN8</f>
        <v>26.04.2019</v>
      </c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0"/>
      <c r="J11" s="38"/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25</v>
      </c>
      <c r="E12" s="38"/>
      <c r="F12" s="38"/>
      <c r="G12" s="38"/>
      <c r="H12" s="38"/>
      <c r="I12" s="134" t="s">
        <v>26</v>
      </c>
      <c r="J12" s="133" t="str">
        <f>IF('Rekapitulace stavby'!AN10="","",'Rekapitulace stavby'!AN10)</f>
        <v/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3" t="str">
        <f>IF('Rekapitulace stavby'!E11="","",'Rekapitulace stavby'!E11)</f>
        <v xml:space="preserve"> </v>
      </c>
      <c r="F13" s="38"/>
      <c r="G13" s="38"/>
      <c r="H13" s="38"/>
      <c r="I13" s="134" t="s">
        <v>27</v>
      </c>
      <c r="J13" s="133" t="str">
        <f>IF('Rekapitulace stavby'!AN11="","",'Rekapitulace stavby'!AN11)</f>
        <v/>
      </c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0"/>
      <c r="J14" s="38"/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9" t="s">
        <v>28</v>
      </c>
      <c r="E15" s="38"/>
      <c r="F15" s="38"/>
      <c r="G15" s="38"/>
      <c r="H15" s="38"/>
      <c r="I15" s="134" t="s">
        <v>26</v>
      </c>
      <c r="J15" s="33" t="str">
        <f>'Rekapitulace stavby'!AN13</f>
        <v>Vyplň údaj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3"/>
      <c r="G16" s="133"/>
      <c r="H16" s="133"/>
      <c r="I16" s="134" t="s">
        <v>27</v>
      </c>
      <c r="J16" s="33" t="str">
        <f>'Rekapitulace stavby'!AN14</f>
        <v>Vyplň údaj</v>
      </c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0"/>
      <c r="J17" s="38"/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9" t="s">
        <v>30</v>
      </c>
      <c r="E18" s="38"/>
      <c r="F18" s="38"/>
      <c r="G18" s="38"/>
      <c r="H18" s="38"/>
      <c r="I18" s="134" t="s">
        <v>26</v>
      </c>
      <c r="J18" s="133" t="str">
        <f>IF('Rekapitulace stavby'!AN16="","",'Rekapitulace stavby'!AN16)</f>
        <v/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3" t="str">
        <f>IF('Rekapitulace stavby'!E17="","",'Rekapitulace stavby'!E17)</f>
        <v xml:space="preserve"> </v>
      </c>
      <c r="F19" s="38"/>
      <c r="G19" s="38"/>
      <c r="H19" s="38"/>
      <c r="I19" s="134" t="s">
        <v>27</v>
      </c>
      <c r="J19" s="133" t="str">
        <f>IF('Rekapitulace stavby'!AN17="","",'Rekapitulace stavby'!AN17)</f>
        <v/>
      </c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0"/>
      <c r="J20" s="38"/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9" t="s">
        <v>32</v>
      </c>
      <c r="E21" s="38"/>
      <c r="F21" s="38"/>
      <c r="G21" s="38"/>
      <c r="H21" s="38"/>
      <c r="I21" s="134" t="s">
        <v>26</v>
      </c>
      <c r="J21" s="133" t="s">
        <v>18</v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3" t="s">
        <v>33</v>
      </c>
      <c r="F22" s="38"/>
      <c r="G22" s="38"/>
      <c r="H22" s="38"/>
      <c r="I22" s="134" t="s">
        <v>27</v>
      </c>
      <c r="J22" s="133" t="s">
        <v>18</v>
      </c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0"/>
      <c r="J23" s="38"/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9" t="s">
        <v>34</v>
      </c>
      <c r="E24" s="38"/>
      <c r="F24" s="38"/>
      <c r="G24" s="38"/>
      <c r="H24" s="38"/>
      <c r="I24" s="130"/>
      <c r="J24" s="38"/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51" customHeight="1">
      <c r="A25" s="136"/>
      <c r="B25" s="137"/>
      <c r="C25" s="136"/>
      <c r="D25" s="136"/>
      <c r="E25" s="138" t="s">
        <v>35</v>
      </c>
      <c r="F25" s="138"/>
      <c r="G25" s="138"/>
      <c r="H25" s="138"/>
      <c r="I25" s="139"/>
      <c r="J25" s="136"/>
      <c r="K25" s="136"/>
      <c r="L25" s="140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0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1"/>
      <c r="E27" s="141"/>
      <c r="F27" s="141"/>
      <c r="G27" s="141"/>
      <c r="H27" s="141"/>
      <c r="I27" s="142"/>
      <c r="J27" s="141"/>
      <c r="K27" s="141"/>
      <c r="L27" s="131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3" t="s">
        <v>36</v>
      </c>
      <c r="E28" s="38"/>
      <c r="F28" s="38"/>
      <c r="G28" s="38"/>
      <c r="H28" s="38"/>
      <c r="I28" s="130"/>
      <c r="J28" s="144">
        <f>ROUND(J76, 2)</f>
        <v>0</v>
      </c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2"/>
      <c r="J29" s="141"/>
      <c r="K29" s="141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5" t="s">
        <v>38</v>
      </c>
      <c r="G30" s="38"/>
      <c r="H30" s="38"/>
      <c r="I30" s="146" t="s">
        <v>37</v>
      </c>
      <c r="J30" s="145" t="s">
        <v>39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29" t="s">
        <v>41</v>
      </c>
      <c r="F31" s="148">
        <f>ROUND((SUM(BE76:BE128)),  2)</f>
        <v>0</v>
      </c>
      <c r="G31" s="38"/>
      <c r="H31" s="38"/>
      <c r="I31" s="149">
        <v>0</v>
      </c>
      <c r="J31" s="148">
        <f>ROUND(((SUM(BE76:BE128))*I31),  2)</f>
        <v>0</v>
      </c>
      <c r="K31" s="38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9" t="s">
        <v>42</v>
      </c>
      <c r="F32" s="148">
        <f>ROUND((SUM(BF76:BF128)),  2)</f>
        <v>0</v>
      </c>
      <c r="G32" s="38"/>
      <c r="H32" s="38"/>
      <c r="I32" s="149">
        <v>0</v>
      </c>
      <c r="J32" s="148">
        <f>ROUND(((SUM(BF76:BF128))*I32),  2)</f>
        <v>0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9" t="s">
        <v>43</v>
      </c>
      <c r="F33" s="148">
        <f>ROUND((SUM(BG76:BG128)),  2)</f>
        <v>0</v>
      </c>
      <c r="G33" s="38"/>
      <c r="H33" s="38"/>
      <c r="I33" s="149">
        <v>0</v>
      </c>
      <c r="J33" s="148">
        <f>0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44</v>
      </c>
      <c r="F34" s="148">
        <f>ROUND((SUM(BH76:BH128)),  2)</f>
        <v>0</v>
      </c>
      <c r="G34" s="38"/>
      <c r="H34" s="38"/>
      <c r="I34" s="149">
        <v>0</v>
      </c>
      <c r="J34" s="148">
        <f>0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9" t="s">
        <v>45</v>
      </c>
      <c r="F35" s="148">
        <f>ROUND((SUM(BI76:BI128)),  2)</f>
        <v>0</v>
      </c>
      <c r="G35" s="38"/>
      <c r="H35" s="38"/>
      <c r="I35" s="149">
        <v>0</v>
      </c>
      <c r="J35" s="148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0"/>
      <c r="J36" s="38"/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5"/>
      <c r="J37" s="156">
        <f>SUM(J28:J35)</f>
        <v>0</v>
      </c>
      <c r="K37" s="157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8"/>
      <c r="C38" s="159"/>
      <c r="D38" s="159"/>
      <c r="E38" s="159"/>
      <c r="F38" s="159"/>
      <c r="G38" s="159"/>
      <c r="H38" s="159"/>
      <c r="I38" s="160"/>
      <c r="J38" s="159"/>
      <c r="K38" s="159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61"/>
      <c r="C42" s="162"/>
      <c r="D42" s="162"/>
      <c r="E42" s="162"/>
      <c r="F42" s="162"/>
      <c r="G42" s="162"/>
      <c r="H42" s="162"/>
      <c r="I42" s="163"/>
      <c r="J42" s="162"/>
      <c r="K42" s="162"/>
      <c r="L42" s="13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78</v>
      </c>
      <c r="D43" s="40"/>
      <c r="E43" s="40"/>
      <c r="F43" s="40"/>
      <c r="G43" s="40"/>
      <c r="H43" s="40"/>
      <c r="I43" s="130"/>
      <c r="J43" s="40"/>
      <c r="K43" s="40"/>
      <c r="L43" s="131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130"/>
      <c r="J44" s="40"/>
      <c r="K44" s="40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13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Košátecký potok, Liblice, probírka břehového porostu u Geoindustrie, ř.km 8,200-8,500</v>
      </c>
      <c r="F46" s="40"/>
      <c r="G46" s="40"/>
      <c r="H46" s="40"/>
      <c r="I46" s="13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13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134" t="s">
        <v>23</v>
      </c>
      <c r="J48" s="72" t="str">
        <f>IF(J10="","",J10)</f>
        <v>26.04.2019</v>
      </c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13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134" t="s">
        <v>30</v>
      </c>
      <c r="J50" s="36" t="str">
        <f>E19</f>
        <v xml:space="preserve"> </v>
      </c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28</v>
      </c>
      <c r="D51" s="40"/>
      <c r="E51" s="40"/>
      <c r="F51" s="27" t="str">
        <f>IF(E16="","",E16)</f>
        <v>Vyplň údaj</v>
      </c>
      <c r="G51" s="40"/>
      <c r="H51" s="40"/>
      <c r="I51" s="134" t="s">
        <v>32</v>
      </c>
      <c r="J51" s="36" t="str">
        <f>E22</f>
        <v>Hlubuček V.</v>
      </c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130"/>
      <c r="J52" s="40"/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64" t="s">
        <v>79</v>
      </c>
      <c r="D53" s="165"/>
      <c r="E53" s="165"/>
      <c r="F53" s="165"/>
      <c r="G53" s="165"/>
      <c r="H53" s="165"/>
      <c r="I53" s="166"/>
      <c r="J53" s="167" t="s">
        <v>80</v>
      </c>
      <c r="K53" s="165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130"/>
      <c r="J54" s="40"/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68" t="s">
        <v>68</v>
      </c>
      <c r="D55" s="40"/>
      <c r="E55" s="40"/>
      <c r="F55" s="40"/>
      <c r="G55" s="40"/>
      <c r="H55" s="40"/>
      <c r="I55" s="130"/>
      <c r="J55" s="102">
        <f>J76</f>
        <v>0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81</v>
      </c>
    </row>
    <row r="56" s="9" customFormat="1" ht="24.96" customHeight="1">
      <c r="A56" s="9"/>
      <c r="B56" s="169"/>
      <c r="C56" s="170"/>
      <c r="D56" s="171" t="s">
        <v>82</v>
      </c>
      <c r="E56" s="172"/>
      <c r="F56" s="172"/>
      <c r="G56" s="172"/>
      <c r="H56" s="172"/>
      <c r="I56" s="173"/>
      <c r="J56" s="174">
        <f>J77</f>
        <v>0</v>
      </c>
      <c r="K56" s="170"/>
      <c r="L56" s="17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6"/>
      <c r="C57" s="177"/>
      <c r="D57" s="178" t="s">
        <v>83</v>
      </c>
      <c r="E57" s="179"/>
      <c r="F57" s="179"/>
      <c r="G57" s="179"/>
      <c r="H57" s="179"/>
      <c r="I57" s="180"/>
      <c r="J57" s="181">
        <f>J78</f>
        <v>0</v>
      </c>
      <c r="K57" s="177"/>
      <c r="L57" s="18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6"/>
      <c r="C58" s="177"/>
      <c r="D58" s="178" t="s">
        <v>84</v>
      </c>
      <c r="E58" s="179"/>
      <c r="F58" s="179"/>
      <c r="G58" s="179"/>
      <c r="H58" s="179"/>
      <c r="I58" s="180"/>
      <c r="J58" s="181">
        <f>J125</f>
        <v>0</v>
      </c>
      <c r="K58" s="177"/>
      <c r="L58" s="18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2" customFormat="1" ht="21.84" customHeight="1">
      <c r="A59" s="38"/>
      <c r="B59" s="39"/>
      <c r="C59" s="40"/>
      <c r="D59" s="40"/>
      <c r="E59" s="40"/>
      <c r="F59" s="40"/>
      <c r="G59" s="40"/>
      <c r="H59" s="40"/>
      <c r="I59" s="130"/>
      <c r="J59" s="40"/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160"/>
      <c r="J60" s="60"/>
      <c r="K60" s="60"/>
      <c r="L60" s="131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4" s="2" customFormat="1" ht="6.96" customHeight="1">
      <c r="A64" s="38"/>
      <c r="B64" s="61"/>
      <c r="C64" s="62"/>
      <c r="D64" s="62"/>
      <c r="E64" s="62"/>
      <c r="F64" s="62"/>
      <c r="G64" s="62"/>
      <c r="H64" s="62"/>
      <c r="I64" s="163"/>
      <c r="J64" s="62"/>
      <c r="K64" s="62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4.96" customHeight="1">
      <c r="A65" s="38"/>
      <c r="B65" s="39"/>
      <c r="C65" s="23" t="s">
        <v>85</v>
      </c>
      <c r="D65" s="40"/>
      <c r="E65" s="40"/>
      <c r="F65" s="40"/>
      <c r="G65" s="40"/>
      <c r="H65" s="40"/>
      <c r="I65" s="130"/>
      <c r="J65" s="40"/>
      <c r="K65" s="40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39"/>
      <c r="C66" s="40"/>
      <c r="D66" s="40"/>
      <c r="E66" s="40"/>
      <c r="F66" s="40"/>
      <c r="G66" s="40"/>
      <c r="H66" s="40"/>
      <c r="I66" s="130"/>
      <c r="J66" s="40"/>
      <c r="K66" s="40"/>
      <c r="L66" s="131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2" customHeight="1">
      <c r="A67" s="38"/>
      <c r="B67" s="39"/>
      <c r="C67" s="32" t="s">
        <v>15</v>
      </c>
      <c r="D67" s="40"/>
      <c r="E67" s="40"/>
      <c r="F67" s="40"/>
      <c r="G67" s="40"/>
      <c r="H67" s="40"/>
      <c r="I67" s="130"/>
      <c r="J67" s="40"/>
      <c r="K67" s="40"/>
      <c r="L67" s="131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6.5" customHeight="1">
      <c r="A68" s="38"/>
      <c r="B68" s="39"/>
      <c r="C68" s="40"/>
      <c r="D68" s="40"/>
      <c r="E68" s="69" t="str">
        <f>E7</f>
        <v>Košátecký potok, Liblice, probírka břehového porostu u Geoindustrie, ř.km 8,200-8,500</v>
      </c>
      <c r="F68" s="40"/>
      <c r="G68" s="40"/>
      <c r="H68" s="40"/>
      <c r="I68" s="130"/>
      <c r="J68" s="40"/>
      <c r="K68" s="40"/>
      <c r="L68" s="131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130"/>
      <c r="J69" s="40"/>
      <c r="K69" s="40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21</v>
      </c>
      <c r="D70" s="40"/>
      <c r="E70" s="40"/>
      <c r="F70" s="27" t="str">
        <f>F10</f>
        <v xml:space="preserve"> </v>
      </c>
      <c r="G70" s="40"/>
      <c r="H70" s="40"/>
      <c r="I70" s="134" t="s">
        <v>23</v>
      </c>
      <c r="J70" s="72" t="str">
        <f>IF(J10="","",J10)</f>
        <v>26.04.2019</v>
      </c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25</v>
      </c>
      <c r="D72" s="40"/>
      <c r="E72" s="40"/>
      <c r="F72" s="27" t="str">
        <f>E13</f>
        <v xml:space="preserve"> </v>
      </c>
      <c r="G72" s="40"/>
      <c r="H72" s="40"/>
      <c r="I72" s="134" t="s">
        <v>30</v>
      </c>
      <c r="J72" s="36" t="str">
        <f>E19</f>
        <v xml:space="preserve"> </v>
      </c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15" customHeight="1">
      <c r="A73" s="38"/>
      <c r="B73" s="39"/>
      <c r="C73" s="32" t="s">
        <v>28</v>
      </c>
      <c r="D73" s="40"/>
      <c r="E73" s="40"/>
      <c r="F73" s="27" t="str">
        <f>IF(E16="","",E16)</f>
        <v>Vyplň údaj</v>
      </c>
      <c r="G73" s="40"/>
      <c r="H73" s="40"/>
      <c r="I73" s="134" t="s">
        <v>32</v>
      </c>
      <c r="J73" s="36" t="str">
        <f>E22</f>
        <v>Hlubuček V.</v>
      </c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0.32" customHeight="1">
      <c r="A74" s="38"/>
      <c r="B74" s="39"/>
      <c r="C74" s="40"/>
      <c r="D74" s="40"/>
      <c r="E74" s="40"/>
      <c r="F74" s="40"/>
      <c r="G74" s="40"/>
      <c r="H74" s="40"/>
      <c r="I74" s="13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1" customFormat="1" ht="29.28" customHeight="1">
      <c r="A75" s="183"/>
      <c r="B75" s="184"/>
      <c r="C75" s="185" t="s">
        <v>86</v>
      </c>
      <c r="D75" s="186" t="s">
        <v>55</v>
      </c>
      <c r="E75" s="186" t="s">
        <v>51</v>
      </c>
      <c r="F75" s="186" t="s">
        <v>52</v>
      </c>
      <c r="G75" s="186" t="s">
        <v>87</v>
      </c>
      <c r="H75" s="186" t="s">
        <v>88</v>
      </c>
      <c r="I75" s="187" t="s">
        <v>89</v>
      </c>
      <c r="J75" s="186" t="s">
        <v>80</v>
      </c>
      <c r="K75" s="188" t="s">
        <v>90</v>
      </c>
      <c r="L75" s="189"/>
      <c r="M75" s="92" t="s">
        <v>18</v>
      </c>
      <c r="N75" s="93" t="s">
        <v>40</v>
      </c>
      <c r="O75" s="93" t="s">
        <v>91</v>
      </c>
      <c r="P75" s="93" t="s">
        <v>92</v>
      </c>
      <c r="Q75" s="93" t="s">
        <v>93</v>
      </c>
      <c r="R75" s="93" t="s">
        <v>94</v>
      </c>
      <c r="S75" s="93" t="s">
        <v>95</v>
      </c>
      <c r="T75" s="94" t="s">
        <v>96</v>
      </c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</row>
    <row r="76" s="2" customFormat="1" ht="22.8" customHeight="1">
      <c r="A76" s="38"/>
      <c r="B76" s="39"/>
      <c r="C76" s="99" t="s">
        <v>97</v>
      </c>
      <c r="D76" s="40"/>
      <c r="E76" s="40"/>
      <c r="F76" s="40"/>
      <c r="G76" s="40"/>
      <c r="H76" s="40"/>
      <c r="I76" s="130"/>
      <c r="J76" s="190">
        <f>BK76</f>
        <v>0</v>
      </c>
      <c r="K76" s="40"/>
      <c r="L76" s="44"/>
      <c r="M76" s="95"/>
      <c r="N76" s="191"/>
      <c r="O76" s="96"/>
      <c r="P76" s="192">
        <f>P77</f>
        <v>0</v>
      </c>
      <c r="Q76" s="96"/>
      <c r="R76" s="192">
        <f>R77</f>
        <v>0</v>
      </c>
      <c r="S76" s="96"/>
      <c r="T76" s="193">
        <f>T77</f>
        <v>0.70999999999999996</v>
      </c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T76" s="17" t="s">
        <v>69</v>
      </c>
      <c r="AU76" s="17" t="s">
        <v>81</v>
      </c>
      <c r="BK76" s="194">
        <f>BK77</f>
        <v>0</v>
      </c>
    </row>
    <row r="77" s="12" customFormat="1" ht="25.92" customHeight="1">
      <c r="A77" s="12"/>
      <c r="B77" s="195"/>
      <c r="C77" s="196"/>
      <c r="D77" s="197" t="s">
        <v>69</v>
      </c>
      <c r="E77" s="198" t="s">
        <v>98</v>
      </c>
      <c r="F77" s="198" t="s">
        <v>99</v>
      </c>
      <c r="G77" s="196"/>
      <c r="H77" s="196"/>
      <c r="I77" s="199"/>
      <c r="J77" s="200">
        <f>BK77</f>
        <v>0</v>
      </c>
      <c r="K77" s="196"/>
      <c r="L77" s="201"/>
      <c r="M77" s="202"/>
      <c r="N77" s="203"/>
      <c r="O77" s="203"/>
      <c r="P77" s="204">
        <f>P78+P125</f>
        <v>0</v>
      </c>
      <c r="Q77" s="203"/>
      <c r="R77" s="204">
        <f>R78+R125</f>
        <v>0</v>
      </c>
      <c r="S77" s="203"/>
      <c r="T77" s="205">
        <f>T78+T125</f>
        <v>0.70999999999999996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206" t="s">
        <v>74</v>
      </c>
      <c r="AT77" s="207" t="s">
        <v>69</v>
      </c>
      <c r="AU77" s="207" t="s">
        <v>7</v>
      </c>
      <c r="AY77" s="206" t="s">
        <v>100</v>
      </c>
      <c r="BK77" s="208">
        <f>BK78+BK125</f>
        <v>0</v>
      </c>
    </row>
    <row r="78" s="12" customFormat="1" ht="22.8" customHeight="1">
      <c r="A78" s="12"/>
      <c r="B78" s="195"/>
      <c r="C78" s="196"/>
      <c r="D78" s="197" t="s">
        <v>69</v>
      </c>
      <c r="E78" s="209" t="s">
        <v>74</v>
      </c>
      <c r="F78" s="209" t="s">
        <v>101</v>
      </c>
      <c r="G78" s="196"/>
      <c r="H78" s="196"/>
      <c r="I78" s="199"/>
      <c r="J78" s="210">
        <f>BK78</f>
        <v>0</v>
      </c>
      <c r="K78" s="196"/>
      <c r="L78" s="201"/>
      <c r="M78" s="202"/>
      <c r="N78" s="203"/>
      <c r="O78" s="203"/>
      <c r="P78" s="204">
        <f>SUM(P79:P124)</f>
        <v>0</v>
      </c>
      <c r="Q78" s="203"/>
      <c r="R78" s="204">
        <f>SUM(R79:R124)</f>
        <v>0</v>
      </c>
      <c r="S78" s="203"/>
      <c r="T78" s="205">
        <f>SUM(T79:T124)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206" t="s">
        <v>74</v>
      </c>
      <c r="AT78" s="207" t="s">
        <v>69</v>
      </c>
      <c r="AU78" s="207" t="s">
        <v>74</v>
      </c>
      <c r="AY78" s="206" t="s">
        <v>100</v>
      </c>
      <c r="BK78" s="208">
        <f>SUM(BK79:BK124)</f>
        <v>0</v>
      </c>
    </row>
    <row r="79" s="2" customFormat="1" ht="24" customHeight="1">
      <c r="A79" s="38"/>
      <c r="B79" s="39"/>
      <c r="C79" s="211" t="s">
        <v>74</v>
      </c>
      <c r="D79" s="211" t="s">
        <v>102</v>
      </c>
      <c r="E79" s="212" t="s">
        <v>103</v>
      </c>
      <c r="F79" s="213" t="s">
        <v>104</v>
      </c>
      <c r="G79" s="214" t="s">
        <v>105</v>
      </c>
      <c r="H79" s="215">
        <v>96</v>
      </c>
      <c r="I79" s="216"/>
      <c r="J79" s="217">
        <f>ROUND(I79*H79,2)</f>
        <v>0</v>
      </c>
      <c r="K79" s="213" t="s">
        <v>106</v>
      </c>
      <c r="L79" s="44"/>
      <c r="M79" s="218" t="s">
        <v>18</v>
      </c>
      <c r="N79" s="219" t="s">
        <v>41</v>
      </c>
      <c r="O79" s="84"/>
      <c r="P79" s="220">
        <f>O79*H79</f>
        <v>0</v>
      </c>
      <c r="Q79" s="220">
        <v>0</v>
      </c>
      <c r="R79" s="220">
        <f>Q79*H79</f>
        <v>0</v>
      </c>
      <c r="S79" s="220">
        <v>0</v>
      </c>
      <c r="T79" s="221">
        <f>S79*H79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R79" s="222" t="s">
        <v>107</v>
      </c>
      <c r="AT79" s="222" t="s">
        <v>102</v>
      </c>
      <c r="AU79" s="222" t="s">
        <v>76</v>
      </c>
      <c r="AY79" s="17" t="s">
        <v>100</v>
      </c>
      <c r="BE79" s="223">
        <f>IF(N79="základní",J79,0)</f>
        <v>0</v>
      </c>
      <c r="BF79" s="223">
        <f>IF(N79="snížená",J79,0)</f>
        <v>0</v>
      </c>
      <c r="BG79" s="223">
        <f>IF(N79="zákl. přenesená",J79,0)</f>
        <v>0</v>
      </c>
      <c r="BH79" s="223">
        <f>IF(N79="sníž. přenesená",J79,0)</f>
        <v>0</v>
      </c>
      <c r="BI79" s="223">
        <f>IF(N79="nulová",J79,0)</f>
        <v>0</v>
      </c>
      <c r="BJ79" s="17" t="s">
        <v>74</v>
      </c>
      <c r="BK79" s="223">
        <f>ROUND(I79*H79,2)</f>
        <v>0</v>
      </c>
      <c r="BL79" s="17" t="s">
        <v>107</v>
      </c>
      <c r="BM79" s="222" t="s">
        <v>108</v>
      </c>
    </row>
    <row r="80" s="2" customFormat="1">
      <c r="A80" s="38"/>
      <c r="B80" s="39"/>
      <c r="C80" s="40"/>
      <c r="D80" s="224" t="s">
        <v>109</v>
      </c>
      <c r="E80" s="40"/>
      <c r="F80" s="225" t="s">
        <v>110</v>
      </c>
      <c r="G80" s="40"/>
      <c r="H80" s="40"/>
      <c r="I80" s="130"/>
      <c r="J80" s="40"/>
      <c r="K80" s="40"/>
      <c r="L80" s="44"/>
      <c r="M80" s="226"/>
      <c r="N80" s="227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109</v>
      </c>
      <c r="AU80" s="17" t="s">
        <v>76</v>
      </c>
    </row>
    <row r="81" s="2" customFormat="1">
      <c r="A81" s="38"/>
      <c r="B81" s="39"/>
      <c r="C81" s="40"/>
      <c r="D81" s="224" t="s">
        <v>111</v>
      </c>
      <c r="E81" s="40"/>
      <c r="F81" s="225" t="s">
        <v>112</v>
      </c>
      <c r="G81" s="40"/>
      <c r="H81" s="40"/>
      <c r="I81" s="130"/>
      <c r="J81" s="40"/>
      <c r="K81" s="40"/>
      <c r="L81" s="44"/>
      <c r="M81" s="226"/>
      <c r="N81" s="227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111</v>
      </c>
      <c r="AU81" s="17" t="s">
        <v>76</v>
      </c>
    </row>
    <row r="82" s="13" customFormat="1">
      <c r="A82" s="13"/>
      <c r="B82" s="228"/>
      <c r="C82" s="229"/>
      <c r="D82" s="224" t="s">
        <v>113</v>
      </c>
      <c r="E82" s="230" t="s">
        <v>18</v>
      </c>
      <c r="F82" s="231" t="s">
        <v>114</v>
      </c>
      <c r="G82" s="229"/>
      <c r="H82" s="232">
        <v>96</v>
      </c>
      <c r="I82" s="233"/>
      <c r="J82" s="229"/>
      <c r="K82" s="229"/>
      <c r="L82" s="234"/>
      <c r="M82" s="235"/>
      <c r="N82" s="236"/>
      <c r="O82" s="236"/>
      <c r="P82" s="236"/>
      <c r="Q82" s="236"/>
      <c r="R82" s="236"/>
      <c r="S82" s="236"/>
      <c r="T82" s="237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38" t="s">
        <v>113</v>
      </c>
      <c r="AU82" s="238" t="s">
        <v>76</v>
      </c>
      <c r="AV82" s="13" t="s">
        <v>76</v>
      </c>
      <c r="AW82" s="13" t="s">
        <v>31</v>
      </c>
      <c r="AX82" s="13" t="s">
        <v>7</v>
      </c>
      <c r="AY82" s="238" t="s">
        <v>100</v>
      </c>
    </row>
    <row r="83" s="14" customFormat="1">
      <c r="A83" s="14"/>
      <c r="B83" s="239"/>
      <c r="C83" s="240"/>
      <c r="D83" s="224" t="s">
        <v>113</v>
      </c>
      <c r="E83" s="241" t="s">
        <v>18</v>
      </c>
      <c r="F83" s="242" t="s">
        <v>115</v>
      </c>
      <c r="G83" s="240"/>
      <c r="H83" s="243">
        <v>96</v>
      </c>
      <c r="I83" s="244"/>
      <c r="J83" s="240"/>
      <c r="K83" s="240"/>
      <c r="L83" s="245"/>
      <c r="M83" s="246"/>
      <c r="N83" s="247"/>
      <c r="O83" s="247"/>
      <c r="P83" s="247"/>
      <c r="Q83" s="247"/>
      <c r="R83" s="247"/>
      <c r="S83" s="247"/>
      <c r="T83" s="248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49" t="s">
        <v>113</v>
      </c>
      <c r="AU83" s="249" t="s">
        <v>76</v>
      </c>
      <c r="AV83" s="14" t="s">
        <v>107</v>
      </c>
      <c r="AW83" s="14" t="s">
        <v>31</v>
      </c>
      <c r="AX83" s="14" t="s">
        <v>74</v>
      </c>
      <c r="AY83" s="249" t="s">
        <v>100</v>
      </c>
    </row>
    <row r="84" s="2" customFormat="1" ht="16.5" customHeight="1">
      <c r="A84" s="38"/>
      <c r="B84" s="39"/>
      <c r="C84" s="211" t="s">
        <v>76</v>
      </c>
      <c r="D84" s="211" t="s">
        <v>102</v>
      </c>
      <c r="E84" s="212" t="s">
        <v>116</v>
      </c>
      <c r="F84" s="213" t="s">
        <v>117</v>
      </c>
      <c r="G84" s="214" t="s">
        <v>118</v>
      </c>
      <c r="H84" s="215">
        <v>10</v>
      </c>
      <c r="I84" s="216"/>
      <c r="J84" s="217">
        <f>ROUND(I84*H84,2)</f>
        <v>0</v>
      </c>
      <c r="K84" s="213" t="s">
        <v>106</v>
      </c>
      <c r="L84" s="44"/>
      <c r="M84" s="218" t="s">
        <v>18</v>
      </c>
      <c r="N84" s="219" t="s">
        <v>41</v>
      </c>
      <c r="O84" s="84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2" t="s">
        <v>107</v>
      </c>
      <c r="AT84" s="222" t="s">
        <v>102</v>
      </c>
      <c r="AU84" s="222" t="s">
        <v>76</v>
      </c>
      <c r="AY84" s="17" t="s">
        <v>100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7" t="s">
        <v>74</v>
      </c>
      <c r="BK84" s="223">
        <f>ROUND(I84*H84,2)</f>
        <v>0</v>
      </c>
      <c r="BL84" s="17" t="s">
        <v>107</v>
      </c>
      <c r="BM84" s="222" t="s">
        <v>119</v>
      </c>
    </row>
    <row r="85" s="2" customFormat="1">
      <c r="A85" s="38"/>
      <c r="B85" s="39"/>
      <c r="C85" s="40"/>
      <c r="D85" s="224" t="s">
        <v>109</v>
      </c>
      <c r="E85" s="40"/>
      <c r="F85" s="225" t="s">
        <v>120</v>
      </c>
      <c r="G85" s="40"/>
      <c r="H85" s="40"/>
      <c r="I85" s="130"/>
      <c r="J85" s="40"/>
      <c r="K85" s="40"/>
      <c r="L85" s="44"/>
      <c r="M85" s="226"/>
      <c r="N85" s="227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109</v>
      </c>
      <c r="AU85" s="17" t="s">
        <v>76</v>
      </c>
    </row>
    <row r="86" s="2" customFormat="1" ht="16.5" customHeight="1">
      <c r="A86" s="38"/>
      <c r="B86" s="39"/>
      <c r="C86" s="211" t="s">
        <v>121</v>
      </c>
      <c r="D86" s="211" t="s">
        <v>102</v>
      </c>
      <c r="E86" s="212" t="s">
        <v>122</v>
      </c>
      <c r="F86" s="213" t="s">
        <v>123</v>
      </c>
      <c r="G86" s="214" t="s">
        <v>118</v>
      </c>
      <c r="H86" s="215">
        <v>7</v>
      </c>
      <c r="I86" s="216"/>
      <c r="J86" s="217">
        <f>ROUND(I86*H86,2)</f>
        <v>0</v>
      </c>
      <c r="K86" s="213" t="s">
        <v>106</v>
      </c>
      <c r="L86" s="44"/>
      <c r="M86" s="218" t="s">
        <v>18</v>
      </c>
      <c r="N86" s="219" t="s">
        <v>41</v>
      </c>
      <c r="O86" s="84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2" t="s">
        <v>107</v>
      </c>
      <c r="AT86" s="222" t="s">
        <v>102</v>
      </c>
      <c r="AU86" s="222" t="s">
        <v>76</v>
      </c>
      <c r="AY86" s="17" t="s">
        <v>100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7" t="s">
        <v>74</v>
      </c>
      <c r="BK86" s="223">
        <f>ROUND(I86*H86,2)</f>
        <v>0</v>
      </c>
      <c r="BL86" s="17" t="s">
        <v>107</v>
      </c>
      <c r="BM86" s="222" t="s">
        <v>124</v>
      </c>
    </row>
    <row r="87" s="2" customFormat="1">
      <c r="A87" s="38"/>
      <c r="B87" s="39"/>
      <c r="C87" s="40"/>
      <c r="D87" s="224" t="s">
        <v>109</v>
      </c>
      <c r="E87" s="40"/>
      <c r="F87" s="225" t="s">
        <v>120</v>
      </c>
      <c r="G87" s="40"/>
      <c r="H87" s="40"/>
      <c r="I87" s="130"/>
      <c r="J87" s="40"/>
      <c r="K87" s="40"/>
      <c r="L87" s="44"/>
      <c r="M87" s="226"/>
      <c r="N87" s="22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109</v>
      </c>
      <c r="AU87" s="17" t="s">
        <v>76</v>
      </c>
    </row>
    <row r="88" s="2" customFormat="1" ht="16.5" customHeight="1">
      <c r="A88" s="38"/>
      <c r="B88" s="39"/>
      <c r="C88" s="211" t="s">
        <v>107</v>
      </c>
      <c r="D88" s="211" t="s">
        <v>102</v>
      </c>
      <c r="E88" s="212" t="s">
        <v>125</v>
      </c>
      <c r="F88" s="213" t="s">
        <v>126</v>
      </c>
      <c r="G88" s="214" t="s">
        <v>118</v>
      </c>
      <c r="H88" s="215">
        <v>2</v>
      </c>
      <c r="I88" s="216"/>
      <c r="J88" s="217">
        <f>ROUND(I88*H88,2)</f>
        <v>0</v>
      </c>
      <c r="K88" s="213" t="s">
        <v>106</v>
      </c>
      <c r="L88" s="44"/>
      <c r="M88" s="218" t="s">
        <v>18</v>
      </c>
      <c r="N88" s="219" t="s">
        <v>41</v>
      </c>
      <c r="O88" s="84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2" t="s">
        <v>107</v>
      </c>
      <c r="AT88" s="222" t="s">
        <v>102</v>
      </c>
      <c r="AU88" s="222" t="s">
        <v>76</v>
      </c>
      <c r="AY88" s="17" t="s">
        <v>100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7" t="s">
        <v>74</v>
      </c>
      <c r="BK88" s="223">
        <f>ROUND(I88*H88,2)</f>
        <v>0</v>
      </c>
      <c r="BL88" s="17" t="s">
        <v>107</v>
      </c>
      <c r="BM88" s="222" t="s">
        <v>127</v>
      </c>
    </row>
    <row r="89" s="2" customFormat="1">
      <c r="A89" s="38"/>
      <c r="B89" s="39"/>
      <c r="C89" s="40"/>
      <c r="D89" s="224" t="s">
        <v>109</v>
      </c>
      <c r="E89" s="40"/>
      <c r="F89" s="225" t="s">
        <v>120</v>
      </c>
      <c r="G89" s="40"/>
      <c r="H89" s="40"/>
      <c r="I89" s="130"/>
      <c r="J89" s="40"/>
      <c r="K89" s="40"/>
      <c r="L89" s="44"/>
      <c r="M89" s="226"/>
      <c r="N89" s="227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109</v>
      </c>
      <c r="AU89" s="17" t="s">
        <v>76</v>
      </c>
    </row>
    <row r="90" s="2" customFormat="1" ht="16.5" customHeight="1">
      <c r="A90" s="38"/>
      <c r="B90" s="39"/>
      <c r="C90" s="211" t="s">
        <v>128</v>
      </c>
      <c r="D90" s="211" t="s">
        <v>102</v>
      </c>
      <c r="E90" s="212" t="s">
        <v>129</v>
      </c>
      <c r="F90" s="213" t="s">
        <v>130</v>
      </c>
      <c r="G90" s="214" t="s">
        <v>118</v>
      </c>
      <c r="H90" s="215">
        <v>3</v>
      </c>
      <c r="I90" s="216"/>
      <c r="J90" s="217">
        <f>ROUND(I90*H90,2)</f>
        <v>0</v>
      </c>
      <c r="K90" s="213" t="s">
        <v>106</v>
      </c>
      <c r="L90" s="44"/>
      <c r="M90" s="218" t="s">
        <v>18</v>
      </c>
      <c r="N90" s="219" t="s">
        <v>41</v>
      </c>
      <c r="O90" s="84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2" t="s">
        <v>107</v>
      </c>
      <c r="AT90" s="222" t="s">
        <v>102</v>
      </c>
      <c r="AU90" s="222" t="s">
        <v>76</v>
      </c>
      <c r="AY90" s="17" t="s">
        <v>100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7" t="s">
        <v>74</v>
      </c>
      <c r="BK90" s="223">
        <f>ROUND(I90*H90,2)</f>
        <v>0</v>
      </c>
      <c r="BL90" s="17" t="s">
        <v>107</v>
      </c>
      <c r="BM90" s="222" t="s">
        <v>131</v>
      </c>
    </row>
    <row r="91" s="2" customFormat="1">
      <c r="A91" s="38"/>
      <c r="B91" s="39"/>
      <c r="C91" s="40"/>
      <c r="D91" s="224" t="s">
        <v>109</v>
      </c>
      <c r="E91" s="40"/>
      <c r="F91" s="225" t="s">
        <v>120</v>
      </c>
      <c r="G91" s="40"/>
      <c r="H91" s="40"/>
      <c r="I91" s="130"/>
      <c r="J91" s="40"/>
      <c r="K91" s="40"/>
      <c r="L91" s="44"/>
      <c r="M91" s="226"/>
      <c r="N91" s="22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109</v>
      </c>
      <c r="AU91" s="17" t="s">
        <v>76</v>
      </c>
    </row>
    <row r="92" s="2" customFormat="1" ht="16.5" customHeight="1">
      <c r="A92" s="38"/>
      <c r="B92" s="39"/>
      <c r="C92" s="211" t="s">
        <v>132</v>
      </c>
      <c r="D92" s="211" t="s">
        <v>102</v>
      </c>
      <c r="E92" s="212" t="s">
        <v>133</v>
      </c>
      <c r="F92" s="213" t="s">
        <v>134</v>
      </c>
      <c r="G92" s="214" t="s">
        <v>118</v>
      </c>
      <c r="H92" s="215">
        <v>1</v>
      </c>
      <c r="I92" s="216"/>
      <c r="J92" s="217">
        <f>ROUND(I92*H92,2)</f>
        <v>0</v>
      </c>
      <c r="K92" s="213" t="s">
        <v>106</v>
      </c>
      <c r="L92" s="44"/>
      <c r="M92" s="218" t="s">
        <v>18</v>
      </c>
      <c r="N92" s="219" t="s">
        <v>41</v>
      </c>
      <c r="O92" s="84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2" t="s">
        <v>107</v>
      </c>
      <c r="AT92" s="222" t="s">
        <v>102</v>
      </c>
      <c r="AU92" s="222" t="s">
        <v>76</v>
      </c>
      <c r="AY92" s="17" t="s">
        <v>100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7" t="s">
        <v>74</v>
      </c>
      <c r="BK92" s="223">
        <f>ROUND(I92*H92,2)</f>
        <v>0</v>
      </c>
      <c r="BL92" s="17" t="s">
        <v>107</v>
      </c>
      <c r="BM92" s="222" t="s">
        <v>135</v>
      </c>
    </row>
    <row r="93" s="2" customFormat="1">
      <c r="A93" s="38"/>
      <c r="B93" s="39"/>
      <c r="C93" s="40"/>
      <c r="D93" s="224" t="s">
        <v>109</v>
      </c>
      <c r="E93" s="40"/>
      <c r="F93" s="225" t="s">
        <v>120</v>
      </c>
      <c r="G93" s="40"/>
      <c r="H93" s="40"/>
      <c r="I93" s="130"/>
      <c r="J93" s="40"/>
      <c r="K93" s="40"/>
      <c r="L93" s="44"/>
      <c r="M93" s="226"/>
      <c r="N93" s="22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109</v>
      </c>
      <c r="AU93" s="17" t="s">
        <v>76</v>
      </c>
    </row>
    <row r="94" s="2" customFormat="1" ht="16.5" customHeight="1">
      <c r="A94" s="38"/>
      <c r="B94" s="39"/>
      <c r="C94" s="211" t="s">
        <v>136</v>
      </c>
      <c r="D94" s="211" t="s">
        <v>102</v>
      </c>
      <c r="E94" s="212" t="s">
        <v>137</v>
      </c>
      <c r="F94" s="213" t="s">
        <v>138</v>
      </c>
      <c r="G94" s="214" t="s">
        <v>118</v>
      </c>
      <c r="H94" s="215">
        <v>4</v>
      </c>
      <c r="I94" s="216"/>
      <c r="J94" s="217">
        <f>ROUND(I94*H94,2)</f>
        <v>0</v>
      </c>
      <c r="K94" s="213" t="s">
        <v>106</v>
      </c>
      <c r="L94" s="44"/>
      <c r="M94" s="218" t="s">
        <v>18</v>
      </c>
      <c r="N94" s="219" t="s">
        <v>41</v>
      </c>
      <c r="O94" s="84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2" t="s">
        <v>107</v>
      </c>
      <c r="AT94" s="222" t="s">
        <v>102</v>
      </c>
      <c r="AU94" s="222" t="s">
        <v>76</v>
      </c>
      <c r="AY94" s="17" t="s">
        <v>100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7" t="s">
        <v>74</v>
      </c>
      <c r="BK94" s="223">
        <f>ROUND(I94*H94,2)</f>
        <v>0</v>
      </c>
      <c r="BL94" s="17" t="s">
        <v>107</v>
      </c>
      <c r="BM94" s="222" t="s">
        <v>139</v>
      </c>
    </row>
    <row r="95" s="2" customFormat="1">
      <c r="A95" s="38"/>
      <c r="B95" s="39"/>
      <c r="C95" s="40"/>
      <c r="D95" s="224" t="s">
        <v>109</v>
      </c>
      <c r="E95" s="40"/>
      <c r="F95" s="225" t="s">
        <v>120</v>
      </c>
      <c r="G95" s="40"/>
      <c r="H95" s="40"/>
      <c r="I95" s="130"/>
      <c r="J95" s="40"/>
      <c r="K95" s="40"/>
      <c r="L95" s="44"/>
      <c r="M95" s="226"/>
      <c r="N95" s="22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109</v>
      </c>
      <c r="AU95" s="17" t="s">
        <v>76</v>
      </c>
    </row>
    <row r="96" s="2" customFormat="1" ht="16.5" customHeight="1">
      <c r="A96" s="38"/>
      <c r="B96" s="39"/>
      <c r="C96" s="211" t="s">
        <v>140</v>
      </c>
      <c r="D96" s="211" t="s">
        <v>102</v>
      </c>
      <c r="E96" s="212" t="s">
        <v>141</v>
      </c>
      <c r="F96" s="213" t="s">
        <v>142</v>
      </c>
      <c r="G96" s="214" t="s">
        <v>118</v>
      </c>
      <c r="H96" s="215">
        <v>1</v>
      </c>
      <c r="I96" s="216"/>
      <c r="J96" s="217">
        <f>ROUND(I96*H96,2)</f>
        <v>0</v>
      </c>
      <c r="K96" s="213" t="s">
        <v>106</v>
      </c>
      <c r="L96" s="44"/>
      <c r="M96" s="218" t="s">
        <v>18</v>
      </c>
      <c r="N96" s="219" t="s">
        <v>41</v>
      </c>
      <c r="O96" s="84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2" t="s">
        <v>107</v>
      </c>
      <c r="AT96" s="222" t="s">
        <v>102</v>
      </c>
      <c r="AU96" s="222" t="s">
        <v>76</v>
      </c>
      <c r="AY96" s="17" t="s">
        <v>100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7" t="s">
        <v>74</v>
      </c>
      <c r="BK96" s="223">
        <f>ROUND(I96*H96,2)</f>
        <v>0</v>
      </c>
      <c r="BL96" s="17" t="s">
        <v>107</v>
      </c>
      <c r="BM96" s="222" t="s">
        <v>143</v>
      </c>
    </row>
    <row r="97" s="2" customFormat="1">
      <c r="A97" s="38"/>
      <c r="B97" s="39"/>
      <c r="C97" s="40"/>
      <c r="D97" s="224" t="s">
        <v>109</v>
      </c>
      <c r="E97" s="40"/>
      <c r="F97" s="225" t="s">
        <v>120</v>
      </c>
      <c r="G97" s="40"/>
      <c r="H97" s="40"/>
      <c r="I97" s="130"/>
      <c r="J97" s="40"/>
      <c r="K97" s="40"/>
      <c r="L97" s="44"/>
      <c r="M97" s="226"/>
      <c r="N97" s="22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109</v>
      </c>
      <c r="AU97" s="17" t="s">
        <v>76</v>
      </c>
    </row>
    <row r="98" s="2" customFormat="1" ht="16.5" customHeight="1">
      <c r="A98" s="38"/>
      <c r="B98" s="39"/>
      <c r="C98" s="211" t="s">
        <v>144</v>
      </c>
      <c r="D98" s="211" t="s">
        <v>102</v>
      </c>
      <c r="E98" s="212" t="s">
        <v>145</v>
      </c>
      <c r="F98" s="213" t="s">
        <v>146</v>
      </c>
      <c r="G98" s="214" t="s">
        <v>118</v>
      </c>
      <c r="H98" s="215">
        <v>1</v>
      </c>
      <c r="I98" s="216"/>
      <c r="J98" s="217">
        <f>ROUND(I98*H98,2)</f>
        <v>0</v>
      </c>
      <c r="K98" s="213" t="s">
        <v>106</v>
      </c>
      <c r="L98" s="44"/>
      <c r="M98" s="218" t="s">
        <v>18</v>
      </c>
      <c r="N98" s="219" t="s">
        <v>41</v>
      </c>
      <c r="O98" s="84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2" t="s">
        <v>107</v>
      </c>
      <c r="AT98" s="222" t="s">
        <v>102</v>
      </c>
      <c r="AU98" s="222" t="s">
        <v>76</v>
      </c>
      <c r="AY98" s="17" t="s">
        <v>100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7" t="s">
        <v>74</v>
      </c>
      <c r="BK98" s="223">
        <f>ROUND(I98*H98,2)</f>
        <v>0</v>
      </c>
      <c r="BL98" s="17" t="s">
        <v>107</v>
      </c>
      <c r="BM98" s="222" t="s">
        <v>147</v>
      </c>
    </row>
    <row r="99" s="2" customFormat="1">
      <c r="A99" s="38"/>
      <c r="B99" s="39"/>
      <c r="C99" s="40"/>
      <c r="D99" s="224" t="s">
        <v>109</v>
      </c>
      <c r="E99" s="40"/>
      <c r="F99" s="225" t="s">
        <v>120</v>
      </c>
      <c r="G99" s="40"/>
      <c r="H99" s="40"/>
      <c r="I99" s="130"/>
      <c r="J99" s="40"/>
      <c r="K99" s="40"/>
      <c r="L99" s="44"/>
      <c r="M99" s="226"/>
      <c r="N99" s="22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109</v>
      </c>
      <c r="AU99" s="17" t="s">
        <v>76</v>
      </c>
    </row>
    <row r="100" s="2" customFormat="1" ht="24" customHeight="1">
      <c r="A100" s="38"/>
      <c r="B100" s="39"/>
      <c r="C100" s="211" t="s">
        <v>148</v>
      </c>
      <c r="D100" s="211" t="s">
        <v>102</v>
      </c>
      <c r="E100" s="212" t="s">
        <v>149</v>
      </c>
      <c r="F100" s="213" t="s">
        <v>150</v>
      </c>
      <c r="G100" s="214" t="s">
        <v>118</v>
      </c>
      <c r="H100" s="215">
        <v>1</v>
      </c>
      <c r="I100" s="216"/>
      <c r="J100" s="217">
        <f>ROUND(I100*H100,2)</f>
        <v>0</v>
      </c>
      <c r="K100" s="213" t="s">
        <v>106</v>
      </c>
      <c r="L100" s="44"/>
      <c r="M100" s="218" t="s">
        <v>18</v>
      </c>
      <c r="N100" s="219" t="s">
        <v>41</v>
      </c>
      <c r="O100" s="84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2" t="s">
        <v>107</v>
      </c>
      <c r="AT100" s="222" t="s">
        <v>102</v>
      </c>
      <c r="AU100" s="222" t="s">
        <v>76</v>
      </c>
      <c r="AY100" s="17" t="s">
        <v>100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7" t="s">
        <v>74</v>
      </c>
      <c r="BK100" s="223">
        <f>ROUND(I100*H100,2)</f>
        <v>0</v>
      </c>
      <c r="BL100" s="17" t="s">
        <v>107</v>
      </c>
      <c r="BM100" s="222" t="s">
        <v>151</v>
      </c>
    </row>
    <row r="101" s="2" customFormat="1">
      <c r="A101" s="38"/>
      <c r="B101" s="39"/>
      <c r="C101" s="40"/>
      <c r="D101" s="224" t="s">
        <v>109</v>
      </c>
      <c r="E101" s="40"/>
      <c r="F101" s="225" t="s">
        <v>152</v>
      </c>
      <c r="G101" s="40"/>
      <c r="H101" s="40"/>
      <c r="I101" s="130"/>
      <c r="J101" s="40"/>
      <c r="K101" s="40"/>
      <c r="L101" s="44"/>
      <c r="M101" s="226"/>
      <c r="N101" s="22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109</v>
      </c>
      <c r="AU101" s="17" t="s">
        <v>76</v>
      </c>
    </row>
    <row r="102" s="2" customFormat="1" ht="24" customHeight="1">
      <c r="A102" s="38"/>
      <c r="B102" s="39"/>
      <c r="C102" s="211" t="s">
        <v>153</v>
      </c>
      <c r="D102" s="211" t="s">
        <v>102</v>
      </c>
      <c r="E102" s="212" t="s">
        <v>154</v>
      </c>
      <c r="F102" s="213" t="s">
        <v>155</v>
      </c>
      <c r="G102" s="214" t="s">
        <v>118</v>
      </c>
      <c r="H102" s="215">
        <v>2</v>
      </c>
      <c r="I102" s="216"/>
      <c r="J102" s="217">
        <f>ROUND(I102*H102,2)</f>
        <v>0</v>
      </c>
      <c r="K102" s="213" t="s">
        <v>106</v>
      </c>
      <c r="L102" s="44"/>
      <c r="M102" s="218" t="s">
        <v>18</v>
      </c>
      <c r="N102" s="219" t="s">
        <v>41</v>
      </c>
      <c r="O102" s="84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2" t="s">
        <v>107</v>
      </c>
      <c r="AT102" s="222" t="s">
        <v>102</v>
      </c>
      <c r="AU102" s="222" t="s">
        <v>76</v>
      </c>
      <c r="AY102" s="17" t="s">
        <v>100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7" t="s">
        <v>74</v>
      </c>
      <c r="BK102" s="223">
        <f>ROUND(I102*H102,2)</f>
        <v>0</v>
      </c>
      <c r="BL102" s="17" t="s">
        <v>107</v>
      </c>
      <c r="BM102" s="222" t="s">
        <v>156</v>
      </c>
    </row>
    <row r="103" s="2" customFormat="1">
      <c r="A103" s="38"/>
      <c r="B103" s="39"/>
      <c r="C103" s="40"/>
      <c r="D103" s="224" t="s">
        <v>109</v>
      </c>
      <c r="E103" s="40"/>
      <c r="F103" s="225" t="s">
        <v>152</v>
      </c>
      <c r="G103" s="40"/>
      <c r="H103" s="40"/>
      <c r="I103" s="130"/>
      <c r="J103" s="40"/>
      <c r="K103" s="40"/>
      <c r="L103" s="44"/>
      <c r="M103" s="226"/>
      <c r="N103" s="22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109</v>
      </c>
      <c r="AU103" s="17" t="s">
        <v>76</v>
      </c>
    </row>
    <row r="104" s="2" customFormat="1" ht="24" customHeight="1">
      <c r="A104" s="38"/>
      <c r="B104" s="39"/>
      <c r="C104" s="211" t="s">
        <v>157</v>
      </c>
      <c r="D104" s="211" t="s">
        <v>102</v>
      </c>
      <c r="E104" s="212" t="s">
        <v>158</v>
      </c>
      <c r="F104" s="213" t="s">
        <v>159</v>
      </c>
      <c r="G104" s="214" t="s">
        <v>118</v>
      </c>
      <c r="H104" s="215">
        <v>17</v>
      </c>
      <c r="I104" s="216"/>
      <c r="J104" s="217">
        <f>ROUND(I104*H104,2)</f>
        <v>0</v>
      </c>
      <c r="K104" s="213" t="s">
        <v>106</v>
      </c>
      <c r="L104" s="44"/>
      <c r="M104" s="218" t="s">
        <v>18</v>
      </c>
      <c r="N104" s="219" t="s">
        <v>41</v>
      </c>
      <c r="O104" s="84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2" t="s">
        <v>107</v>
      </c>
      <c r="AT104" s="222" t="s">
        <v>102</v>
      </c>
      <c r="AU104" s="222" t="s">
        <v>76</v>
      </c>
      <c r="AY104" s="17" t="s">
        <v>100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7" t="s">
        <v>74</v>
      </c>
      <c r="BK104" s="223">
        <f>ROUND(I104*H104,2)</f>
        <v>0</v>
      </c>
      <c r="BL104" s="17" t="s">
        <v>107</v>
      </c>
      <c r="BM104" s="222" t="s">
        <v>160</v>
      </c>
    </row>
    <row r="105" s="2" customFormat="1">
      <c r="A105" s="38"/>
      <c r="B105" s="39"/>
      <c r="C105" s="40"/>
      <c r="D105" s="224" t="s">
        <v>109</v>
      </c>
      <c r="E105" s="40"/>
      <c r="F105" s="225" t="s">
        <v>161</v>
      </c>
      <c r="G105" s="40"/>
      <c r="H105" s="40"/>
      <c r="I105" s="130"/>
      <c r="J105" s="40"/>
      <c r="K105" s="40"/>
      <c r="L105" s="44"/>
      <c r="M105" s="226"/>
      <c r="N105" s="22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109</v>
      </c>
      <c r="AU105" s="17" t="s">
        <v>76</v>
      </c>
    </row>
    <row r="106" s="2" customFormat="1" ht="24" customHeight="1">
      <c r="A106" s="38"/>
      <c r="B106" s="39"/>
      <c r="C106" s="211" t="s">
        <v>162</v>
      </c>
      <c r="D106" s="211" t="s">
        <v>102</v>
      </c>
      <c r="E106" s="212" t="s">
        <v>163</v>
      </c>
      <c r="F106" s="213" t="s">
        <v>164</v>
      </c>
      <c r="G106" s="214" t="s">
        <v>118</v>
      </c>
      <c r="H106" s="215">
        <v>5</v>
      </c>
      <c r="I106" s="216"/>
      <c r="J106" s="217">
        <f>ROUND(I106*H106,2)</f>
        <v>0</v>
      </c>
      <c r="K106" s="213" t="s">
        <v>106</v>
      </c>
      <c r="L106" s="44"/>
      <c r="M106" s="218" t="s">
        <v>18</v>
      </c>
      <c r="N106" s="219" t="s">
        <v>41</v>
      </c>
      <c r="O106" s="84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2" t="s">
        <v>107</v>
      </c>
      <c r="AT106" s="222" t="s">
        <v>102</v>
      </c>
      <c r="AU106" s="222" t="s">
        <v>76</v>
      </c>
      <c r="AY106" s="17" t="s">
        <v>100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7" t="s">
        <v>74</v>
      </c>
      <c r="BK106" s="223">
        <f>ROUND(I106*H106,2)</f>
        <v>0</v>
      </c>
      <c r="BL106" s="17" t="s">
        <v>107</v>
      </c>
      <c r="BM106" s="222" t="s">
        <v>165</v>
      </c>
    </row>
    <row r="107" s="2" customFormat="1">
      <c r="A107" s="38"/>
      <c r="B107" s="39"/>
      <c r="C107" s="40"/>
      <c r="D107" s="224" t="s">
        <v>109</v>
      </c>
      <c r="E107" s="40"/>
      <c r="F107" s="225" t="s">
        <v>161</v>
      </c>
      <c r="G107" s="40"/>
      <c r="H107" s="40"/>
      <c r="I107" s="130"/>
      <c r="J107" s="40"/>
      <c r="K107" s="40"/>
      <c r="L107" s="44"/>
      <c r="M107" s="226"/>
      <c r="N107" s="22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109</v>
      </c>
      <c r="AU107" s="17" t="s">
        <v>76</v>
      </c>
    </row>
    <row r="108" s="2" customFormat="1" ht="24" customHeight="1">
      <c r="A108" s="38"/>
      <c r="B108" s="39"/>
      <c r="C108" s="211" t="s">
        <v>166</v>
      </c>
      <c r="D108" s="211" t="s">
        <v>102</v>
      </c>
      <c r="E108" s="212" t="s">
        <v>167</v>
      </c>
      <c r="F108" s="213" t="s">
        <v>168</v>
      </c>
      <c r="G108" s="214" t="s">
        <v>118</v>
      </c>
      <c r="H108" s="215">
        <v>8</v>
      </c>
      <c r="I108" s="216"/>
      <c r="J108" s="217">
        <f>ROUND(I108*H108,2)</f>
        <v>0</v>
      </c>
      <c r="K108" s="213" t="s">
        <v>106</v>
      </c>
      <c r="L108" s="44"/>
      <c r="M108" s="218" t="s">
        <v>18</v>
      </c>
      <c r="N108" s="219" t="s">
        <v>41</v>
      </c>
      <c r="O108" s="84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2" t="s">
        <v>107</v>
      </c>
      <c r="AT108" s="222" t="s">
        <v>102</v>
      </c>
      <c r="AU108" s="222" t="s">
        <v>76</v>
      </c>
      <c r="AY108" s="17" t="s">
        <v>100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7" t="s">
        <v>74</v>
      </c>
      <c r="BK108" s="223">
        <f>ROUND(I108*H108,2)</f>
        <v>0</v>
      </c>
      <c r="BL108" s="17" t="s">
        <v>107</v>
      </c>
      <c r="BM108" s="222" t="s">
        <v>169</v>
      </c>
    </row>
    <row r="109" s="2" customFormat="1">
      <c r="A109" s="38"/>
      <c r="B109" s="39"/>
      <c r="C109" s="40"/>
      <c r="D109" s="224" t="s">
        <v>109</v>
      </c>
      <c r="E109" s="40"/>
      <c r="F109" s="225" t="s">
        <v>161</v>
      </c>
      <c r="G109" s="40"/>
      <c r="H109" s="40"/>
      <c r="I109" s="130"/>
      <c r="J109" s="40"/>
      <c r="K109" s="40"/>
      <c r="L109" s="44"/>
      <c r="M109" s="226"/>
      <c r="N109" s="22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109</v>
      </c>
      <c r="AU109" s="17" t="s">
        <v>76</v>
      </c>
    </row>
    <row r="110" s="2" customFormat="1" ht="24" customHeight="1">
      <c r="A110" s="38"/>
      <c r="B110" s="39"/>
      <c r="C110" s="211" t="s">
        <v>170</v>
      </c>
      <c r="D110" s="211" t="s">
        <v>102</v>
      </c>
      <c r="E110" s="212" t="s">
        <v>171</v>
      </c>
      <c r="F110" s="213" t="s">
        <v>172</v>
      </c>
      <c r="G110" s="214" t="s">
        <v>118</v>
      </c>
      <c r="H110" s="215">
        <v>2</v>
      </c>
      <c r="I110" s="216"/>
      <c r="J110" s="217">
        <f>ROUND(I110*H110,2)</f>
        <v>0</v>
      </c>
      <c r="K110" s="213" t="s">
        <v>106</v>
      </c>
      <c r="L110" s="44"/>
      <c r="M110" s="218" t="s">
        <v>18</v>
      </c>
      <c r="N110" s="219" t="s">
        <v>41</v>
      </c>
      <c r="O110" s="84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2" t="s">
        <v>107</v>
      </c>
      <c r="AT110" s="222" t="s">
        <v>102</v>
      </c>
      <c r="AU110" s="222" t="s">
        <v>76</v>
      </c>
      <c r="AY110" s="17" t="s">
        <v>100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7" t="s">
        <v>74</v>
      </c>
      <c r="BK110" s="223">
        <f>ROUND(I110*H110,2)</f>
        <v>0</v>
      </c>
      <c r="BL110" s="17" t="s">
        <v>107</v>
      </c>
      <c r="BM110" s="222" t="s">
        <v>173</v>
      </c>
    </row>
    <row r="111" s="2" customFormat="1">
      <c r="A111" s="38"/>
      <c r="B111" s="39"/>
      <c r="C111" s="40"/>
      <c r="D111" s="224" t="s">
        <v>109</v>
      </c>
      <c r="E111" s="40"/>
      <c r="F111" s="225" t="s">
        <v>161</v>
      </c>
      <c r="G111" s="40"/>
      <c r="H111" s="40"/>
      <c r="I111" s="130"/>
      <c r="J111" s="40"/>
      <c r="K111" s="40"/>
      <c r="L111" s="44"/>
      <c r="M111" s="226"/>
      <c r="N111" s="22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109</v>
      </c>
      <c r="AU111" s="17" t="s">
        <v>76</v>
      </c>
    </row>
    <row r="112" s="2" customFormat="1" ht="16.5" customHeight="1">
      <c r="A112" s="38"/>
      <c r="B112" s="39"/>
      <c r="C112" s="211" t="s">
        <v>174</v>
      </c>
      <c r="D112" s="211" t="s">
        <v>102</v>
      </c>
      <c r="E112" s="212" t="s">
        <v>175</v>
      </c>
      <c r="F112" s="213" t="s">
        <v>176</v>
      </c>
      <c r="G112" s="214" t="s">
        <v>177</v>
      </c>
      <c r="H112" s="215">
        <v>9.4600000000000009</v>
      </c>
      <c r="I112" s="216"/>
      <c r="J112" s="217">
        <f>ROUND(I112*H112,2)</f>
        <v>0</v>
      </c>
      <c r="K112" s="213" t="s">
        <v>106</v>
      </c>
      <c r="L112" s="44"/>
      <c r="M112" s="218" t="s">
        <v>18</v>
      </c>
      <c r="N112" s="219" t="s">
        <v>41</v>
      </c>
      <c r="O112" s="84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2" t="s">
        <v>107</v>
      </c>
      <c r="AT112" s="222" t="s">
        <v>102</v>
      </c>
      <c r="AU112" s="222" t="s">
        <v>76</v>
      </c>
      <c r="AY112" s="17" t="s">
        <v>100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7" t="s">
        <v>74</v>
      </c>
      <c r="BK112" s="223">
        <f>ROUND(I112*H112,2)</f>
        <v>0</v>
      </c>
      <c r="BL112" s="17" t="s">
        <v>107</v>
      </c>
      <c r="BM112" s="222" t="s">
        <v>178</v>
      </c>
    </row>
    <row r="113" s="2" customFormat="1">
      <c r="A113" s="38"/>
      <c r="B113" s="39"/>
      <c r="C113" s="40"/>
      <c r="D113" s="224" t="s">
        <v>109</v>
      </c>
      <c r="E113" s="40"/>
      <c r="F113" s="225" t="s">
        <v>179</v>
      </c>
      <c r="G113" s="40"/>
      <c r="H113" s="40"/>
      <c r="I113" s="130"/>
      <c r="J113" s="40"/>
      <c r="K113" s="40"/>
      <c r="L113" s="44"/>
      <c r="M113" s="226"/>
      <c r="N113" s="22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109</v>
      </c>
      <c r="AU113" s="17" t="s">
        <v>76</v>
      </c>
    </row>
    <row r="114" s="2" customFormat="1">
      <c r="A114" s="38"/>
      <c r="B114" s="39"/>
      <c r="C114" s="40"/>
      <c r="D114" s="224" t="s">
        <v>111</v>
      </c>
      <c r="E114" s="40"/>
      <c r="F114" s="225" t="s">
        <v>180</v>
      </c>
      <c r="G114" s="40"/>
      <c r="H114" s="40"/>
      <c r="I114" s="130"/>
      <c r="J114" s="40"/>
      <c r="K114" s="40"/>
      <c r="L114" s="44"/>
      <c r="M114" s="226"/>
      <c r="N114" s="22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111</v>
      </c>
      <c r="AU114" s="17" t="s">
        <v>76</v>
      </c>
    </row>
    <row r="115" s="13" customFormat="1">
      <c r="A115" s="13"/>
      <c r="B115" s="228"/>
      <c r="C115" s="229"/>
      <c r="D115" s="224" t="s">
        <v>113</v>
      </c>
      <c r="E115" s="230" t="s">
        <v>18</v>
      </c>
      <c r="F115" s="231" t="s">
        <v>181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113</v>
      </c>
      <c r="AU115" s="238" t="s">
        <v>76</v>
      </c>
      <c r="AV115" s="13" t="s">
        <v>76</v>
      </c>
      <c r="AW115" s="13" t="s">
        <v>31</v>
      </c>
      <c r="AX115" s="13" t="s">
        <v>7</v>
      </c>
      <c r="AY115" s="238" t="s">
        <v>100</v>
      </c>
    </row>
    <row r="116" s="13" customFormat="1">
      <c r="A116" s="13"/>
      <c r="B116" s="228"/>
      <c r="C116" s="229"/>
      <c r="D116" s="224" t="s">
        <v>113</v>
      </c>
      <c r="E116" s="230" t="s">
        <v>18</v>
      </c>
      <c r="F116" s="231" t="s">
        <v>182</v>
      </c>
      <c r="G116" s="229"/>
      <c r="H116" s="232">
        <v>1.3999999999999999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113</v>
      </c>
      <c r="AU116" s="238" t="s">
        <v>76</v>
      </c>
      <c r="AV116" s="13" t="s">
        <v>76</v>
      </c>
      <c r="AW116" s="13" t="s">
        <v>31</v>
      </c>
      <c r="AX116" s="13" t="s">
        <v>7</v>
      </c>
      <c r="AY116" s="238" t="s">
        <v>100</v>
      </c>
    </row>
    <row r="117" s="13" customFormat="1">
      <c r="A117" s="13"/>
      <c r="B117" s="228"/>
      <c r="C117" s="229"/>
      <c r="D117" s="224" t="s">
        <v>113</v>
      </c>
      <c r="E117" s="230" t="s">
        <v>18</v>
      </c>
      <c r="F117" s="231" t="s">
        <v>183</v>
      </c>
      <c r="G117" s="229"/>
      <c r="H117" s="232">
        <v>0.5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113</v>
      </c>
      <c r="AU117" s="238" t="s">
        <v>76</v>
      </c>
      <c r="AV117" s="13" t="s">
        <v>76</v>
      </c>
      <c r="AW117" s="13" t="s">
        <v>31</v>
      </c>
      <c r="AX117" s="13" t="s">
        <v>7</v>
      </c>
      <c r="AY117" s="238" t="s">
        <v>100</v>
      </c>
    </row>
    <row r="118" s="13" customFormat="1">
      <c r="A118" s="13"/>
      <c r="B118" s="228"/>
      <c r="C118" s="229"/>
      <c r="D118" s="224" t="s">
        <v>113</v>
      </c>
      <c r="E118" s="230" t="s">
        <v>18</v>
      </c>
      <c r="F118" s="231" t="s">
        <v>184</v>
      </c>
      <c r="G118" s="229"/>
      <c r="H118" s="232">
        <v>0.90000000000000002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113</v>
      </c>
      <c r="AU118" s="238" t="s">
        <v>76</v>
      </c>
      <c r="AV118" s="13" t="s">
        <v>76</v>
      </c>
      <c r="AW118" s="13" t="s">
        <v>31</v>
      </c>
      <c r="AX118" s="13" t="s">
        <v>7</v>
      </c>
      <c r="AY118" s="238" t="s">
        <v>100</v>
      </c>
    </row>
    <row r="119" s="13" customFormat="1">
      <c r="A119" s="13"/>
      <c r="B119" s="228"/>
      <c r="C119" s="229"/>
      <c r="D119" s="224" t="s">
        <v>113</v>
      </c>
      <c r="E119" s="230" t="s">
        <v>18</v>
      </c>
      <c r="F119" s="231" t="s">
        <v>185</v>
      </c>
      <c r="G119" s="229"/>
      <c r="H119" s="232">
        <v>0.80000000000000004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113</v>
      </c>
      <c r="AU119" s="238" t="s">
        <v>76</v>
      </c>
      <c r="AV119" s="13" t="s">
        <v>76</v>
      </c>
      <c r="AW119" s="13" t="s">
        <v>31</v>
      </c>
      <c r="AX119" s="13" t="s">
        <v>7</v>
      </c>
      <c r="AY119" s="238" t="s">
        <v>100</v>
      </c>
    </row>
    <row r="120" s="13" customFormat="1">
      <c r="A120" s="13"/>
      <c r="B120" s="228"/>
      <c r="C120" s="229"/>
      <c r="D120" s="224" t="s">
        <v>113</v>
      </c>
      <c r="E120" s="230" t="s">
        <v>18</v>
      </c>
      <c r="F120" s="231" t="s">
        <v>186</v>
      </c>
      <c r="G120" s="229"/>
      <c r="H120" s="232">
        <v>2.7000000000000002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113</v>
      </c>
      <c r="AU120" s="238" t="s">
        <v>76</v>
      </c>
      <c r="AV120" s="13" t="s">
        <v>76</v>
      </c>
      <c r="AW120" s="13" t="s">
        <v>31</v>
      </c>
      <c r="AX120" s="13" t="s">
        <v>7</v>
      </c>
      <c r="AY120" s="238" t="s">
        <v>100</v>
      </c>
    </row>
    <row r="121" s="13" customFormat="1">
      <c r="A121" s="13"/>
      <c r="B121" s="228"/>
      <c r="C121" s="229"/>
      <c r="D121" s="224" t="s">
        <v>113</v>
      </c>
      <c r="E121" s="230" t="s">
        <v>18</v>
      </c>
      <c r="F121" s="231" t="s">
        <v>187</v>
      </c>
      <c r="G121" s="229"/>
      <c r="H121" s="232">
        <v>0.55000000000000004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113</v>
      </c>
      <c r="AU121" s="238" t="s">
        <v>76</v>
      </c>
      <c r="AV121" s="13" t="s">
        <v>76</v>
      </c>
      <c r="AW121" s="13" t="s">
        <v>31</v>
      </c>
      <c r="AX121" s="13" t="s">
        <v>7</v>
      </c>
      <c r="AY121" s="238" t="s">
        <v>100</v>
      </c>
    </row>
    <row r="122" s="13" customFormat="1">
      <c r="A122" s="13"/>
      <c r="B122" s="228"/>
      <c r="C122" s="229"/>
      <c r="D122" s="224" t="s">
        <v>113</v>
      </c>
      <c r="E122" s="230" t="s">
        <v>18</v>
      </c>
      <c r="F122" s="231" t="s">
        <v>188</v>
      </c>
      <c r="G122" s="229"/>
      <c r="H122" s="232">
        <v>0.65000000000000002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113</v>
      </c>
      <c r="AU122" s="238" t="s">
        <v>76</v>
      </c>
      <c r="AV122" s="13" t="s">
        <v>76</v>
      </c>
      <c r="AW122" s="13" t="s">
        <v>31</v>
      </c>
      <c r="AX122" s="13" t="s">
        <v>7</v>
      </c>
      <c r="AY122" s="238" t="s">
        <v>100</v>
      </c>
    </row>
    <row r="123" s="13" customFormat="1">
      <c r="A123" s="13"/>
      <c r="B123" s="228"/>
      <c r="C123" s="229"/>
      <c r="D123" s="224" t="s">
        <v>113</v>
      </c>
      <c r="E123" s="230" t="s">
        <v>18</v>
      </c>
      <c r="F123" s="231" t="s">
        <v>189</v>
      </c>
      <c r="G123" s="229"/>
      <c r="H123" s="232">
        <v>0.95999999999999996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113</v>
      </c>
      <c r="AU123" s="238" t="s">
        <v>76</v>
      </c>
      <c r="AV123" s="13" t="s">
        <v>76</v>
      </c>
      <c r="AW123" s="13" t="s">
        <v>31</v>
      </c>
      <c r="AX123" s="13" t="s">
        <v>7</v>
      </c>
      <c r="AY123" s="238" t="s">
        <v>100</v>
      </c>
    </row>
    <row r="124" s="14" customFormat="1">
      <c r="A124" s="14"/>
      <c r="B124" s="239"/>
      <c r="C124" s="240"/>
      <c r="D124" s="224" t="s">
        <v>113</v>
      </c>
      <c r="E124" s="241" t="s">
        <v>18</v>
      </c>
      <c r="F124" s="242" t="s">
        <v>115</v>
      </c>
      <c r="G124" s="240"/>
      <c r="H124" s="243">
        <v>9.4600000000000009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113</v>
      </c>
      <c r="AU124" s="249" t="s">
        <v>76</v>
      </c>
      <c r="AV124" s="14" t="s">
        <v>107</v>
      </c>
      <c r="AW124" s="14" t="s">
        <v>31</v>
      </c>
      <c r="AX124" s="14" t="s">
        <v>74</v>
      </c>
      <c r="AY124" s="249" t="s">
        <v>100</v>
      </c>
    </row>
    <row r="125" s="12" customFormat="1" ht="22.8" customHeight="1">
      <c r="A125" s="12"/>
      <c r="B125" s="195"/>
      <c r="C125" s="196"/>
      <c r="D125" s="197" t="s">
        <v>69</v>
      </c>
      <c r="E125" s="209" t="s">
        <v>144</v>
      </c>
      <c r="F125" s="209" t="s">
        <v>190</v>
      </c>
      <c r="G125" s="196"/>
      <c r="H125" s="196"/>
      <c r="I125" s="199"/>
      <c r="J125" s="210">
        <f>BK125</f>
        <v>0</v>
      </c>
      <c r="K125" s="196"/>
      <c r="L125" s="201"/>
      <c r="M125" s="202"/>
      <c r="N125" s="203"/>
      <c r="O125" s="203"/>
      <c r="P125" s="204">
        <f>SUM(P126:P128)</f>
        <v>0</v>
      </c>
      <c r="Q125" s="203"/>
      <c r="R125" s="204">
        <f>SUM(R126:R128)</f>
        <v>0</v>
      </c>
      <c r="S125" s="203"/>
      <c r="T125" s="205">
        <f>SUM(T126:T128)</f>
        <v>0.70999999999999996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74</v>
      </c>
      <c r="AT125" s="207" t="s">
        <v>69</v>
      </c>
      <c r="AU125" s="207" t="s">
        <v>74</v>
      </c>
      <c r="AY125" s="206" t="s">
        <v>100</v>
      </c>
      <c r="BK125" s="208">
        <f>SUM(BK126:BK128)</f>
        <v>0</v>
      </c>
    </row>
    <row r="126" s="2" customFormat="1" ht="16.5" customHeight="1">
      <c r="A126" s="38"/>
      <c r="B126" s="39"/>
      <c r="C126" s="211" t="s">
        <v>191</v>
      </c>
      <c r="D126" s="211" t="s">
        <v>102</v>
      </c>
      <c r="E126" s="212" t="s">
        <v>192</v>
      </c>
      <c r="F126" s="213" t="s">
        <v>193</v>
      </c>
      <c r="G126" s="214" t="s">
        <v>194</v>
      </c>
      <c r="H126" s="215">
        <v>1</v>
      </c>
      <c r="I126" s="216"/>
      <c r="J126" s="217">
        <f>ROUND(I126*H126,2)</f>
        <v>0</v>
      </c>
      <c r="K126" s="213" t="s">
        <v>18</v>
      </c>
      <c r="L126" s="44"/>
      <c r="M126" s="218" t="s">
        <v>18</v>
      </c>
      <c r="N126" s="219" t="s">
        <v>41</v>
      </c>
      <c r="O126" s="84"/>
      <c r="P126" s="220">
        <f>O126*H126</f>
        <v>0</v>
      </c>
      <c r="Q126" s="220">
        <v>0</v>
      </c>
      <c r="R126" s="220">
        <f>Q126*H126</f>
        <v>0</v>
      </c>
      <c r="S126" s="220">
        <v>0.35499999999999998</v>
      </c>
      <c r="T126" s="221">
        <f>S126*H126</f>
        <v>0.35499999999999998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2" t="s">
        <v>107</v>
      </c>
      <c r="AT126" s="222" t="s">
        <v>102</v>
      </c>
      <c r="AU126" s="222" t="s">
        <v>76</v>
      </c>
      <c r="AY126" s="17" t="s">
        <v>100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7" t="s">
        <v>74</v>
      </c>
      <c r="BK126" s="223">
        <f>ROUND(I126*H126,2)</f>
        <v>0</v>
      </c>
      <c r="BL126" s="17" t="s">
        <v>107</v>
      </c>
      <c r="BM126" s="222" t="s">
        <v>195</v>
      </c>
    </row>
    <row r="127" s="2" customFormat="1">
      <c r="A127" s="38"/>
      <c r="B127" s="39"/>
      <c r="C127" s="40"/>
      <c r="D127" s="224" t="s">
        <v>111</v>
      </c>
      <c r="E127" s="40"/>
      <c r="F127" s="225" t="s">
        <v>196</v>
      </c>
      <c r="G127" s="40"/>
      <c r="H127" s="40"/>
      <c r="I127" s="130"/>
      <c r="J127" s="40"/>
      <c r="K127" s="40"/>
      <c r="L127" s="44"/>
      <c r="M127" s="226"/>
      <c r="N127" s="22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111</v>
      </c>
      <c r="AU127" s="17" t="s">
        <v>76</v>
      </c>
    </row>
    <row r="128" s="2" customFormat="1" ht="16.5" customHeight="1">
      <c r="A128" s="38"/>
      <c r="B128" s="39"/>
      <c r="C128" s="211" t="s">
        <v>197</v>
      </c>
      <c r="D128" s="211" t="s">
        <v>102</v>
      </c>
      <c r="E128" s="212" t="s">
        <v>198</v>
      </c>
      <c r="F128" s="213" t="s">
        <v>199</v>
      </c>
      <c r="G128" s="214" t="s">
        <v>194</v>
      </c>
      <c r="H128" s="215">
        <v>1</v>
      </c>
      <c r="I128" s="216"/>
      <c r="J128" s="217">
        <f>ROUND(I128*H128,2)</f>
        <v>0</v>
      </c>
      <c r="K128" s="213" t="s">
        <v>18</v>
      </c>
      <c r="L128" s="44"/>
      <c r="M128" s="250" t="s">
        <v>18</v>
      </c>
      <c r="N128" s="251" t="s">
        <v>41</v>
      </c>
      <c r="O128" s="252"/>
      <c r="P128" s="253">
        <f>O128*H128</f>
        <v>0</v>
      </c>
      <c r="Q128" s="253">
        <v>0</v>
      </c>
      <c r="R128" s="253">
        <f>Q128*H128</f>
        <v>0</v>
      </c>
      <c r="S128" s="253">
        <v>0.35499999999999998</v>
      </c>
      <c r="T128" s="254">
        <f>S128*H128</f>
        <v>0.35499999999999998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2" t="s">
        <v>107</v>
      </c>
      <c r="AT128" s="222" t="s">
        <v>102</v>
      </c>
      <c r="AU128" s="222" t="s">
        <v>76</v>
      </c>
      <c r="AY128" s="17" t="s">
        <v>100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7" t="s">
        <v>74</v>
      </c>
      <c r="BK128" s="223">
        <f>ROUND(I128*H128,2)</f>
        <v>0</v>
      </c>
      <c r="BL128" s="17" t="s">
        <v>107</v>
      </c>
      <c r="BM128" s="222" t="s">
        <v>200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1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pr8wKtnRD3vGcSEjKAWVLXQqZWix8nUuv2+cojagH1SRuilobo1Bo332XeNIGmgLUYd3+JKYT1RLjbmDrFJSNA==" hashValue="uMSyDiDv7L91I+TZEZ8iVeYuPHrOzVh/hGjbaFQ+DH+llw+py9uUnPoEaDKnd1VXRXhmINrIWTaZaI62KuLyuA==" algorithmName="SHA-512" password="CC35"/>
  <autoFilter ref="C75:K128"/>
  <mergeCells count="6">
    <mergeCell ref="E7:H7"/>
    <mergeCell ref="E16:H16"/>
    <mergeCell ref="E25:H25"/>
    <mergeCell ref="E46:H46"/>
    <mergeCell ref="E68:H6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5" customWidth="1"/>
    <col min="2" max="2" width="1.664063" style="255" customWidth="1"/>
    <col min="3" max="4" width="5" style="255" customWidth="1"/>
    <col min="5" max="5" width="11.67" style="255" customWidth="1"/>
    <col min="6" max="6" width="9.17" style="255" customWidth="1"/>
    <col min="7" max="7" width="5" style="255" customWidth="1"/>
    <col min="8" max="8" width="77.83" style="255" customWidth="1"/>
    <col min="9" max="10" width="20" style="255" customWidth="1"/>
    <col min="11" max="11" width="1.664063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5" customFormat="1" ht="45" customHeight="1">
      <c r="B3" s="259"/>
      <c r="C3" s="260" t="s">
        <v>201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202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203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204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205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206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207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208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209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210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211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73</v>
      </c>
      <c r="F18" s="266" t="s">
        <v>212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213</v>
      </c>
      <c r="F19" s="266" t="s">
        <v>214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215</v>
      </c>
      <c r="F20" s="266" t="s">
        <v>216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217</v>
      </c>
      <c r="F21" s="266" t="s">
        <v>190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218</v>
      </c>
      <c r="F22" s="266" t="s">
        <v>219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220</v>
      </c>
      <c r="F23" s="266" t="s">
        <v>221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222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223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224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225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226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227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228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229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230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86</v>
      </c>
      <c r="F36" s="266"/>
      <c r="G36" s="266" t="s">
        <v>231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232</v>
      </c>
      <c r="F37" s="266"/>
      <c r="G37" s="266" t="s">
        <v>233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51</v>
      </c>
      <c r="F38" s="266"/>
      <c r="G38" s="266" t="s">
        <v>234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52</v>
      </c>
      <c r="F39" s="266"/>
      <c r="G39" s="266" t="s">
        <v>235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87</v>
      </c>
      <c r="F40" s="266"/>
      <c r="G40" s="266" t="s">
        <v>236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88</v>
      </c>
      <c r="F41" s="266"/>
      <c r="G41" s="266" t="s">
        <v>237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238</v>
      </c>
      <c r="F42" s="266"/>
      <c r="G42" s="266" t="s">
        <v>239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240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241</v>
      </c>
      <c r="F44" s="266"/>
      <c r="G44" s="266" t="s">
        <v>242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90</v>
      </c>
      <c r="F45" s="266"/>
      <c r="G45" s="266" t="s">
        <v>243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244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245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246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247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248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249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250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251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252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253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254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255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256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257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258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259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260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261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262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263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264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265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266</v>
      </c>
      <c r="D76" s="284"/>
      <c r="E76" s="284"/>
      <c r="F76" s="284" t="s">
        <v>267</v>
      </c>
      <c r="G76" s="285"/>
      <c r="H76" s="284" t="s">
        <v>52</v>
      </c>
      <c r="I76" s="284" t="s">
        <v>55</v>
      </c>
      <c r="J76" s="284" t="s">
        <v>268</v>
      </c>
      <c r="K76" s="283"/>
    </row>
    <row r="77" s="1" customFormat="1" ht="17.25" customHeight="1">
      <c r="B77" s="281"/>
      <c r="C77" s="286" t="s">
        <v>269</v>
      </c>
      <c r="D77" s="286"/>
      <c r="E77" s="286"/>
      <c r="F77" s="287" t="s">
        <v>270</v>
      </c>
      <c r="G77" s="288"/>
      <c r="H77" s="286"/>
      <c r="I77" s="286"/>
      <c r="J77" s="286" t="s">
        <v>271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51</v>
      </c>
      <c r="D79" s="289"/>
      <c r="E79" s="289"/>
      <c r="F79" s="291" t="s">
        <v>272</v>
      </c>
      <c r="G79" s="290"/>
      <c r="H79" s="269" t="s">
        <v>273</v>
      </c>
      <c r="I79" s="269" t="s">
        <v>274</v>
      </c>
      <c r="J79" s="269">
        <v>20</v>
      </c>
      <c r="K79" s="283"/>
    </row>
    <row r="80" s="1" customFormat="1" ht="15" customHeight="1">
      <c r="B80" s="281"/>
      <c r="C80" s="269" t="s">
        <v>275</v>
      </c>
      <c r="D80" s="269"/>
      <c r="E80" s="269"/>
      <c r="F80" s="291" t="s">
        <v>272</v>
      </c>
      <c r="G80" s="290"/>
      <c r="H80" s="269" t="s">
        <v>276</v>
      </c>
      <c r="I80" s="269" t="s">
        <v>274</v>
      </c>
      <c r="J80" s="269">
        <v>120</v>
      </c>
      <c r="K80" s="283"/>
    </row>
    <row r="81" s="1" customFormat="1" ht="15" customHeight="1">
      <c r="B81" s="292"/>
      <c r="C81" s="269" t="s">
        <v>277</v>
      </c>
      <c r="D81" s="269"/>
      <c r="E81" s="269"/>
      <c r="F81" s="291" t="s">
        <v>278</v>
      </c>
      <c r="G81" s="290"/>
      <c r="H81" s="269" t="s">
        <v>279</v>
      </c>
      <c r="I81" s="269" t="s">
        <v>274</v>
      </c>
      <c r="J81" s="269">
        <v>50</v>
      </c>
      <c r="K81" s="283"/>
    </row>
    <row r="82" s="1" customFormat="1" ht="15" customHeight="1">
      <c r="B82" s="292"/>
      <c r="C82" s="269" t="s">
        <v>280</v>
      </c>
      <c r="D82" s="269"/>
      <c r="E82" s="269"/>
      <c r="F82" s="291" t="s">
        <v>272</v>
      </c>
      <c r="G82" s="290"/>
      <c r="H82" s="269" t="s">
        <v>281</v>
      </c>
      <c r="I82" s="269" t="s">
        <v>282</v>
      </c>
      <c r="J82" s="269"/>
      <c r="K82" s="283"/>
    </row>
    <row r="83" s="1" customFormat="1" ht="15" customHeight="1">
      <c r="B83" s="292"/>
      <c r="C83" s="293" t="s">
        <v>283</v>
      </c>
      <c r="D83" s="293"/>
      <c r="E83" s="293"/>
      <c r="F83" s="294" t="s">
        <v>278</v>
      </c>
      <c r="G83" s="293"/>
      <c r="H83" s="293" t="s">
        <v>284</v>
      </c>
      <c r="I83" s="293" t="s">
        <v>274</v>
      </c>
      <c r="J83" s="293">
        <v>15</v>
      </c>
      <c r="K83" s="283"/>
    </row>
    <row r="84" s="1" customFormat="1" ht="15" customHeight="1">
      <c r="B84" s="292"/>
      <c r="C84" s="293" t="s">
        <v>285</v>
      </c>
      <c r="D84" s="293"/>
      <c r="E84" s="293"/>
      <c r="F84" s="294" t="s">
        <v>278</v>
      </c>
      <c r="G84" s="293"/>
      <c r="H84" s="293" t="s">
        <v>286</v>
      </c>
      <c r="I84" s="293" t="s">
        <v>274</v>
      </c>
      <c r="J84" s="293">
        <v>15</v>
      </c>
      <c r="K84" s="283"/>
    </row>
    <row r="85" s="1" customFormat="1" ht="15" customHeight="1">
      <c r="B85" s="292"/>
      <c r="C85" s="293" t="s">
        <v>287</v>
      </c>
      <c r="D85" s="293"/>
      <c r="E85" s="293"/>
      <c r="F85" s="294" t="s">
        <v>278</v>
      </c>
      <c r="G85" s="293"/>
      <c r="H85" s="293" t="s">
        <v>288</v>
      </c>
      <c r="I85" s="293" t="s">
        <v>274</v>
      </c>
      <c r="J85" s="293">
        <v>20</v>
      </c>
      <c r="K85" s="283"/>
    </row>
    <row r="86" s="1" customFormat="1" ht="15" customHeight="1">
      <c r="B86" s="292"/>
      <c r="C86" s="293" t="s">
        <v>289</v>
      </c>
      <c r="D86" s="293"/>
      <c r="E86" s="293"/>
      <c r="F86" s="294" t="s">
        <v>278</v>
      </c>
      <c r="G86" s="293"/>
      <c r="H86" s="293" t="s">
        <v>290</v>
      </c>
      <c r="I86" s="293" t="s">
        <v>274</v>
      </c>
      <c r="J86" s="293">
        <v>20</v>
      </c>
      <c r="K86" s="283"/>
    </row>
    <row r="87" s="1" customFormat="1" ht="15" customHeight="1">
      <c r="B87" s="292"/>
      <c r="C87" s="269" t="s">
        <v>291</v>
      </c>
      <c r="D87" s="269"/>
      <c r="E87" s="269"/>
      <c r="F87" s="291" t="s">
        <v>278</v>
      </c>
      <c r="G87" s="290"/>
      <c r="H87" s="269" t="s">
        <v>292</v>
      </c>
      <c r="I87" s="269" t="s">
        <v>274</v>
      </c>
      <c r="J87" s="269">
        <v>50</v>
      </c>
      <c r="K87" s="283"/>
    </row>
    <row r="88" s="1" customFormat="1" ht="15" customHeight="1">
      <c r="B88" s="292"/>
      <c r="C88" s="269" t="s">
        <v>293</v>
      </c>
      <c r="D88" s="269"/>
      <c r="E88" s="269"/>
      <c r="F88" s="291" t="s">
        <v>278</v>
      </c>
      <c r="G88" s="290"/>
      <c r="H88" s="269" t="s">
        <v>294</v>
      </c>
      <c r="I88" s="269" t="s">
        <v>274</v>
      </c>
      <c r="J88" s="269">
        <v>20</v>
      </c>
      <c r="K88" s="283"/>
    </row>
    <row r="89" s="1" customFormat="1" ht="15" customHeight="1">
      <c r="B89" s="292"/>
      <c r="C89" s="269" t="s">
        <v>295</v>
      </c>
      <c r="D89" s="269"/>
      <c r="E89" s="269"/>
      <c r="F89" s="291" t="s">
        <v>278</v>
      </c>
      <c r="G89" s="290"/>
      <c r="H89" s="269" t="s">
        <v>296</v>
      </c>
      <c r="I89" s="269" t="s">
        <v>274</v>
      </c>
      <c r="J89" s="269">
        <v>20</v>
      </c>
      <c r="K89" s="283"/>
    </row>
    <row r="90" s="1" customFormat="1" ht="15" customHeight="1">
      <c r="B90" s="292"/>
      <c r="C90" s="269" t="s">
        <v>297</v>
      </c>
      <c r="D90" s="269"/>
      <c r="E90" s="269"/>
      <c r="F90" s="291" t="s">
        <v>278</v>
      </c>
      <c r="G90" s="290"/>
      <c r="H90" s="269" t="s">
        <v>298</v>
      </c>
      <c r="I90" s="269" t="s">
        <v>274</v>
      </c>
      <c r="J90" s="269">
        <v>50</v>
      </c>
      <c r="K90" s="283"/>
    </row>
    <row r="91" s="1" customFormat="1" ht="15" customHeight="1">
      <c r="B91" s="292"/>
      <c r="C91" s="269" t="s">
        <v>299</v>
      </c>
      <c r="D91" s="269"/>
      <c r="E91" s="269"/>
      <c r="F91" s="291" t="s">
        <v>278</v>
      </c>
      <c r="G91" s="290"/>
      <c r="H91" s="269" t="s">
        <v>299</v>
      </c>
      <c r="I91" s="269" t="s">
        <v>274</v>
      </c>
      <c r="J91" s="269">
        <v>50</v>
      </c>
      <c r="K91" s="283"/>
    </row>
    <row r="92" s="1" customFormat="1" ht="15" customHeight="1">
      <c r="B92" s="292"/>
      <c r="C92" s="269" t="s">
        <v>300</v>
      </c>
      <c r="D92" s="269"/>
      <c r="E92" s="269"/>
      <c r="F92" s="291" t="s">
        <v>278</v>
      </c>
      <c r="G92" s="290"/>
      <c r="H92" s="269" t="s">
        <v>301</v>
      </c>
      <c r="I92" s="269" t="s">
        <v>274</v>
      </c>
      <c r="J92" s="269">
        <v>255</v>
      </c>
      <c r="K92" s="283"/>
    </row>
    <row r="93" s="1" customFormat="1" ht="15" customHeight="1">
      <c r="B93" s="292"/>
      <c r="C93" s="269" t="s">
        <v>302</v>
      </c>
      <c r="D93" s="269"/>
      <c r="E93" s="269"/>
      <c r="F93" s="291" t="s">
        <v>272</v>
      </c>
      <c r="G93" s="290"/>
      <c r="H93" s="269" t="s">
        <v>303</v>
      </c>
      <c r="I93" s="269" t="s">
        <v>304</v>
      </c>
      <c r="J93" s="269"/>
      <c r="K93" s="283"/>
    </row>
    <row r="94" s="1" customFormat="1" ht="15" customHeight="1">
      <c r="B94" s="292"/>
      <c r="C94" s="269" t="s">
        <v>305</v>
      </c>
      <c r="D94" s="269"/>
      <c r="E94" s="269"/>
      <c r="F94" s="291" t="s">
        <v>272</v>
      </c>
      <c r="G94" s="290"/>
      <c r="H94" s="269" t="s">
        <v>306</v>
      </c>
      <c r="I94" s="269" t="s">
        <v>307</v>
      </c>
      <c r="J94" s="269"/>
      <c r="K94" s="283"/>
    </row>
    <row r="95" s="1" customFormat="1" ht="15" customHeight="1">
      <c r="B95" s="292"/>
      <c r="C95" s="269" t="s">
        <v>308</v>
      </c>
      <c r="D95" s="269"/>
      <c r="E95" s="269"/>
      <c r="F95" s="291" t="s">
        <v>272</v>
      </c>
      <c r="G95" s="290"/>
      <c r="H95" s="269" t="s">
        <v>308</v>
      </c>
      <c r="I95" s="269" t="s">
        <v>307</v>
      </c>
      <c r="J95" s="269"/>
      <c r="K95" s="283"/>
    </row>
    <row r="96" s="1" customFormat="1" ht="15" customHeight="1">
      <c r="B96" s="292"/>
      <c r="C96" s="269" t="s">
        <v>36</v>
      </c>
      <c r="D96" s="269"/>
      <c r="E96" s="269"/>
      <c r="F96" s="291" t="s">
        <v>272</v>
      </c>
      <c r="G96" s="290"/>
      <c r="H96" s="269" t="s">
        <v>309</v>
      </c>
      <c r="I96" s="269" t="s">
        <v>307</v>
      </c>
      <c r="J96" s="269"/>
      <c r="K96" s="283"/>
    </row>
    <row r="97" s="1" customFormat="1" ht="15" customHeight="1">
      <c r="B97" s="292"/>
      <c r="C97" s="269" t="s">
        <v>46</v>
      </c>
      <c r="D97" s="269"/>
      <c r="E97" s="269"/>
      <c r="F97" s="291" t="s">
        <v>272</v>
      </c>
      <c r="G97" s="290"/>
      <c r="H97" s="269" t="s">
        <v>310</v>
      </c>
      <c r="I97" s="269" t="s">
        <v>307</v>
      </c>
      <c r="J97" s="269"/>
      <c r="K97" s="283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311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266</v>
      </c>
      <c r="D103" s="284"/>
      <c r="E103" s="284"/>
      <c r="F103" s="284" t="s">
        <v>267</v>
      </c>
      <c r="G103" s="285"/>
      <c r="H103" s="284" t="s">
        <v>52</v>
      </c>
      <c r="I103" s="284" t="s">
        <v>55</v>
      </c>
      <c r="J103" s="284" t="s">
        <v>268</v>
      </c>
      <c r="K103" s="283"/>
    </row>
    <row r="104" s="1" customFormat="1" ht="17.25" customHeight="1">
      <c r="B104" s="281"/>
      <c r="C104" s="286" t="s">
        <v>269</v>
      </c>
      <c r="D104" s="286"/>
      <c r="E104" s="286"/>
      <c r="F104" s="287" t="s">
        <v>270</v>
      </c>
      <c r="G104" s="288"/>
      <c r="H104" s="286"/>
      <c r="I104" s="286"/>
      <c r="J104" s="286" t="s">
        <v>271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0"/>
      <c r="H105" s="284"/>
      <c r="I105" s="284"/>
      <c r="J105" s="284"/>
      <c r="K105" s="283"/>
    </row>
    <row r="106" s="1" customFormat="1" ht="15" customHeight="1">
      <c r="B106" s="281"/>
      <c r="C106" s="269" t="s">
        <v>51</v>
      </c>
      <c r="D106" s="289"/>
      <c r="E106" s="289"/>
      <c r="F106" s="291" t="s">
        <v>272</v>
      </c>
      <c r="G106" s="300"/>
      <c r="H106" s="269" t="s">
        <v>312</v>
      </c>
      <c r="I106" s="269" t="s">
        <v>274</v>
      </c>
      <c r="J106" s="269">
        <v>20</v>
      </c>
      <c r="K106" s="283"/>
    </row>
    <row r="107" s="1" customFormat="1" ht="15" customHeight="1">
      <c r="B107" s="281"/>
      <c r="C107" s="269" t="s">
        <v>275</v>
      </c>
      <c r="D107" s="269"/>
      <c r="E107" s="269"/>
      <c r="F107" s="291" t="s">
        <v>272</v>
      </c>
      <c r="G107" s="269"/>
      <c r="H107" s="269" t="s">
        <v>312</v>
      </c>
      <c r="I107" s="269" t="s">
        <v>274</v>
      </c>
      <c r="J107" s="269">
        <v>120</v>
      </c>
      <c r="K107" s="283"/>
    </row>
    <row r="108" s="1" customFormat="1" ht="15" customHeight="1">
      <c r="B108" s="292"/>
      <c r="C108" s="269" t="s">
        <v>277</v>
      </c>
      <c r="D108" s="269"/>
      <c r="E108" s="269"/>
      <c r="F108" s="291" t="s">
        <v>278</v>
      </c>
      <c r="G108" s="269"/>
      <c r="H108" s="269" t="s">
        <v>312</v>
      </c>
      <c r="I108" s="269" t="s">
        <v>274</v>
      </c>
      <c r="J108" s="269">
        <v>50</v>
      </c>
      <c r="K108" s="283"/>
    </row>
    <row r="109" s="1" customFormat="1" ht="15" customHeight="1">
      <c r="B109" s="292"/>
      <c r="C109" s="269" t="s">
        <v>280</v>
      </c>
      <c r="D109" s="269"/>
      <c r="E109" s="269"/>
      <c r="F109" s="291" t="s">
        <v>272</v>
      </c>
      <c r="G109" s="269"/>
      <c r="H109" s="269" t="s">
        <v>312</v>
      </c>
      <c r="I109" s="269" t="s">
        <v>282</v>
      </c>
      <c r="J109" s="269"/>
      <c r="K109" s="283"/>
    </row>
    <row r="110" s="1" customFormat="1" ht="15" customHeight="1">
      <c r="B110" s="292"/>
      <c r="C110" s="269" t="s">
        <v>291</v>
      </c>
      <c r="D110" s="269"/>
      <c r="E110" s="269"/>
      <c r="F110" s="291" t="s">
        <v>278</v>
      </c>
      <c r="G110" s="269"/>
      <c r="H110" s="269" t="s">
        <v>312</v>
      </c>
      <c r="I110" s="269" t="s">
        <v>274</v>
      </c>
      <c r="J110" s="269">
        <v>50</v>
      </c>
      <c r="K110" s="283"/>
    </row>
    <row r="111" s="1" customFormat="1" ht="15" customHeight="1">
      <c r="B111" s="292"/>
      <c r="C111" s="269" t="s">
        <v>299</v>
      </c>
      <c r="D111" s="269"/>
      <c r="E111" s="269"/>
      <c r="F111" s="291" t="s">
        <v>278</v>
      </c>
      <c r="G111" s="269"/>
      <c r="H111" s="269" t="s">
        <v>312</v>
      </c>
      <c r="I111" s="269" t="s">
        <v>274</v>
      </c>
      <c r="J111" s="269">
        <v>50</v>
      </c>
      <c r="K111" s="283"/>
    </row>
    <row r="112" s="1" customFormat="1" ht="15" customHeight="1">
      <c r="B112" s="292"/>
      <c r="C112" s="269" t="s">
        <v>297</v>
      </c>
      <c r="D112" s="269"/>
      <c r="E112" s="269"/>
      <c r="F112" s="291" t="s">
        <v>278</v>
      </c>
      <c r="G112" s="269"/>
      <c r="H112" s="269" t="s">
        <v>312</v>
      </c>
      <c r="I112" s="269" t="s">
        <v>274</v>
      </c>
      <c r="J112" s="269">
        <v>50</v>
      </c>
      <c r="K112" s="283"/>
    </row>
    <row r="113" s="1" customFormat="1" ht="15" customHeight="1">
      <c r="B113" s="292"/>
      <c r="C113" s="269" t="s">
        <v>51</v>
      </c>
      <c r="D113" s="269"/>
      <c r="E113" s="269"/>
      <c r="F113" s="291" t="s">
        <v>272</v>
      </c>
      <c r="G113" s="269"/>
      <c r="H113" s="269" t="s">
        <v>313</v>
      </c>
      <c r="I113" s="269" t="s">
        <v>274</v>
      </c>
      <c r="J113" s="269">
        <v>20</v>
      </c>
      <c r="K113" s="283"/>
    </row>
    <row r="114" s="1" customFormat="1" ht="15" customHeight="1">
      <c r="B114" s="292"/>
      <c r="C114" s="269" t="s">
        <v>314</v>
      </c>
      <c r="D114" s="269"/>
      <c r="E114" s="269"/>
      <c r="F114" s="291" t="s">
        <v>272</v>
      </c>
      <c r="G114" s="269"/>
      <c r="H114" s="269" t="s">
        <v>315</v>
      </c>
      <c r="I114" s="269" t="s">
        <v>274</v>
      </c>
      <c r="J114" s="269">
        <v>120</v>
      </c>
      <c r="K114" s="283"/>
    </row>
    <row r="115" s="1" customFormat="1" ht="15" customHeight="1">
      <c r="B115" s="292"/>
      <c r="C115" s="269" t="s">
        <v>36</v>
      </c>
      <c r="D115" s="269"/>
      <c r="E115" s="269"/>
      <c r="F115" s="291" t="s">
        <v>272</v>
      </c>
      <c r="G115" s="269"/>
      <c r="H115" s="269" t="s">
        <v>316</v>
      </c>
      <c r="I115" s="269" t="s">
        <v>307</v>
      </c>
      <c r="J115" s="269"/>
      <c r="K115" s="283"/>
    </row>
    <row r="116" s="1" customFormat="1" ht="15" customHeight="1">
      <c r="B116" s="292"/>
      <c r="C116" s="269" t="s">
        <v>46</v>
      </c>
      <c r="D116" s="269"/>
      <c r="E116" s="269"/>
      <c r="F116" s="291" t="s">
        <v>272</v>
      </c>
      <c r="G116" s="269"/>
      <c r="H116" s="269" t="s">
        <v>317</v>
      </c>
      <c r="I116" s="269" t="s">
        <v>307</v>
      </c>
      <c r="J116" s="269"/>
      <c r="K116" s="283"/>
    </row>
    <row r="117" s="1" customFormat="1" ht="15" customHeight="1">
      <c r="B117" s="292"/>
      <c r="C117" s="269" t="s">
        <v>55</v>
      </c>
      <c r="D117" s="269"/>
      <c r="E117" s="269"/>
      <c r="F117" s="291" t="s">
        <v>272</v>
      </c>
      <c r="G117" s="269"/>
      <c r="H117" s="269" t="s">
        <v>318</v>
      </c>
      <c r="I117" s="269" t="s">
        <v>319</v>
      </c>
      <c r="J117" s="269"/>
      <c r="K117" s="283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266"/>
      <c r="D119" s="266"/>
      <c r="E119" s="266"/>
      <c r="F119" s="303"/>
      <c r="G119" s="266"/>
      <c r="H119" s="266"/>
      <c r="I119" s="266"/>
      <c r="J119" s="266"/>
      <c r="K119" s="302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60" t="s">
        <v>320</v>
      </c>
      <c r="D122" s="260"/>
      <c r="E122" s="260"/>
      <c r="F122" s="260"/>
      <c r="G122" s="260"/>
      <c r="H122" s="260"/>
      <c r="I122" s="260"/>
      <c r="J122" s="260"/>
      <c r="K122" s="308"/>
    </row>
    <row r="123" s="1" customFormat="1" ht="17.25" customHeight="1">
      <c r="B123" s="309"/>
      <c r="C123" s="284" t="s">
        <v>266</v>
      </c>
      <c r="D123" s="284"/>
      <c r="E123" s="284"/>
      <c r="F123" s="284" t="s">
        <v>267</v>
      </c>
      <c r="G123" s="285"/>
      <c r="H123" s="284" t="s">
        <v>52</v>
      </c>
      <c r="I123" s="284" t="s">
        <v>55</v>
      </c>
      <c r="J123" s="284" t="s">
        <v>268</v>
      </c>
      <c r="K123" s="310"/>
    </row>
    <row r="124" s="1" customFormat="1" ht="17.25" customHeight="1">
      <c r="B124" s="309"/>
      <c r="C124" s="286" t="s">
        <v>269</v>
      </c>
      <c r="D124" s="286"/>
      <c r="E124" s="286"/>
      <c r="F124" s="287" t="s">
        <v>270</v>
      </c>
      <c r="G124" s="288"/>
      <c r="H124" s="286"/>
      <c r="I124" s="286"/>
      <c r="J124" s="286" t="s">
        <v>271</v>
      </c>
      <c r="K124" s="310"/>
    </row>
    <row r="125" s="1" customFormat="1" ht="5.25" customHeight="1">
      <c r="B125" s="311"/>
      <c r="C125" s="289"/>
      <c r="D125" s="289"/>
      <c r="E125" s="289"/>
      <c r="F125" s="289"/>
      <c r="G125" s="269"/>
      <c r="H125" s="289"/>
      <c r="I125" s="289"/>
      <c r="J125" s="289"/>
      <c r="K125" s="312"/>
    </row>
    <row r="126" s="1" customFormat="1" ht="15" customHeight="1">
      <c r="B126" s="311"/>
      <c r="C126" s="269" t="s">
        <v>275</v>
      </c>
      <c r="D126" s="289"/>
      <c r="E126" s="289"/>
      <c r="F126" s="291" t="s">
        <v>272</v>
      </c>
      <c r="G126" s="269"/>
      <c r="H126" s="269" t="s">
        <v>312</v>
      </c>
      <c r="I126" s="269" t="s">
        <v>274</v>
      </c>
      <c r="J126" s="269">
        <v>120</v>
      </c>
      <c r="K126" s="313"/>
    </row>
    <row r="127" s="1" customFormat="1" ht="15" customHeight="1">
      <c r="B127" s="311"/>
      <c r="C127" s="269" t="s">
        <v>321</v>
      </c>
      <c r="D127" s="269"/>
      <c r="E127" s="269"/>
      <c r="F127" s="291" t="s">
        <v>272</v>
      </c>
      <c r="G127" s="269"/>
      <c r="H127" s="269" t="s">
        <v>322</v>
      </c>
      <c r="I127" s="269" t="s">
        <v>274</v>
      </c>
      <c r="J127" s="269" t="s">
        <v>323</v>
      </c>
      <c r="K127" s="313"/>
    </row>
    <row r="128" s="1" customFormat="1" ht="15" customHeight="1">
      <c r="B128" s="311"/>
      <c r="C128" s="269" t="s">
        <v>220</v>
      </c>
      <c r="D128" s="269"/>
      <c r="E128" s="269"/>
      <c r="F128" s="291" t="s">
        <v>272</v>
      </c>
      <c r="G128" s="269"/>
      <c r="H128" s="269" t="s">
        <v>324</v>
      </c>
      <c r="I128" s="269" t="s">
        <v>274</v>
      </c>
      <c r="J128" s="269" t="s">
        <v>323</v>
      </c>
      <c r="K128" s="313"/>
    </row>
    <row r="129" s="1" customFormat="1" ht="15" customHeight="1">
      <c r="B129" s="311"/>
      <c r="C129" s="269" t="s">
        <v>283</v>
      </c>
      <c r="D129" s="269"/>
      <c r="E129" s="269"/>
      <c r="F129" s="291" t="s">
        <v>278</v>
      </c>
      <c r="G129" s="269"/>
      <c r="H129" s="269" t="s">
        <v>284</v>
      </c>
      <c r="I129" s="269" t="s">
        <v>274</v>
      </c>
      <c r="J129" s="269">
        <v>15</v>
      </c>
      <c r="K129" s="313"/>
    </row>
    <row r="130" s="1" customFormat="1" ht="15" customHeight="1">
      <c r="B130" s="311"/>
      <c r="C130" s="293" t="s">
        <v>285</v>
      </c>
      <c r="D130" s="293"/>
      <c r="E130" s="293"/>
      <c r="F130" s="294" t="s">
        <v>278</v>
      </c>
      <c r="G130" s="293"/>
      <c r="H130" s="293" t="s">
        <v>286</v>
      </c>
      <c r="I130" s="293" t="s">
        <v>274</v>
      </c>
      <c r="J130" s="293">
        <v>15</v>
      </c>
      <c r="K130" s="313"/>
    </row>
    <row r="131" s="1" customFormat="1" ht="15" customHeight="1">
      <c r="B131" s="311"/>
      <c r="C131" s="293" t="s">
        <v>287</v>
      </c>
      <c r="D131" s="293"/>
      <c r="E131" s="293"/>
      <c r="F131" s="294" t="s">
        <v>278</v>
      </c>
      <c r="G131" s="293"/>
      <c r="H131" s="293" t="s">
        <v>288</v>
      </c>
      <c r="I131" s="293" t="s">
        <v>274</v>
      </c>
      <c r="J131" s="293">
        <v>20</v>
      </c>
      <c r="K131" s="313"/>
    </row>
    <row r="132" s="1" customFormat="1" ht="15" customHeight="1">
      <c r="B132" s="311"/>
      <c r="C132" s="293" t="s">
        <v>289</v>
      </c>
      <c r="D132" s="293"/>
      <c r="E132" s="293"/>
      <c r="F132" s="294" t="s">
        <v>278</v>
      </c>
      <c r="G132" s="293"/>
      <c r="H132" s="293" t="s">
        <v>290</v>
      </c>
      <c r="I132" s="293" t="s">
        <v>274</v>
      </c>
      <c r="J132" s="293">
        <v>20</v>
      </c>
      <c r="K132" s="313"/>
    </row>
    <row r="133" s="1" customFormat="1" ht="15" customHeight="1">
      <c r="B133" s="311"/>
      <c r="C133" s="269" t="s">
        <v>277</v>
      </c>
      <c r="D133" s="269"/>
      <c r="E133" s="269"/>
      <c r="F133" s="291" t="s">
        <v>278</v>
      </c>
      <c r="G133" s="269"/>
      <c r="H133" s="269" t="s">
        <v>312</v>
      </c>
      <c r="I133" s="269" t="s">
        <v>274</v>
      </c>
      <c r="J133" s="269">
        <v>50</v>
      </c>
      <c r="K133" s="313"/>
    </row>
    <row r="134" s="1" customFormat="1" ht="15" customHeight="1">
      <c r="B134" s="311"/>
      <c r="C134" s="269" t="s">
        <v>291</v>
      </c>
      <c r="D134" s="269"/>
      <c r="E134" s="269"/>
      <c r="F134" s="291" t="s">
        <v>278</v>
      </c>
      <c r="G134" s="269"/>
      <c r="H134" s="269" t="s">
        <v>312</v>
      </c>
      <c r="I134" s="269" t="s">
        <v>274</v>
      </c>
      <c r="J134" s="269">
        <v>50</v>
      </c>
      <c r="K134" s="313"/>
    </row>
    <row r="135" s="1" customFormat="1" ht="15" customHeight="1">
      <c r="B135" s="311"/>
      <c r="C135" s="269" t="s">
        <v>297</v>
      </c>
      <c r="D135" s="269"/>
      <c r="E135" s="269"/>
      <c r="F135" s="291" t="s">
        <v>278</v>
      </c>
      <c r="G135" s="269"/>
      <c r="H135" s="269" t="s">
        <v>312</v>
      </c>
      <c r="I135" s="269" t="s">
        <v>274</v>
      </c>
      <c r="J135" s="269">
        <v>50</v>
      </c>
      <c r="K135" s="313"/>
    </row>
    <row r="136" s="1" customFormat="1" ht="15" customHeight="1">
      <c r="B136" s="311"/>
      <c r="C136" s="269" t="s">
        <v>299</v>
      </c>
      <c r="D136" s="269"/>
      <c r="E136" s="269"/>
      <c r="F136" s="291" t="s">
        <v>278</v>
      </c>
      <c r="G136" s="269"/>
      <c r="H136" s="269" t="s">
        <v>312</v>
      </c>
      <c r="I136" s="269" t="s">
        <v>274</v>
      </c>
      <c r="J136" s="269">
        <v>50</v>
      </c>
      <c r="K136" s="313"/>
    </row>
    <row r="137" s="1" customFormat="1" ht="15" customHeight="1">
      <c r="B137" s="311"/>
      <c r="C137" s="269" t="s">
        <v>300</v>
      </c>
      <c r="D137" s="269"/>
      <c r="E137" s="269"/>
      <c r="F137" s="291" t="s">
        <v>278</v>
      </c>
      <c r="G137" s="269"/>
      <c r="H137" s="269" t="s">
        <v>325</v>
      </c>
      <c r="I137" s="269" t="s">
        <v>274</v>
      </c>
      <c r="J137" s="269">
        <v>255</v>
      </c>
      <c r="K137" s="313"/>
    </row>
    <row r="138" s="1" customFormat="1" ht="15" customHeight="1">
      <c r="B138" s="311"/>
      <c r="C138" s="269" t="s">
        <v>302</v>
      </c>
      <c r="D138" s="269"/>
      <c r="E138" s="269"/>
      <c r="F138" s="291" t="s">
        <v>272</v>
      </c>
      <c r="G138" s="269"/>
      <c r="H138" s="269" t="s">
        <v>326</v>
      </c>
      <c r="I138" s="269" t="s">
        <v>304</v>
      </c>
      <c r="J138" s="269"/>
      <c r="K138" s="313"/>
    </row>
    <row r="139" s="1" customFormat="1" ht="15" customHeight="1">
      <c r="B139" s="311"/>
      <c r="C139" s="269" t="s">
        <v>305</v>
      </c>
      <c r="D139" s="269"/>
      <c r="E139" s="269"/>
      <c r="F139" s="291" t="s">
        <v>272</v>
      </c>
      <c r="G139" s="269"/>
      <c r="H139" s="269" t="s">
        <v>327</v>
      </c>
      <c r="I139" s="269" t="s">
        <v>307</v>
      </c>
      <c r="J139" s="269"/>
      <c r="K139" s="313"/>
    </row>
    <row r="140" s="1" customFormat="1" ht="15" customHeight="1">
      <c r="B140" s="311"/>
      <c r="C140" s="269" t="s">
        <v>308</v>
      </c>
      <c r="D140" s="269"/>
      <c r="E140" s="269"/>
      <c r="F140" s="291" t="s">
        <v>272</v>
      </c>
      <c r="G140" s="269"/>
      <c r="H140" s="269" t="s">
        <v>308</v>
      </c>
      <c r="I140" s="269" t="s">
        <v>307</v>
      </c>
      <c r="J140" s="269"/>
      <c r="K140" s="313"/>
    </row>
    <row r="141" s="1" customFormat="1" ht="15" customHeight="1">
      <c r="B141" s="311"/>
      <c r="C141" s="269" t="s">
        <v>36</v>
      </c>
      <c r="D141" s="269"/>
      <c r="E141" s="269"/>
      <c r="F141" s="291" t="s">
        <v>272</v>
      </c>
      <c r="G141" s="269"/>
      <c r="H141" s="269" t="s">
        <v>328</v>
      </c>
      <c r="I141" s="269" t="s">
        <v>307</v>
      </c>
      <c r="J141" s="269"/>
      <c r="K141" s="313"/>
    </row>
    <row r="142" s="1" customFormat="1" ht="15" customHeight="1">
      <c r="B142" s="311"/>
      <c r="C142" s="269" t="s">
        <v>329</v>
      </c>
      <c r="D142" s="269"/>
      <c r="E142" s="269"/>
      <c r="F142" s="291" t="s">
        <v>272</v>
      </c>
      <c r="G142" s="269"/>
      <c r="H142" s="269" t="s">
        <v>330</v>
      </c>
      <c r="I142" s="269" t="s">
        <v>307</v>
      </c>
      <c r="J142" s="269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266"/>
      <c r="C144" s="266"/>
      <c r="D144" s="266"/>
      <c r="E144" s="266"/>
      <c r="F144" s="303"/>
      <c r="G144" s="266"/>
      <c r="H144" s="266"/>
      <c r="I144" s="266"/>
      <c r="J144" s="266"/>
      <c r="K144" s="266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331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266</v>
      </c>
      <c r="D148" s="284"/>
      <c r="E148" s="284"/>
      <c r="F148" s="284" t="s">
        <v>267</v>
      </c>
      <c r="G148" s="285"/>
      <c r="H148" s="284" t="s">
        <v>52</v>
      </c>
      <c r="I148" s="284" t="s">
        <v>55</v>
      </c>
      <c r="J148" s="284" t="s">
        <v>268</v>
      </c>
      <c r="K148" s="283"/>
    </row>
    <row r="149" s="1" customFormat="1" ht="17.25" customHeight="1">
      <c r="B149" s="281"/>
      <c r="C149" s="286" t="s">
        <v>269</v>
      </c>
      <c r="D149" s="286"/>
      <c r="E149" s="286"/>
      <c r="F149" s="287" t="s">
        <v>270</v>
      </c>
      <c r="G149" s="288"/>
      <c r="H149" s="286"/>
      <c r="I149" s="286"/>
      <c r="J149" s="286" t="s">
        <v>271</v>
      </c>
      <c r="K149" s="283"/>
    </row>
    <row r="150" s="1" customFormat="1" ht="5.25" customHeight="1">
      <c r="B150" s="292"/>
      <c r="C150" s="289"/>
      <c r="D150" s="289"/>
      <c r="E150" s="289"/>
      <c r="F150" s="289"/>
      <c r="G150" s="290"/>
      <c r="H150" s="289"/>
      <c r="I150" s="289"/>
      <c r="J150" s="289"/>
      <c r="K150" s="313"/>
    </row>
    <row r="151" s="1" customFormat="1" ht="15" customHeight="1">
      <c r="B151" s="292"/>
      <c r="C151" s="317" t="s">
        <v>275</v>
      </c>
      <c r="D151" s="269"/>
      <c r="E151" s="269"/>
      <c r="F151" s="318" t="s">
        <v>272</v>
      </c>
      <c r="G151" s="269"/>
      <c r="H151" s="317" t="s">
        <v>312</v>
      </c>
      <c r="I151" s="317" t="s">
        <v>274</v>
      </c>
      <c r="J151" s="317">
        <v>120</v>
      </c>
      <c r="K151" s="313"/>
    </row>
    <row r="152" s="1" customFormat="1" ht="15" customHeight="1">
      <c r="B152" s="292"/>
      <c r="C152" s="317" t="s">
        <v>321</v>
      </c>
      <c r="D152" s="269"/>
      <c r="E152" s="269"/>
      <c r="F152" s="318" t="s">
        <v>272</v>
      </c>
      <c r="G152" s="269"/>
      <c r="H152" s="317" t="s">
        <v>332</v>
      </c>
      <c r="I152" s="317" t="s">
        <v>274</v>
      </c>
      <c r="J152" s="317" t="s">
        <v>323</v>
      </c>
      <c r="K152" s="313"/>
    </row>
    <row r="153" s="1" customFormat="1" ht="15" customHeight="1">
      <c r="B153" s="292"/>
      <c r="C153" s="317" t="s">
        <v>220</v>
      </c>
      <c r="D153" s="269"/>
      <c r="E153" s="269"/>
      <c r="F153" s="318" t="s">
        <v>272</v>
      </c>
      <c r="G153" s="269"/>
      <c r="H153" s="317" t="s">
        <v>333</v>
      </c>
      <c r="I153" s="317" t="s">
        <v>274</v>
      </c>
      <c r="J153" s="317" t="s">
        <v>323</v>
      </c>
      <c r="K153" s="313"/>
    </row>
    <row r="154" s="1" customFormat="1" ht="15" customHeight="1">
      <c r="B154" s="292"/>
      <c r="C154" s="317" t="s">
        <v>277</v>
      </c>
      <c r="D154" s="269"/>
      <c r="E154" s="269"/>
      <c r="F154" s="318" t="s">
        <v>278</v>
      </c>
      <c r="G154" s="269"/>
      <c r="H154" s="317" t="s">
        <v>312</v>
      </c>
      <c r="I154" s="317" t="s">
        <v>274</v>
      </c>
      <c r="J154" s="317">
        <v>50</v>
      </c>
      <c r="K154" s="313"/>
    </row>
    <row r="155" s="1" customFormat="1" ht="15" customHeight="1">
      <c r="B155" s="292"/>
      <c r="C155" s="317" t="s">
        <v>280</v>
      </c>
      <c r="D155" s="269"/>
      <c r="E155" s="269"/>
      <c r="F155" s="318" t="s">
        <v>272</v>
      </c>
      <c r="G155" s="269"/>
      <c r="H155" s="317" t="s">
        <v>312</v>
      </c>
      <c r="I155" s="317" t="s">
        <v>282</v>
      </c>
      <c r="J155" s="317"/>
      <c r="K155" s="313"/>
    </row>
    <row r="156" s="1" customFormat="1" ht="15" customHeight="1">
      <c r="B156" s="292"/>
      <c r="C156" s="317" t="s">
        <v>291</v>
      </c>
      <c r="D156" s="269"/>
      <c r="E156" s="269"/>
      <c r="F156" s="318" t="s">
        <v>278</v>
      </c>
      <c r="G156" s="269"/>
      <c r="H156" s="317" t="s">
        <v>312</v>
      </c>
      <c r="I156" s="317" t="s">
        <v>274</v>
      </c>
      <c r="J156" s="317">
        <v>50</v>
      </c>
      <c r="K156" s="313"/>
    </row>
    <row r="157" s="1" customFormat="1" ht="15" customHeight="1">
      <c r="B157" s="292"/>
      <c r="C157" s="317" t="s">
        <v>299</v>
      </c>
      <c r="D157" s="269"/>
      <c r="E157" s="269"/>
      <c r="F157" s="318" t="s">
        <v>278</v>
      </c>
      <c r="G157" s="269"/>
      <c r="H157" s="317" t="s">
        <v>312</v>
      </c>
      <c r="I157" s="317" t="s">
        <v>274</v>
      </c>
      <c r="J157" s="317">
        <v>50</v>
      </c>
      <c r="K157" s="313"/>
    </row>
    <row r="158" s="1" customFormat="1" ht="15" customHeight="1">
      <c r="B158" s="292"/>
      <c r="C158" s="317" t="s">
        <v>297</v>
      </c>
      <c r="D158" s="269"/>
      <c r="E158" s="269"/>
      <c r="F158" s="318" t="s">
        <v>278</v>
      </c>
      <c r="G158" s="269"/>
      <c r="H158" s="317" t="s">
        <v>312</v>
      </c>
      <c r="I158" s="317" t="s">
        <v>274</v>
      </c>
      <c r="J158" s="317">
        <v>50</v>
      </c>
      <c r="K158" s="313"/>
    </row>
    <row r="159" s="1" customFormat="1" ht="15" customHeight="1">
      <c r="B159" s="292"/>
      <c r="C159" s="317" t="s">
        <v>79</v>
      </c>
      <c r="D159" s="269"/>
      <c r="E159" s="269"/>
      <c r="F159" s="318" t="s">
        <v>272</v>
      </c>
      <c r="G159" s="269"/>
      <c r="H159" s="317" t="s">
        <v>334</v>
      </c>
      <c r="I159" s="317" t="s">
        <v>274</v>
      </c>
      <c r="J159" s="317" t="s">
        <v>335</v>
      </c>
      <c r="K159" s="313"/>
    </row>
    <row r="160" s="1" customFormat="1" ht="15" customHeight="1">
      <c r="B160" s="292"/>
      <c r="C160" s="317" t="s">
        <v>336</v>
      </c>
      <c r="D160" s="269"/>
      <c r="E160" s="269"/>
      <c r="F160" s="318" t="s">
        <v>272</v>
      </c>
      <c r="G160" s="269"/>
      <c r="H160" s="317" t="s">
        <v>337</v>
      </c>
      <c r="I160" s="317" t="s">
        <v>307</v>
      </c>
      <c r="J160" s="317"/>
      <c r="K160" s="313"/>
    </row>
    <row r="161" s="1" customFormat="1" ht="15" customHeight="1">
      <c r="B161" s="319"/>
      <c r="C161" s="301"/>
      <c r="D161" s="301"/>
      <c r="E161" s="301"/>
      <c r="F161" s="301"/>
      <c r="G161" s="301"/>
      <c r="H161" s="301"/>
      <c r="I161" s="301"/>
      <c r="J161" s="301"/>
      <c r="K161" s="320"/>
    </row>
    <row r="162" s="1" customFormat="1" ht="18.75" customHeight="1">
      <c r="B162" s="266"/>
      <c r="C162" s="269"/>
      <c r="D162" s="269"/>
      <c r="E162" s="269"/>
      <c r="F162" s="291"/>
      <c r="G162" s="269"/>
      <c r="H162" s="269"/>
      <c r="I162" s="269"/>
      <c r="J162" s="269"/>
      <c r="K162" s="266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338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266</v>
      </c>
      <c r="D166" s="284"/>
      <c r="E166" s="284"/>
      <c r="F166" s="284" t="s">
        <v>267</v>
      </c>
      <c r="G166" s="321"/>
      <c r="H166" s="322" t="s">
        <v>52</v>
      </c>
      <c r="I166" s="322" t="s">
        <v>55</v>
      </c>
      <c r="J166" s="284" t="s">
        <v>268</v>
      </c>
      <c r="K166" s="261"/>
    </row>
    <row r="167" s="1" customFormat="1" ht="17.25" customHeight="1">
      <c r="B167" s="262"/>
      <c r="C167" s="286" t="s">
        <v>269</v>
      </c>
      <c r="D167" s="286"/>
      <c r="E167" s="286"/>
      <c r="F167" s="287" t="s">
        <v>270</v>
      </c>
      <c r="G167" s="323"/>
      <c r="H167" s="324"/>
      <c r="I167" s="324"/>
      <c r="J167" s="286" t="s">
        <v>271</v>
      </c>
      <c r="K167" s="264"/>
    </row>
    <row r="168" s="1" customFormat="1" ht="5.25" customHeight="1">
      <c r="B168" s="292"/>
      <c r="C168" s="289"/>
      <c r="D168" s="289"/>
      <c r="E168" s="289"/>
      <c r="F168" s="289"/>
      <c r="G168" s="290"/>
      <c r="H168" s="289"/>
      <c r="I168" s="289"/>
      <c r="J168" s="289"/>
      <c r="K168" s="313"/>
    </row>
    <row r="169" s="1" customFormat="1" ht="15" customHeight="1">
      <c r="B169" s="292"/>
      <c r="C169" s="269" t="s">
        <v>275</v>
      </c>
      <c r="D169" s="269"/>
      <c r="E169" s="269"/>
      <c r="F169" s="291" t="s">
        <v>272</v>
      </c>
      <c r="G169" s="269"/>
      <c r="H169" s="269" t="s">
        <v>312</v>
      </c>
      <c r="I169" s="269" t="s">
        <v>274</v>
      </c>
      <c r="J169" s="269">
        <v>120</v>
      </c>
      <c r="K169" s="313"/>
    </row>
    <row r="170" s="1" customFormat="1" ht="15" customHeight="1">
      <c r="B170" s="292"/>
      <c r="C170" s="269" t="s">
        <v>321</v>
      </c>
      <c r="D170" s="269"/>
      <c r="E170" s="269"/>
      <c r="F170" s="291" t="s">
        <v>272</v>
      </c>
      <c r="G170" s="269"/>
      <c r="H170" s="269" t="s">
        <v>322</v>
      </c>
      <c r="I170" s="269" t="s">
        <v>274</v>
      </c>
      <c r="J170" s="269" t="s">
        <v>323</v>
      </c>
      <c r="K170" s="313"/>
    </row>
    <row r="171" s="1" customFormat="1" ht="15" customHeight="1">
      <c r="B171" s="292"/>
      <c r="C171" s="269" t="s">
        <v>220</v>
      </c>
      <c r="D171" s="269"/>
      <c r="E171" s="269"/>
      <c r="F171" s="291" t="s">
        <v>272</v>
      </c>
      <c r="G171" s="269"/>
      <c r="H171" s="269" t="s">
        <v>339</v>
      </c>
      <c r="I171" s="269" t="s">
        <v>274</v>
      </c>
      <c r="J171" s="269" t="s">
        <v>323</v>
      </c>
      <c r="K171" s="313"/>
    </row>
    <row r="172" s="1" customFormat="1" ht="15" customHeight="1">
      <c r="B172" s="292"/>
      <c r="C172" s="269" t="s">
        <v>277</v>
      </c>
      <c r="D172" s="269"/>
      <c r="E172" s="269"/>
      <c r="F172" s="291" t="s">
        <v>278</v>
      </c>
      <c r="G172" s="269"/>
      <c r="H172" s="269" t="s">
        <v>339</v>
      </c>
      <c r="I172" s="269" t="s">
        <v>274</v>
      </c>
      <c r="J172" s="269">
        <v>50</v>
      </c>
      <c r="K172" s="313"/>
    </row>
    <row r="173" s="1" customFormat="1" ht="15" customHeight="1">
      <c r="B173" s="292"/>
      <c r="C173" s="269" t="s">
        <v>280</v>
      </c>
      <c r="D173" s="269"/>
      <c r="E173" s="269"/>
      <c r="F173" s="291" t="s">
        <v>272</v>
      </c>
      <c r="G173" s="269"/>
      <c r="H173" s="269" t="s">
        <v>339</v>
      </c>
      <c r="I173" s="269" t="s">
        <v>282</v>
      </c>
      <c r="J173" s="269"/>
      <c r="K173" s="313"/>
    </row>
    <row r="174" s="1" customFormat="1" ht="15" customHeight="1">
      <c r="B174" s="292"/>
      <c r="C174" s="269" t="s">
        <v>291</v>
      </c>
      <c r="D174" s="269"/>
      <c r="E174" s="269"/>
      <c r="F174" s="291" t="s">
        <v>278</v>
      </c>
      <c r="G174" s="269"/>
      <c r="H174" s="269" t="s">
        <v>339</v>
      </c>
      <c r="I174" s="269" t="s">
        <v>274</v>
      </c>
      <c r="J174" s="269">
        <v>50</v>
      </c>
      <c r="K174" s="313"/>
    </row>
    <row r="175" s="1" customFormat="1" ht="15" customHeight="1">
      <c r="B175" s="292"/>
      <c r="C175" s="269" t="s">
        <v>299</v>
      </c>
      <c r="D175" s="269"/>
      <c r="E175" s="269"/>
      <c r="F175" s="291" t="s">
        <v>278</v>
      </c>
      <c r="G175" s="269"/>
      <c r="H175" s="269" t="s">
        <v>339</v>
      </c>
      <c r="I175" s="269" t="s">
        <v>274</v>
      </c>
      <c r="J175" s="269">
        <v>50</v>
      </c>
      <c r="K175" s="313"/>
    </row>
    <row r="176" s="1" customFormat="1" ht="15" customHeight="1">
      <c r="B176" s="292"/>
      <c r="C176" s="269" t="s">
        <v>297</v>
      </c>
      <c r="D176" s="269"/>
      <c r="E176" s="269"/>
      <c r="F176" s="291" t="s">
        <v>278</v>
      </c>
      <c r="G176" s="269"/>
      <c r="H176" s="269" t="s">
        <v>339</v>
      </c>
      <c r="I176" s="269" t="s">
        <v>274</v>
      </c>
      <c r="J176" s="269">
        <v>50</v>
      </c>
      <c r="K176" s="313"/>
    </row>
    <row r="177" s="1" customFormat="1" ht="15" customHeight="1">
      <c r="B177" s="292"/>
      <c r="C177" s="269" t="s">
        <v>86</v>
      </c>
      <c r="D177" s="269"/>
      <c r="E177" s="269"/>
      <c r="F177" s="291" t="s">
        <v>272</v>
      </c>
      <c r="G177" s="269"/>
      <c r="H177" s="269" t="s">
        <v>340</v>
      </c>
      <c r="I177" s="269" t="s">
        <v>341</v>
      </c>
      <c r="J177" s="269"/>
      <c r="K177" s="313"/>
    </row>
    <row r="178" s="1" customFormat="1" ht="15" customHeight="1">
      <c r="B178" s="292"/>
      <c r="C178" s="269" t="s">
        <v>55</v>
      </c>
      <c r="D178" s="269"/>
      <c r="E178" s="269"/>
      <c r="F178" s="291" t="s">
        <v>272</v>
      </c>
      <c r="G178" s="269"/>
      <c r="H178" s="269" t="s">
        <v>342</v>
      </c>
      <c r="I178" s="269" t="s">
        <v>343</v>
      </c>
      <c r="J178" s="269">
        <v>1</v>
      </c>
      <c r="K178" s="313"/>
    </row>
    <row r="179" s="1" customFormat="1" ht="15" customHeight="1">
      <c r="B179" s="292"/>
      <c r="C179" s="269" t="s">
        <v>51</v>
      </c>
      <c r="D179" s="269"/>
      <c r="E179" s="269"/>
      <c r="F179" s="291" t="s">
        <v>272</v>
      </c>
      <c r="G179" s="269"/>
      <c r="H179" s="269" t="s">
        <v>344</v>
      </c>
      <c r="I179" s="269" t="s">
        <v>274</v>
      </c>
      <c r="J179" s="269">
        <v>20</v>
      </c>
      <c r="K179" s="313"/>
    </row>
    <row r="180" s="1" customFormat="1" ht="15" customHeight="1">
      <c r="B180" s="292"/>
      <c r="C180" s="269" t="s">
        <v>52</v>
      </c>
      <c r="D180" s="269"/>
      <c r="E180" s="269"/>
      <c r="F180" s="291" t="s">
        <v>272</v>
      </c>
      <c r="G180" s="269"/>
      <c r="H180" s="269" t="s">
        <v>345</v>
      </c>
      <c r="I180" s="269" t="s">
        <v>274</v>
      </c>
      <c r="J180" s="269">
        <v>255</v>
      </c>
      <c r="K180" s="313"/>
    </row>
    <row r="181" s="1" customFormat="1" ht="15" customHeight="1">
      <c r="B181" s="292"/>
      <c r="C181" s="269" t="s">
        <v>87</v>
      </c>
      <c r="D181" s="269"/>
      <c r="E181" s="269"/>
      <c r="F181" s="291" t="s">
        <v>272</v>
      </c>
      <c r="G181" s="269"/>
      <c r="H181" s="269" t="s">
        <v>236</v>
      </c>
      <c r="I181" s="269" t="s">
        <v>274</v>
      </c>
      <c r="J181" s="269">
        <v>10</v>
      </c>
      <c r="K181" s="313"/>
    </row>
    <row r="182" s="1" customFormat="1" ht="15" customHeight="1">
      <c r="B182" s="292"/>
      <c r="C182" s="269" t="s">
        <v>88</v>
      </c>
      <c r="D182" s="269"/>
      <c r="E182" s="269"/>
      <c r="F182" s="291" t="s">
        <v>272</v>
      </c>
      <c r="G182" s="269"/>
      <c r="H182" s="269" t="s">
        <v>346</v>
      </c>
      <c r="I182" s="269" t="s">
        <v>307</v>
      </c>
      <c r="J182" s="269"/>
      <c r="K182" s="313"/>
    </row>
    <row r="183" s="1" customFormat="1" ht="15" customHeight="1">
      <c r="B183" s="292"/>
      <c r="C183" s="269" t="s">
        <v>347</v>
      </c>
      <c r="D183" s="269"/>
      <c r="E183" s="269"/>
      <c r="F183" s="291" t="s">
        <v>272</v>
      </c>
      <c r="G183" s="269"/>
      <c r="H183" s="269" t="s">
        <v>348</v>
      </c>
      <c r="I183" s="269" t="s">
        <v>307</v>
      </c>
      <c r="J183" s="269"/>
      <c r="K183" s="313"/>
    </row>
    <row r="184" s="1" customFormat="1" ht="15" customHeight="1">
      <c r="B184" s="292"/>
      <c r="C184" s="269" t="s">
        <v>336</v>
      </c>
      <c r="D184" s="269"/>
      <c r="E184" s="269"/>
      <c r="F184" s="291" t="s">
        <v>272</v>
      </c>
      <c r="G184" s="269"/>
      <c r="H184" s="269" t="s">
        <v>349</v>
      </c>
      <c r="I184" s="269" t="s">
        <v>307</v>
      </c>
      <c r="J184" s="269"/>
      <c r="K184" s="313"/>
    </row>
    <row r="185" s="1" customFormat="1" ht="15" customHeight="1">
      <c r="B185" s="292"/>
      <c r="C185" s="269" t="s">
        <v>90</v>
      </c>
      <c r="D185" s="269"/>
      <c r="E185" s="269"/>
      <c r="F185" s="291" t="s">
        <v>278</v>
      </c>
      <c r="G185" s="269"/>
      <c r="H185" s="269" t="s">
        <v>350</v>
      </c>
      <c r="I185" s="269" t="s">
        <v>274</v>
      </c>
      <c r="J185" s="269">
        <v>50</v>
      </c>
      <c r="K185" s="313"/>
    </row>
    <row r="186" s="1" customFormat="1" ht="15" customHeight="1">
      <c r="B186" s="292"/>
      <c r="C186" s="269" t="s">
        <v>351</v>
      </c>
      <c r="D186" s="269"/>
      <c r="E186" s="269"/>
      <c r="F186" s="291" t="s">
        <v>278</v>
      </c>
      <c r="G186" s="269"/>
      <c r="H186" s="269" t="s">
        <v>352</v>
      </c>
      <c r="I186" s="269" t="s">
        <v>353</v>
      </c>
      <c r="J186" s="269"/>
      <c r="K186" s="313"/>
    </row>
    <row r="187" s="1" customFormat="1" ht="15" customHeight="1">
      <c r="B187" s="292"/>
      <c r="C187" s="269" t="s">
        <v>354</v>
      </c>
      <c r="D187" s="269"/>
      <c r="E187" s="269"/>
      <c r="F187" s="291" t="s">
        <v>278</v>
      </c>
      <c r="G187" s="269"/>
      <c r="H187" s="269" t="s">
        <v>355</v>
      </c>
      <c r="I187" s="269" t="s">
        <v>353</v>
      </c>
      <c r="J187" s="269"/>
      <c r="K187" s="313"/>
    </row>
    <row r="188" s="1" customFormat="1" ht="15" customHeight="1">
      <c r="B188" s="292"/>
      <c r="C188" s="269" t="s">
        <v>356</v>
      </c>
      <c r="D188" s="269"/>
      <c r="E188" s="269"/>
      <c r="F188" s="291" t="s">
        <v>278</v>
      </c>
      <c r="G188" s="269"/>
      <c r="H188" s="269" t="s">
        <v>357</v>
      </c>
      <c r="I188" s="269" t="s">
        <v>353</v>
      </c>
      <c r="J188" s="269"/>
      <c r="K188" s="313"/>
    </row>
    <row r="189" s="1" customFormat="1" ht="15" customHeight="1">
      <c r="B189" s="292"/>
      <c r="C189" s="325" t="s">
        <v>358</v>
      </c>
      <c r="D189" s="269"/>
      <c r="E189" s="269"/>
      <c r="F189" s="291" t="s">
        <v>278</v>
      </c>
      <c r="G189" s="269"/>
      <c r="H189" s="269" t="s">
        <v>359</v>
      </c>
      <c r="I189" s="269" t="s">
        <v>360</v>
      </c>
      <c r="J189" s="326" t="s">
        <v>361</v>
      </c>
      <c r="K189" s="313"/>
    </row>
    <row r="190" s="1" customFormat="1" ht="15" customHeight="1">
      <c r="B190" s="292"/>
      <c r="C190" s="276" t="s">
        <v>40</v>
      </c>
      <c r="D190" s="269"/>
      <c r="E190" s="269"/>
      <c r="F190" s="291" t="s">
        <v>272</v>
      </c>
      <c r="G190" s="269"/>
      <c r="H190" s="266" t="s">
        <v>362</v>
      </c>
      <c r="I190" s="269" t="s">
        <v>363</v>
      </c>
      <c r="J190" s="269"/>
      <c r="K190" s="313"/>
    </row>
    <row r="191" s="1" customFormat="1" ht="15" customHeight="1">
      <c r="B191" s="292"/>
      <c r="C191" s="276" t="s">
        <v>364</v>
      </c>
      <c r="D191" s="269"/>
      <c r="E191" s="269"/>
      <c r="F191" s="291" t="s">
        <v>272</v>
      </c>
      <c r="G191" s="269"/>
      <c r="H191" s="269" t="s">
        <v>365</v>
      </c>
      <c r="I191" s="269" t="s">
        <v>307</v>
      </c>
      <c r="J191" s="269"/>
      <c r="K191" s="313"/>
    </row>
    <row r="192" s="1" customFormat="1" ht="15" customHeight="1">
      <c r="B192" s="292"/>
      <c r="C192" s="276" t="s">
        <v>366</v>
      </c>
      <c r="D192" s="269"/>
      <c r="E192" s="269"/>
      <c r="F192" s="291" t="s">
        <v>272</v>
      </c>
      <c r="G192" s="269"/>
      <c r="H192" s="269" t="s">
        <v>367</v>
      </c>
      <c r="I192" s="269" t="s">
        <v>307</v>
      </c>
      <c r="J192" s="269"/>
      <c r="K192" s="313"/>
    </row>
    <row r="193" s="1" customFormat="1" ht="15" customHeight="1">
      <c r="B193" s="292"/>
      <c r="C193" s="276" t="s">
        <v>368</v>
      </c>
      <c r="D193" s="269"/>
      <c r="E193" s="269"/>
      <c r="F193" s="291" t="s">
        <v>278</v>
      </c>
      <c r="G193" s="269"/>
      <c r="H193" s="269" t="s">
        <v>369</v>
      </c>
      <c r="I193" s="269" t="s">
        <v>307</v>
      </c>
      <c r="J193" s="269"/>
      <c r="K193" s="313"/>
    </row>
    <row r="194" s="1" customFormat="1" ht="15" customHeight="1">
      <c r="B194" s="319"/>
      <c r="C194" s="327"/>
      <c r="D194" s="301"/>
      <c r="E194" s="301"/>
      <c r="F194" s="301"/>
      <c r="G194" s="301"/>
      <c r="H194" s="301"/>
      <c r="I194" s="301"/>
      <c r="J194" s="301"/>
      <c r="K194" s="320"/>
    </row>
    <row r="195" s="1" customFormat="1" ht="18.75" customHeight="1">
      <c r="B195" s="266"/>
      <c r="C195" s="269"/>
      <c r="D195" s="269"/>
      <c r="E195" s="269"/>
      <c r="F195" s="291"/>
      <c r="G195" s="269"/>
      <c r="H195" s="269"/>
      <c r="I195" s="269"/>
      <c r="J195" s="269"/>
      <c r="K195" s="266"/>
    </row>
    <row r="196" s="1" customFormat="1" ht="18.75" customHeight="1">
      <c r="B196" s="266"/>
      <c r="C196" s="269"/>
      <c r="D196" s="269"/>
      <c r="E196" s="269"/>
      <c r="F196" s="291"/>
      <c r="G196" s="269"/>
      <c r="H196" s="269"/>
      <c r="I196" s="269"/>
      <c r="J196" s="269"/>
      <c r="K196" s="266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370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28" t="s">
        <v>371</v>
      </c>
      <c r="D200" s="328"/>
      <c r="E200" s="328"/>
      <c r="F200" s="328" t="s">
        <v>372</v>
      </c>
      <c r="G200" s="329"/>
      <c r="H200" s="328" t="s">
        <v>373</v>
      </c>
      <c r="I200" s="328"/>
      <c r="J200" s="328"/>
      <c r="K200" s="261"/>
    </row>
    <row r="201" s="1" customFormat="1" ht="5.25" customHeight="1">
      <c r="B201" s="292"/>
      <c r="C201" s="289"/>
      <c r="D201" s="289"/>
      <c r="E201" s="289"/>
      <c r="F201" s="289"/>
      <c r="G201" s="269"/>
      <c r="H201" s="289"/>
      <c r="I201" s="289"/>
      <c r="J201" s="289"/>
      <c r="K201" s="313"/>
    </row>
    <row r="202" s="1" customFormat="1" ht="15" customHeight="1">
      <c r="B202" s="292"/>
      <c r="C202" s="269" t="s">
        <v>363</v>
      </c>
      <c r="D202" s="269"/>
      <c r="E202" s="269"/>
      <c r="F202" s="291" t="s">
        <v>41</v>
      </c>
      <c r="G202" s="269"/>
      <c r="H202" s="269" t="s">
        <v>374</v>
      </c>
      <c r="I202" s="269"/>
      <c r="J202" s="269"/>
      <c r="K202" s="313"/>
    </row>
    <row r="203" s="1" customFormat="1" ht="15" customHeight="1">
      <c r="B203" s="292"/>
      <c r="C203" s="298"/>
      <c r="D203" s="269"/>
      <c r="E203" s="269"/>
      <c r="F203" s="291" t="s">
        <v>42</v>
      </c>
      <c r="G203" s="269"/>
      <c r="H203" s="269" t="s">
        <v>375</v>
      </c>
      <c r="I203" s="269"/>
      <c r="J203" s="269"/>
      <c r="K203" s="313"/>
    </row>
    <row r="204" s="1" customFormat="1" ht="15" customHeight="1">
      <c r="B204" s="292"/>
      <c r="C204" s="298"/>
      <c r="D204" s="269"/>
      <c r="E204" s="269"/>
      <c r="F204" s="291" t="s">
        <v>45</v>
      </c>
      <c r="G204" s="269"/>
      <c r="H204" s="269" t="s">
        <v>376</v>
      </c>
      <c r="I204" s="269"/>
      <c r="J204" s="269"/>
      <c r="K204" s="313"/>
    </row>
    <row r="205" s="1" customFormat="1" ht="15" customHeight="1">
      <c r="B205" s="292"/>
      <c r="C205" s="269"/>
      <c r="D205" s="269"/>
      <c r="E205" s="269"/>
      <c r="F205" s="291" t="s">
        <v>43</v>
      </c>
      <c r="G205" s="269"/>
      <c r="H205" s="269" t="s">
        <v>377</v>
      </c>
      <c r="I205" s="269"/>
      <c r="J205" s="269"/>
      <c r="K205" s="313"/>
    </row>
    <row r="206" s="1" customFormat="1" ht="15" customHeight="1">
      <c r="B206" s="292"/>
      <c r="C206" s="269"/>
      <c r="D206" s="269"/>
      <c r="E206" s="269"/>
      <c r="F206" s="291" t="s">
        <v>44</v>
      </c>
      <c r="G206" s="269"/>
      <c r="H206" s="269" t="s">
        <v>378</v>
      </c>
      <c r="I206" s="269"/>
      <c r="J206" s="269"/>
      <c r="K206" s="313"/>
    </row>
    <row r="207" s="1" customFormat="1" ht="15" customHeight="1">
      <c r="B207" s="292"/>
      <c r="C207" s="269"/>
      <c r="D207" s="269"/>
      <c r="E207" s="269"/>
      <c r="F207" s="291"/>
      <c r="G207" s="269"/>
      <c r="H207" s="269"/>
      <c r="I207" s="269"/>
      <c r="J207" s="269"/>
      <c r="K207" s="313"/>
    </row>
    <row r="208" s="1" customFormat="1" ht="15" customHeight="1">
      <c r="B208" s="292"/>
      <c r="C208" s="269" t="s">
        <v>319</v>
      </c>
      <c r="D208" s="269"/>
      <c r="E208" s="269"/>
      <c r="F208" s="291" t="s">
        <v>73</v>
      </c>
      <c r="G208" s="269"/>
      <c r="H208" s="269" t="s">
        <v>379</v>
      </c>
      <c r="I208" s="269"/>
      <c r="J208" s="269"/>
      <c r="K208" s="313"/>
    </row>
    <row r="209" s="1" customFormat="1" ht="15" customHeight="1">
      <c r="B209" s="292"/>
      <c r="C209" s="298"/>
      <c r="D209" s="269"/>
      <c r="E209" s="269"/>
      <c r="F209" s="291" t="s">
        <v>215</v>
      </c>
      <c r="G209" s="269"/>
      <c r="H209" s="269" t="s">
        <v>216</v>
      </c>
      <c r="I209" s="269"/>
      <c r="J209" s="269"/>
      <c r="K209" s="313"/>
    </row>
    <row r="210" s="1" customFormat="1" ht="15" customHeight="1">
      <c r="B210" s="292"/>
      <c r="C210" s="269"/>
      <c r="D210" s="269"/>
      <c r="E210" s="269"/>
      <c r="F210" s="291" t="s">
        <v>213</v>
      </c>
      <c r="G210" s="269"/>
      <c r="H210" s="269" t="s">
        <v>380</v>
      </c>
      <c r="I210" s="269"/>
      <c r="J210" s="269"/>
      <c r="K210" s="313"/>
    </row>
    <row r="211" s="1" customFormat="1" ht="15" customHeight="1">
      <c r="B211" s="330"/>
      <c r="C211" s="298"/>
      <c r="D211" s="298"/>
      <c r="E211" s="298"/>
      <c r="F211" s="291" t="s">
        <v>217</v>
      </c>
      <c r="G211" s="276"/>
      <c r="H211" s="317" t="s">
        <v>190</v>
      </c>
      <c r="I211" s="317"/>
      <c r="J211" s="317"/>
      <c r="K211" s="331"/>
    </row>
    <row r="212" s="1" customFormat="1" ht="15" customHeight="1">
      <c r="B212" s="330"/>
      <c r="C212" s="298"/>
      <c r="D212" s="298"/>
      <c r="E212" s="298"/>
      <c r="F212" s="291" t="s">
        <v>218</v>
      </c>
      <c r="G212" s="276"/>
      <c r="H212" s="317" t="s">
        <v>381</v>
      </c>
      <c r="I212" s="317"/>
      <c r="J212" s="317"/>
      <c r="K212" s="331"/>
    </row>
    <row r="213" s="1" customFormat="1" ht="15" customHeight="1">
      <c r="B213" s="330"/>
      <c r="C213" s="298"/>
      <c r="D213" s="298"/>
      <c r="E213" s="298"/>
      <c r="F213" s="332"/>
      <c r="G213" s="276"/>
      <c r="H213" s="333"/>
      <c r="I213" s="333"/>
      <c r="J213" s="333"/>
      <c r="K213" s="331"/>
    </row>
    <row r="214" s="1" customFormat="1" ht="15" customHeight="1">
      <c r="B214" s="330"/>
      <c r="C214" s="269" t="s">
        <v>343</v>
      </c>
      <c r="D214" s="298"/>
      <c r="E214" s="298"/>
      <c r="F214" s="291">
        <v>1</v>
      </c>
      <c r="G214" s="276"/>
      <c r="H214" s="317" t="s">
        <v>382</v>
      </c>
      <c r="I214" s="317"/>
      <c r="J214" s="317"/>
      <c r="K214" s="331"/>
    </row>
    <row r="215" s="1" customFormat="1" ht="15" customHeight="1">
      <c r="B215" s="330"/>
      <c r="C215" s="298"/>
      <c r="D215" s="298"/>
      <c r="E215" s="298"/>
      <c r="F215" s="291">
        <v>2</v>
      </c>
      <c r="G215" s="276"/>
      <c r="H215" s="317" t="s">
        <v>383</v>
      </c>
      <c r="I215" s="317"/>
      <c r="J215" s="317"/>
      <c r="K215" s="331"/>
    </row>
    <row r="216" s="1" customFormat="1" ht="15" customHeight="1">
      <c r="B216" s="330"/>
      <c r="C216" s="298"/>
      <c r="D216" s="298"/>
      <c r="E216" s="298"/>
      <c r="F216" s="291">
        <v>3</v>
      </c>
      <c r="G216" s="276"/>
      <c r="H216" s="317" t="s">
        <v>384</v>
      </c>
      <c r="I216" s="317"/>
      <c r="J216" s="317"/>
      <c r="K216" s="331"/>
    </row>
    <row r="217" s="1" customFormat="1" ht="15" customHeight="1">
      <c r="B217" s="330"/>
      <c r="C217" s="298"/>
      <c r="D217" s="298"/>
      <c r="E217" s="298"/>
      <c r="F217" s="291">
        <v>4</v>
      </c>
      <c r="G217" s="276"/>
      <c r="H217" s="317" t="s">
        <v>385</v>
      </c>
      <c r="I217" s="317"/>
      <c r="J217" s="317"/>
      <c r="K217" s="331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2019-09-03T10:00:15Z</dcterms:created>
  <dcterms:modified xsi:type="dcterms:W3CDTF">2019-09-03T10:00:17Z</dcterms:modified>
</cp:coreProperties>
</file>