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ata\Dotace\VZ\2019\PPO_Usti\"/>
    </mc:Choice>
  </mc:AlternateContent>
  <bookViews>
    <workbookView xWindow="0" yWindow="0" windowWidth="21570" windowHeight="8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I19" i="1" s="1"/>
  <c r="J19" i="1" s="1"/>
  <c r="G18" i="1"/>
  <c r="I18" i="1" s="1"/>
  <c r="J18" i="1" s="1"/>
  <c r="G17" i="1"/>
  <c r="I17" i="1" s="1"/>
  <c r="J17" i="1" s="1"/>
  <c r="G16" i="1"/>
  <c r="I16" i="1" s="1"/>
  <c r="J16" i="1" s="1"/>
  <c r="G15" i="1"/>
  <c r="I15" i="1" s="1"/>
  <c r="J15" i="1" s="1"/>
  <c r="G14" i="1"/>
  <c r="I14" i="1" s="1"/>
  <c r="J14" i="1" s="1"/>
  <c r="G12" i="1"/>
  <c r="I12" i="1" s="1"/>
  <c r="J12" i="1" s="1"/>
  <c r="G11" i="1"/>
  <c r="I11" i="1" s="1"/>
  <c r="J11" i="1" s="1"/>
  <c r="G10" i="1"/>
  <c r="I10" i="1" s="1"/>
  <c r="J10" i="1" s="1"/>
  <c r="G9" i="1"/>
  <c r="I9" i="1" s="1"/>
  <c r="J9" i="1" s="1"/>
  <c r="G8" i="1"/>
  <c r="I8" i="1" s="1"/>
  <c r="J8" i="1" s="1"/>
  <c r="G7" i="1"/>
  <c r="I7" i="1" s="1"/>
  <c r="J7" i="1" s="1"/>
  <c r="G6" i="1"/>
  <c r="I6" i="1" s="1"/>
  <c r="J6" i="1" s="1"/>
  <c r="G5" i="1"/>
  <c r="I5" i="1" s="1"/>
  <c r="J5" i="1" s="1"/>
  <c r="I20" i="1"/>
  <c r="J20" i="1" s="1"/>
  <c r="G13" i="1"/>
  <c r="I13" i="1"/>
  <c r="J13" i="1" s="1"/>
</calcChain>
</file>

<file path=xl/sharedStrings.xml><?xml version="1.0" encoding="utf-8"?>
<sst xmlns="http://schemas.openxmlformats.org/spreadsheetml/2006/main" count="98" uniqueCount="59">
  <si>
    <t>MČ5</t>
  </si>
  <si>
    <t>MČ6</t>
  </si>
  <si>
    <t>MČ7</t>
  </si>
  <si>
    <t>MČ8</t>
  </si>
  <si>
    <t>MČ9</t>
  </si>
  <si>
    <t>MČ10</t>
  </si>
  <si>
    <t>MČ12</t>
  </si>
  <si>
    <t>ČP1</t>
  </si>
  <si>
    <t>ČP2</t>
  </si>
  <si>
    <t>ČP3</t>
  </si>
  <si>
    <t>ČP7</t>
  </si>
  <si>
    <t>ČP8</t>
  </si>
  <si>
    <t>ČP9</t>
  </si>
  <si>
    <t>ČP10</t>
  </si>
  <si>
    <t>ČP11</t>
  </si>
  <si>
    <t>ČP12</t>
  </si>
  <si>
    <t>lokalita</t>
  </si>
  <si>
    <t>město - Malá Hradební</t>
  </si>
  <si>
    <t>objem vody nad čerpadlem v litrech</t>
  </si>
  <si>
    <t>hloubka vypínacího čidla čerpadla od terénu v cm</t>
  </si>
  <si>
    <t>město-parkoviště u pošty</t>
  </si>
  <si>
    <t>hladina spodní vody od úrovně terénu v cm
15.1.2018</t>
  </si>
  <si>
    <t>označení vrtu dle přílohy č.21
Pr.řádu</t>
  </si>
  <si>
    <t>Zpracoval:</t>
  </si>
  <si>
    <t>Tomáš Zdrubecký TS-Z3</t>
  </si>
  <si>
    <t>odhad výšky vodního sloupce nad čerpadlem v cm</t>
  </si>
  <si>
    <t>poloměr ocelové trubky vrtu 510/5 v cm</t>
  </si>
  <si>
    <t>Dne:</t>
  </si>
  <si>
    <t>Elektrocentrála č.9 bez rozvaděče</t>
  </si>
  <si>
    <t>Elektrocentrála č.6 (K27) s rozvaděčem
24 kVA, 19kW, 35A</t>
  </si>
  <si>
    <t>Elektrocentrála č.7 (K21H) bez rozvaděče
21 kVA, 17kW, 30 A</t>
  </si>
  <si>
    <t>Elektrocentrála č.8 (FT2MFS) bez rozvaděče
16 kVA, 40 A</t>
  </si>
  <si>
    <t>typ elektrocentrály</t>
  </si>
  <si>
    <t>Elektrocentrála č.6</t>
  </si>
  <si>
    <t xml:space="preserve">Elektrocentrála č.8 </t>
  </si>
  <si>
    <t>poznámka</t>
  </si>
  <si>
    <t>19.1.2018 provedena funkční zkouška - čerpadlo je funkční</t>
  </si>
  <si>
    <t>Pod Větruší-kruhová křižovatka</t>
  </si>
  <si>
    <t>max. výkon čerpadla v l/s</t>
  </si>
  <si>
    <t>odhad doby   vyčerpání v sekundách dle výkonu čerpadla mimo povodeň</t>
  </si>
  <si>
    <t>typ čerpadla</t>
  </si>
  <si>
    <t>SAER NS - 95F/4-CL 95-1,5 T, 1.1kW</t>
  </si>
  <si>
    <t>SAER SC 151 C/2 - MS152-7,5 T, 5,5 kW</t>
  </si>
  <si>
    <t>SAER S - 151A/2 - MS152-5,5 T, 4kW</t>
  </si>
  <si>
    <t>SAER SC 151 C/5 - MS152-171  - 13 kW</t>
  </si>
  <si>
    <t>Pod Větruší-dělící pruh pod drážním tělesem</t>
  </si>
  <si>
    <t>Krásné Březno - 
ul. U podjezdu</t>
  </si>
  <si>
    <t>Krásné Březno - 
ul. U Cukrovaru</t>
  </si>
  <si>
    <t>31.1.2018 provedena funkční zkouška - čerpadlo je funkční</t>
  </si>
  <si>
    <t>EC 1 - 250 kVA
poskytnutá příkazníkem</t>
  </si>
  <si>
    <t>EC 1
poskytnutá příkazníkem</t>
  </si>
  <si>
    <t>EC 4 - 150 kVA
poskytnutá příkazníkem</t>
  </si>
  <si>
    <t>EC 5 - 250 kVA
poskytnutá příkazníkem</t>
  </si>
  <si>
    <t>EC 5
poskytnutá příkazníkem</t>
  </si>
  <si>
    <t>EC 6 - 150 kVA
poskytnutá příkazníkem</t>
  </si>
  <si>
    <t>EC 3 - 150kVA
poskytnutá příkazníkem</t>
  </si>
  <si>
    <t>Příloha č.3 smlouvy……………………………………………</t>
  </si>
  <si>
    <t>Zajištění provozu a funkce PPO Ústí nad Labem - Levý břeh - seznam čerpacích vrtů</t>
  </si>
  <si>
    <t>Odhad doby možného čerpání spodní vody (mimo povodeň)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</si>
</sst>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mmmm\ yy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0" xfId="0" applyNumberFormat="1"/>
    <xf numFmtId="0" fontId="0" fillId="0" borderId="10" xfId="0" applyBorder="1"/>
    <xf numFmtId="0" fontId="1" fillId="0" borderId="0" xfId="0" applyFont="1"/>
    <xf numFmtId="1" fontId="0" fillId="0" borderId="10" xfId="0" applyNumberFormat="1" applyBorder="1"/>
    <xf numFmtId="0" fontId="0" fillId="0" borderId="0" xfId="0" applyBorder="1"/>
    <xf numFmtId="1" fontId="0" fillId="0" borderId="0" xfId="0" applyNumberFormat="1" applyBorder="1"/>
    <xf numFmtId="14" fontId="0" fillId="0" borderId="0" xfId="0" applyNumberFormat="1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0" fillId="0" borderId="14" xfId="0" applyNumberFormat="1" applyBorder="1"/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2" fillId="0" borderId="1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2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0" fillId="0" borderId="10" xfId="0" applyFill="1" applyBorder="1"/>
    <xf numFmtId="1" fontId="0" fillId="0" borderId="10" xfId="0" applyNumberFormat="1" applyFill="1" applyBorder="1"/>
    <xf numFmtId="0" fontId="0" fillId="0" borderId="1" xfId="0" applyFill="1" applyBorder="1" applyAlignment="1">
      <alignment wrapText="1"/>
    </xf>
    <xf numFmtId="0" fontId="0" fillId="0" borderId="3" xfId="0" applyFill="1" applyBorder="1"/>
    <xf numFmtId="0" fontId="0" fillId="0" borderId="4" xfId="0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0" fillId="0" borderId="4" xfId="0" applyFill="1" applyBorder="1"/>
    <xf numFmtId="0" fontId="0" fillId="0" borderId="11" xfId="0" applyFill="1" applyBorder="1"/>
    <xf numFmtId="1" fontId="0" fillId="0" borderId="11" xfId="0" applyNumberFormat="1" applyFill="1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A3" sqref="A3"/>
    </sheetView>
  </sheetViews>
  <sheetFormatPr defaultRowHeight="15" x14ac:dyDescent="0.25"/>
  <cols>
    <col min="2" max="2" width="25.28515625" bestFit="1" customWidth="1"/>
    <col min="3" max="3" width="30.42578125" customWidth="1"/>
    <col min="4" max="4" width="10.28515625" customWidth="1"/>
    <col min="5" max="5" width="9.140625" bestFit="1" customWidth="1"/>
    <col min="6" max="6" width="10.42578125" customWidth="1"/>
    <col min="7" max="7" width="10.42578125" bestFit="1" customWidth="1"/>
    <col min="8" max="8" width="8.5703125" bestFit="1" customWidth="1"/>
    <col min="9" max="9" width="10.5703125" customWidth="1"/>
    <col min="10" max="10" width="11.28515625" customWidth="1"/>
    <col min="11" max="11" width="23.28515625" customWidth="1"/>
    <col min="12" max="12" width="47.5703125" customWidth="1"/>
  </cols>
  <sheetData>
    <row r="1" spans="1:12" x14ac:dyDescent="0.25">
      <c r="A1" s="5" t="s">
        <v>57</v>
      </c>
      <c r="L1" t="s">
        <v>56</v>
      </c>
    </row>
    <row r="2" spans="1:12" x14ac:dyDescent="0.25">
      <c r="A2" s="5" t="s">
        <v>58</v>
      </c>
    </row>
    <row r="3" spans="1:12" ht="15.75" thickBot="1" x14ac:dyDescent="0.3">
      <c r="A3" s="3"/>
    </row>
    <row r="4" spans="1:12" ht="120.75" thickBot="1" x14ac:dyDescent="0.3">
      <c r="A4" s="19" t="s">
        <v>22</v>
      </c>
      <c r="B4" s="20" t="s">
        <v>16</v>
      </c>
      <c r="C4" s="20" t="s">
        <v>40</v>
      </c>
      <c r="D4" s="20" t="s">
        <v>38</v>
      </c>
      <c r="E4" s="20" t="s">
        <v>21</v>
      </c>
      <c r="F4" s="21" t="s">
        <v>19</v>
      </c>
      <c r="G4" s="21" t="s">
        <v>25</v>
      </c>
      <c r="H4" s="21" t="s">
        <v>26</v>
      </c>
      <c r="I4" s="21" t="s">
        <v>18</v>
      </c>
      <c r="J4" s="21" t="s">
        <v>39</v>
      </c>
      <c r="K4" s="21" t="s">
        <v>32</v>
      </c>
      <c r="L4" s="22" t="s">
        <v>35</v>
      </c>
    </row>
    <row r="5" spans="1:12" ht="45" x14ac:dyDescent="0.25">
      <c r="A5" s="13" t="s">
        <v>0</v>
      </c>
      <c r="B5" s="23" t="s">
        <v>37</v>
      </c>
      <c r="C5" s="24" t="s">
        <v>41</v>
      </c>
      <c r="D5" s="14">
        <v>5</v>
      </c>
      <c r="E5" s="14">
        <v>650</v>
      </c>
      <c r="F5" s="15">
        <v>1100</v>
      </c>
      <c r="G5" s="15">
        <f t="shared" ref="G5:G12" si="0">F5-E5</f>
        <v>450</v>
      </c>
      <c r="H5" s="15">
        <v>25.5</v>
      </c>
      <c r="I5" s="16">
        <f t="shared" ref="I5:I12" si="1">(PI()*H5*H5*G5)/1000</f>
        <v>919.26928034854336</v>
      </c>
      <c r="J5" s="16">
        <f t="shared" ref="J5:J12" si="2">I5/D5</f>
        <v>183.85385606970868</v>
      </c>
      <c r="K5" s="17" t="s">
        <v>29</v>
      </c>
      <c r="L5" s="18" t="s">
        <v>36</v>
      </c>
    </row>
    <row r="6" spans="1:12" ht="31.5" x14ac:dyDescent="0.25">
      <c r="A6" s="2" t="s">
        <v>1</v>
      </c>
      <c r="B6" s="23" t="s">
        <v>37</v>
      </c>
      <c r="C6" s="25" t="s">
        <v>42</v>
      </c>
      <c r="D6" s="1">
        <v>20</v>
      </c>
      <c r="E6" s="1">
        <v>670</v>
      </c>
      <c r="F6" s="4">
        <v>1100</v>
      </c>
      <c r="G6" s="4">
        <f t="shared" si="0"/>
        <v>430</v>
      </c>
      <c r="H6" s="4">
        <v>25.5</v>
      </c>
      <c r="I6" s="6">
        <f t="shared" si="1"/>
        <v>878.41286788860805</v>
      </c>
      <c r="J6" s="6">
        <f t="shared" si="2"/>
        <v>43.9206433944304</v>
      </c>
      <c r="K6" s="11" t="s">
        <v>33</v>
      </c>
      <c r="L6" s="18" t="s">
        <v>36</v>
      </c>
    </row>
    <row r="7" spans="1:12" ht="45" x14ac:dyDescent="0.25">
      <c r="A7" s="2" t="s">
        <v>2</v>
      </c>
      <c r="B7" s="23" t="s">
        <v>37</v>
      </c>
      <c r="C7" s="26" t="s">
        <v>42</v>
      </c>
      <c r="D7" s="1">
        <v>20</v>
      </c>
      <c r="E7" s="1">
        <v>470</v>
      </c>
      <c r="F7" s="4">
        <v>1100</v>
      </c>
      <c r="G7" s="4">
        <f t="shared" si="0"/>
        <v>630</v>
      </c>
      <c r="H7" s="4">
        <v>25.5</v>
      </c>
      <c r="I7" s="6">
        <f t="shared" si="1"/>
        <v>1286.9769924879606</v>
      </c>
      <c r="J7" s="6">
        <f t="shared" si="2"/>
        <v>64.348849624398028</v>
      </c>
      <c r="K7" s="11" t="s">
        <v>30</v>
      </c>
      <c r="L7" s="18" t="s">
        <v>36</v>
      </c>
    </row>
    <row r="8" spans="1:12" ht="45" x14ac:dyDescent="0.25">
      <c r="A8" s="2" t="s">
        <v>3</v>
      </c>
      <c r="B8" s="23" t="s">
        <v>45</v>
      </c>
      <c r="C8" s="26" t="s">
        <v>41</v>
      </c>
      <c r="D8" s="1">
        <v>5</v>
      </c>
      <c r="E8" s="1">
        <v>530</v>
      </c>
      <c r="F8" s="4">
        <v>1100</v>
      </c>
      <c r="G8" s="4">
        <f t="shared" si="0"/>
        <v>570</v>
      </c>
      <c r="H8" s="4">
        <v>25.5</v>
      </c>
      <c r="I8" s="6">
        <f t="shared" si="1"/>
        <v>1164.4077551081548</v>
      </c>
      <c r="J8" s="6">
        <f t="shared" si="2"/>
        <v>232.88155102163097</v>
      </c>
      <c r="K8" s="11" t="s">
        <v>31</v>
      </c>
      <c r="L8" s="18" t="s">
        <v>36</v>
      </c>
    </row>
    <row r="9" spans="1:12" ht="31.5" x14ac:dyDescent="0.25">
      <c r="A9" s="2" t="s">
        <v>4</v>
      </c>
      <c r="B9" s="23" t="s">
        <v>45</v>
      </c>
      <c r="C9" s="25" t="s">
        <v>41</v>
      </c>
      <c r="D9" s="1">
        <v>5</v>
      </c>
      <c r="E9" s="1">
        <v>530</v>
      </c>
      <c r="F9" s="4">
        <v>1100</v>
      </c>
      <c r="G9" s="4">
        <f t="shared" si="0"/>
        <v>570</v>
      </c>
      <c r="H9" s="4">
        <v>25.5</v>
      </c>
      <c r="I9" s="6">
        <f t="shared" si="1"/>
        <v>1164.4077551081548</v>
      </c>
      <c r="J9" s="6">
        <f t="shared" si="2"/>
        <v>232.88155102163097</v>
      </c>
      <c r="K9" s="11" t="s">
        <v>34</v>
      </c>
      <c r="L9" s="18" t="s">
        <v>36</v>
      </c>
    </row>
    <row r="10" spans="1:12" ht="31.5" x14ac:dyDescent="0.25">
      <c r="A10" s="2" t="s">
        <v>5</v>
      </c>
      <c r="B10" s="23" t="s">
        <v>45</v>
      </c>
      <c r="C10" s="25" t="s">
        <v>41</v>
      </c>
      <c r="D10" s="1">
        <v>5</v>
      </c>
      <c r="E10" s="1">
        <v>530</v>
      </c>
      <c r="F10" s="4">
        <v>1100</v>
      </c>
      <c r="G10" s="4">
        <f t="shared" si="0"/>
        <v>570</v>
      </c>
      <c r="H10" s="4">
        <v>25.5</v>
      </c>
      <c r="I10" s="6">
        <f t="shared" si="1"/>
        <v>1164.4077551081548</v>
      </c>
      <c r="J10" s="6">
        <f t="shared" si="2"/>
        <v>232.88155102163097</v>
      </c>
      <c r="K10" s="11" t="s">
        <v>34</v>
      </c>
      <c r="L10" s="18" t="s">
        <v>36</v>
      </c>
    </row>
    <row r="11" spans="1:12" ht="31.5" x14ac:dyDescent="0.25">
      <c r="A11" s="2" t="s">
        <v>6</v>
      </c>
      <c r="B11" s="23" t="s">
        <v>45</v>
      </c>
      <c r="C11" s="25" t="s">
        <v>43</v>
      </c>
      <c r="D11" s="1">
        <v>15</v>
      </c>
      <c r="E11" s="1">
        <v>530</v>
      </c>
      <c r="F11" s="4">
        <v>1100</v>
      </c>
      <c r="G11" s="4">
        <f t="shared" si="0"/>
        <v>570</v>
      </c>
      <c r="H11" s="4">
        <v>25.5</v>
      </c>
      <c r="I11" s="6">
        <f t="shared" si="1"/>
        <v>1164.4077551081548</v>
      </c>
      <c r="J11" s="6">
        <f t="shared" si="2"/>
        <v>77.627183673876985</v>
      </c>
      <c r="K11" s="11" t="s">
        <v>28</v>
      </c>
      <c r="L11" s="18" t="s">
        <v>36</v>
      </c>
    </row>
    <row r="12" spans="1:12" ht="31.5" x14ac:dyDescent="0.25">
      <c r="A12" s="27" t="s">
        <v>7</v>
      </c>
      <c r="B12" s="28" t="s">
        <v>17</v>
      </c>
      <c r="C12" s="29" t="s">
        <v>44</v>
      </c>
      <c r="D12" s="28">
        <v>25</v>
      </c>
      <c r="E12" s="28">
        <v>515</v>
      </c>
      <c r="F12" s="30">
        <v>1100</v>
      </c>
      <c r="G12" s="30">
        <f t="shared" si="0"/>
        <v>585</v>
      </c>
      <c r="H12" s="30">
        <v>25.5</v>
      </c>
      <c r="I12" s="31">
        <f t="shared" si="1"/>
        <v>1195.0500644531064</v>
      </c>
      <c r="J12" s="31">
        <f t="shared" si="2"/>
        <v>47.802002578124259</v>
      </c>
      <c r="K12" s="11" t="s">
        <v>49</v>
      </c>
      <c r="L12" s="18" t="s">
        <v>48</v>
      </c>
    </row>
    <row r="13" spans="1:12" ht="31.5" x14ac:dyDescent="0.25">
      <c r="A13" s="27" t="s">
        <v>8</v>
      </c>
      <c r="B13" s="28" t="s">
        <v>17</v>
      </c>
      <c r="C13" s="29" t="s">
        <v>44</v>
      </c>
      <c r="D13" s="28">
        <v>25</v>
      </c>
      <c r="E13" s="28">
        <v>515</v>
      </c>
      <c r="F13" s="30">
        <v>1100</v>
      </c>
      <c r="G13" s="30">
        <f>F13-E13</f>
        <v>585</v>
      </c>
      <c r="H13" s="30">
        <v>25.5</v>
      </c>
      <c r="I13" s="31">
        <f>(PI()*H13*H13*G13)/1000</f>
        <v>1195.0500644531064</v>
      </c>
      <c r="J13" s="31">
        <f>I13/D13</f>
        <v>47.802002578124259</v>
      </c>
      <c r="K13" s="11" t="s">
        <v>50</v>
      </c>
      <c r="L13" s="18" t="s">
        <v>48</v>
      </c>
    </row>
    <row r="14" spans="1:12" ht="31.5" x14ac:dyDescent="0.25">
      <c r="A14" s="27" t="s">
        <v>9</v>
      </c>
      <c r="B14" s="28" t="s">
        <v>17</v>
      </c>
      <c r="C14" s="29" t="s">
        <v>44</v>
      </c>
      <c r="D14" s="28">
        <v>25</v>
      </c>
      <c r="E14" s="28">
        <v>520</v>
      </c>
      <c r="F14" s="30">
        <v>1100</v>
      </c>
      <c r="G14" s="30">
        <f t="shared" ref="G14:G20" si="3">F14-E14</f>
        <v>580</v>
      </c>
      <c r="H14" s="30">
        <v>25.5</v>
      </c>
      <c r="I14" s="31">
        <f t="shared" ref="I14:I19" si="4">(PI()*H14*H14*G14)/1000</f>
        <v>1184.8359613381226</v>
      </c>
      <c r="J14" s="31">
        <f t="shared" ref="J14:J20" si="5">I14/D14</f>
        <v>47.393438453524908</v>
      </c>
      <c r="K14" s="11" t="s">
        <v>50</v>
      </c>
      <c r="L14" s="18" t="s">
        <v>48</v>
      </c>
    </row>
    <row r="15" spans="1:12" ht="31.5" x14ac:dyDescent="0.25">
      <c r="A15" s="27" t="s">
        <v>10</v>
      </c>
      <c r="B15" s="28" t="s">
        <v>17</v>
      </c>
      <c r="C15" s="29" t="s">
        <v>44</v>
      </c>
      <c r="D15" s="28">
        <v>25</v>
      </c>
      <c r="E15" s="28">
        <v>440</v>
      </c>
      <c r="F15" s="30">
        <v>1100</v>
      </c>
      <c r="G15" s="30">
        <f t="shared" si="3"/>
        <v>660</v>
      </c>
      <c r="H15" s="30">
        <v>25.5</v>
      </c>
      <c r="I15" s="31">
        <f t="shared" si="4"/>
        <v>1348.2616111778636</v>
      </c>
      <c r="J15" s="31">
        <f t="shared" si="5"/>
        <v>53.930464447114545</v>
      </c>
      <c r="K15" s="11" t="s">
        <v>55</v>
      </c>
      <c r="L15" s="18" t="s">
        <v>48</v>
      </c>
    </row>
    <row r="16" spans="1:12" ht="31.5" x14ac:dyDescent="0.25">
      <c r="A16" s="27" t="s">
        <v>11</v>
      </c>
      <c r="B16" s="32" t="s">
        <v>20</v>
      </c>
      <c r="C16" s="29" t="s">
        <v>44</v>
      </c>
      <c r="D16" s="28">
        <v>25</v>
      </c>
      <c r="E16" s="28">
        <v>490</v>
      </c>
      <c r="F16" s="30">
        <v>1100</v>
      </c>
      <c r="G16" s="30">
        <f t="shared" si="3"/>
        <v>610</v>
      </c>
      <c r="H16" s="30">
        <v>25.5</v>
      </c>
      <c r="I16" s="31">
        <f t="shared" si="4"/>
        <v>1246.1205800280254</v>
      </c>
      <c r="J16" s="31">
        <f t="shared" si="5"/>
        <v>49.844823201121017</v>
      </c>
      <c r="K16" s="11" t="s">
        <v>51</v>
      </c>
      <c r="L16" s="18" t="s">
        <v>48</v>
      </c>
    </row>
    <row r="17" spans="1:12" ht="31.5" x14ac:dyDescent="0.25">
      <c r="A17" s="27" t="s">
        <v>12</v>
      </c>
      <c r="B17" s="32" t="s">
        <v>46</v>
      </c>
      <c r="C17" s="29" t="s">
        <v>44</v>
      </c>
      <c r="D17" s="28">
        <v>25</v>
      </c>
      <c r="E17" s="28">
        <v>470</v>
      </c>
      <c r="F17" s="30">
        <v>1100</v>
      </c>
      <c r="G17" s="30">
        <f t="shared" si="3"/>
        <v>630</v>
      </c>
      <c r="H17" s="30">
        <v>25.5</v>
      </c>
      <c r="I17" s="31">
        <f t="shared" si="4"/>
        <v>1286.9769924879606</v>
      </c>
      <c r="J17" s="31">
        <f t="shared" si="5"/>
        <v>51.479079699518422</v>
      </c>
      <c r="K17" s="11" t="s">
        <v>52</v>
      </c>
      <c r="L17" s="18" t="s">
        <v>48</v>
      </c>
    </row>
    <row r="18" spans="1:12" ht="31.5" x14ac:dyDescent="0.25">
      <c r="A18" s="27" t="s">
        <v>13</v>
      </c>
      <c r="B18" s="32" t="s">
        <v>46</v>
      </c>
      <c r="C18" s="29" t="s">
        <v>44</v>
      </c>
      <c r="D18" s="28">
        <v>25</v>
      </c>
      <c r="E18" s="28">
        <v>470</v>
      </c>
      <c r="F18" s="30">
        <v>1100</v>
      </c>
      <c r="G18" s="30">
        <f t="shared" si="3"/>
        <v>630</v>
      </c>
      <c r="H18" s="30">
        <v>25.5</v>
      </c>
      <c r="I18" s="31">
        <f t="shared" si="4"/>
        <v>1286.9769924879606</v>
      </c>
      <c r="J18" s="31">
        <f t="shared" si="5"/>
        <v>51.479079699518422</v>
      </c>
      <c r="K18" s="11" t="s">
        <v>53</v>
      </c>
      <c r="L18" s="18" t="s">
        <v>48</v>
      </c>
    </row>
    <row r="19" spans="1:12" ht="31.5" x14ac:dyDescent="0.25">
      <c r="A19" s="27" t="s">
        <v>14</v>
      </c>
      <c r="B19" s="32" t="s">
        <v>46</v>
      </c>
      <c r="C19" s="29" t="s">
        <v>44</v>
      </c>
      <c r="D19" s="28">
        <v>25</v>
      </c>
      <c r="E19" s="28">
        <v>480</v>
      </c>
      <c r="F19" s="30">
        <v>1100</v>
      </c>
      <c r="G19" s="30">
        <f t="shared" si="3"/>
        <v>620</v>
      </c>
      <c r="H19" s="30">
        <v>25.5</v>
      </c>
      <c r="I19" s="31">
        <f t="shared" si="4"/>
        <v>1266.548786257993</v>
      </c>
      <c r="J19" s="31">
        <f t="shared" si="5"/>
        <v>50.661951450319719</v>
      </c>
      <c r="K19" s="11" t="s">
        <v>53</v>
      </c>
      <c r="L19" s="18" t="s">
        <v>48</v>
      </c>
    </row>
    <row r="20" spans="1:12" ht="32.25" thickBot="1" x14ac:dyDescent="0.3">
      <c r="A20" s="33" t="s">
        <v>15</v>
      </c>
      <c r="B20" s="34" t="s">
        <v>47</v>
      </c>
      <c r="C20" s="35" t="s">
        <v>44</v>
      </c>
      <c r="D20" s="36">
        <v>25</v>
      </c>
      <c r="E20" s="36">
        <v>460</v>
      </c>
      <c r="F20" s="37">
        <v>1100</v>
      </c>
      <c r="G20" s="37">
        <f t="shared" si="3"/>
        <v>640</v>
      </c>
      <c r="H20" s="37">
        <v>25.5</v>
      </c>
      <c r="I20" s="38">
        <f>(PI()*H20*H20*G20)/1000</f>
        <v>1307.4051987179282</v>
      </c>
      <c r="J20" s="38">
        <f t="shared" si="5"/>
        <v>52.296207948717125</v>
      </c>
      <c r="K20" s="12" t="s">
        <v>54</v>
      </c>
      <c r="L20" s="10" t="s">
        <v>48</v>
      </c>
    </row>
    <row r="22" spans="1:12" x14ac:dyDescent="0.25">
      <c r="A22" t="s">
        <v>23</v>
      </c>
      <c r="B22" t="s">
        <v>24</v>
      </c>
    </row>
    <row r="23" spans="1:12" x14ac:dyDescent="0.25">
      <c r="A23" s="7" t="s">
        <v>27</v>
      </c>
      <c r="B23" s="9">
        <v>43430</v>
      </c>
      <c r="C23" s="9"/>
      <c r="D23" s="7"/>
      <c r="E23" s="7"/>
      <c r="F23" s="7"/>
      <c r="G23" s="7"/>
      <c r="H23" s="7"/>
      <c r="I23" s="7"/>
      <c r="J23" s="7"/>
      <c r="K23" s="7"/>
    </row>
    <row r="24" spans="1:12" x14ac:dyDescent="0.25">
      <c r="A24" s="39"/>
      <c r="B24" s="39"/>
      <c r="C24" s="39"/>
      <c r="D24" s="7"/>
      <c r="E24" s="7"/>
      <c r="F24" s="7"/>
      <c r="G24" s="7"/>
      <c r="H24" s="7"/>
      <c r="I24" s="7"/>
      <c r="J24" s="7"/>
      <c r="K24" s="7"/>
    </row>
    <row r="25" spans="1:12" x14ac:dyDescent="0.25">
      <c r="A25" s="7"/>
      <c r="B25" s="7"/>
      <c r="C25" s="7"/>
      <c r="D25" s="7"/>
      <c r="E25" s="7"/>
      <c r="F25" s="7"/>
      <c r="G25" s="7"/>
      <c r="H25" s="7"/>
      <c r="I25" s="8"/>
      <c r="J25" s="8"/>
      <c r="K25" s="7"/>
    </row>
    <row r="26" spans="1:1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x14ac:dyDescent="0.25">
      <c r="A27" s="7"/>
      <c r="B27" s="7"/>
      <c r="C27" s="7"/>
      <c r="D27" s="7"/>
      <c r="E27" s="7"/>
      <c r="F27" s="7"/>
      <c r="G27" s="7"/>
      <c r="H27" s="7"/>
      <c r="I27" s="8"/>
      <c r="J27" s="8"/>
      <c r="K27" s="7"/>
    </row>
    <row r="28" spans="1:1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</sheetData>
  <pageMargins left="0.25" right="0.25" top="0.75" bottom="0.75" header="0.3" footer="0.3"/>
  <pageSetup paperSize="8" scale="6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Administrator</cp:lastModifiedBy>
  <cp:lastPrinted>2019-10-21T09:20:52Z</cp:lastPrinted>
  <dcterms:created xsi:type="dcterms:W3CDTF">2018-01-15T08:07:24Z</dcterms:created>
  <dcterms:modified xsi:type="dcterms:W3CDTF">2019-10-21T09:21:44Z</dcterms:modified>
</cp:coreProperties>
</file>