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lcova\Desktop\VŘ 2019\34_Geodetické služby\ZD pro uchazeče\"/>
    </mc:Choice>
  </mc:AlternateContent>
  <xr:revisionPtr revIDLastSave="0" documentId="13_ncr:1_{BA9B9E3F-ACDC-466E-B022-6C8338D2C064}" xr6:coauthVersionLast="36" xr6:coauthVersionMax="36" xr10:uidLastSave="{00000000-0000-0000-0000-000000000000}"/>
  <bookViews>
    <workbookView xWindow="32760" yWindow="32760" windowWidth="12015" windowHeight="12090" xr2:uid="{00000000-000D-0000-FFFF-FFFF00000000}"/>
  </bookViews>
  <sheets>
    <sheet name="DÍLČÍ HODNOTÍCÍ KRITÉRIA" sheetId="1" r:id="rId1"/>
    <sheet name="SOUHRN" sheetId="3" r:id="rId2"/>
  </sheets>
  <definedNames>
    <definedName name="_xlnm.Print_Area" localSheetId="0">'DÍLČÍ HODNOTÍCÍ KRITÉRIA'!$A$1:$F$57</definedName>
  </definedNames>
  <calcPr calcId="191029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4" i="1"/>
  <c r="F15" i="1"/>
  <c r="F16" i="1"/>
  <c r="F17" i="1"/>
  <c r="F18" i="1"/>
  <c r="F20" i="1"/>
  <c r="F21" i="1"/>
  <c r="F22" i="1"/>
  <c r="F24" i="1"/>
  <c r="F25" i="1"/>
  <c r="F26" i="1"/>
  <c r="F28" i="1"/>
  <c r="F29" i="1"/>
  <c r="F30" i="1"/>
  <c r="F32" i="1"/>
  <c r="F33" i="1"/>
  <c r="F35" i="1"/>
  <c r="F36" i="1"/>
  <c r="F37" i="1"/>
  <c r="F38" i="1"/>
  <c r="F39" i="1"/>
  <c r="F40" i="1"/>
  <c r="F42" i="1"/>
  <c r="F43" i="1"/>
  <c r="F44" i="1"/>
  <c r="F46" i="1"/>
  <c r="F47" i="1"/>
  <c r="F48" i="1"/>
  <c r="F50" i="1"/>
  <c r="F51" i="1"/>
  <c r="F52" i="1"/>
  <c r="F53" i="1"/>
  <c r="F54" i="1"/>
  <c r="F55" i="1"/>
  <c r="F56" i="1"/>
  <c r="A1" i="3" l="1"/>
  <c r="F7" i="1"/>
  <c r="E56" i="1"/>
  <c r="E48" i="1"/>
  <c r="E44" i="1"/>
  <c r="E40" i="1"/>
  <c r="E33" i="1"/>
  <c r="E30" i="1"/>
  <c r="E26" i="1"/>
  <c r="E22" i="1"/>
  <c r="E18" i="1"/>
  <c r="E12" i="1"/>
  <c r="B4" i="3" l="1"/>
  <c r="A4" i="3"/>
  <c r="A3" i="3"/>
  <c r="B3" i="3"/>
  <c r="C56" i="1"/>
  <c r="B2" i="3"/>
  <c r="A5" i="3"/>
  <c r="A6" i="3"/>
  <c r="A7" i="3"/>
  <c r="A8" i="3"/>
  <c r="A9" i="3"/>
  <c r="A10" i="3"/>
  <c r="A11" i="3"/>
  <c r="A12" i="3"/>
  <c r="A13" i="3"/>
  <c r="A14" i="3"/>
  <c r="A15" i="3"/>
  <c r="C18" i="1"/>
  <c r="C40" i="1"/>
  <c r="B7" i="3" l="1"/>
  <c r="B15" i="3"/>
  <c r="B12" i="3"/>
  <c r="D57" i="1"/>
  <c r="C12" i="1"/>
  <c r="C22" i="1"/>
  <c r="C26" i="1"/>
  <c r="C44" i="1"/>
  <c r="C48" i="1"/>
  <c r="C33" i="1"/>
  <c r="C30" i="1"/>
  <c r="B10" i="3" l="1"/>
  <c r="B9" i="3"/>
  <c r="B11" i="3"/>
  <c r="B8" i="3"/>
  <c r="B14" i="3"/>
  <c r="B13" i="3"/>
  <c r="B6" i="3"/>
</calcChain>
</file>

<file path=xl/sharedStrings.xml><?xml version="1.0" encoding="utf-8"?>
<sst xmlns="http://schemas.openxmlformats.org/spreadsheetml/2006/main" count="547" uniqueCount="83">
  <si>
    <t>nabídková cena za měrnou jednotku v Kč bez DPH</t>
  </si>
  <si>
    <t>váha v %</t>
  </si>
  <si>
    <t xml:space="preserve">I. Zřízení geodetického bodu nebo sítě geodetických bodů </t>
  </si>
  <si>
    <t xml:space="preserve"> </t>
  </si>
  <si>
    <t>Stabilizace geodetického bodu - stabilizace plastovým mezníkem</t>
  </si>
  <si>
    <t>1 geodetický bod PBP</t>
  </si>
  <si>
    <t>Stabilizace geodetického bodu - stabilizace hřebem</t>
  </si>
  <si>
    <t>Měření, výpočty a vyhotovení dokumentace geodetického bodu</t>
  </si>
  <si>
    <t xml:space="preserve">1 km nivelačního pořadu </t>
  </si>
  <si>
    <r>
      <t>Nivelace přesnosti 3 mm  ≤ m</t>
    </r>
    <r>
      <rPr>
        <vertAlign val="subscript"/>
        <sz val="11"/>
        <rFont val="Calibri"/>
        <family val="2"/>
        <charset val="238"/>
      </rPr>
      <t>0</t>
    </r>
    <r>
      <rPr>
        <sz val="11"/>
        <rFont val="Calibri"/>
        <family val="2"/>
        <charset val="238"/>
      </rPr>
      <t xml:space="preserve">  ≤  10 mm (technická nivelace)</t>
    </r>
  </si>
  <si>
    <t xml:space="preserve">Zřízení geodetického bodu nebo sítě geodetických bodů </t>
  </si>
  <si>
    <t>suma jednotkových cen podkriterií</t>
  </si>
  <si>
    <t>1 ha mapovaného území</t>
  </si>
  <si>
    <t>Tematická mapa - polohopis, výškopis a popis - pod vodní hladinou</t>
  </si>
  <si>
    <t>Tematická mapa - polohopis, výškopis a popis - podzemní prostory</t>
  </si>
  <si>
    <t>III. Zaměření a zobrazení samostatného prvku polohopisu</t>
  </si>
  <si>
    <t>100 m délkového prvku</t>
  </si>
  <si>
    <t>1 samostatný prvek</t>
  </si>
  <si>
    <t>Zaměření a zobrazení samostatného prvku polohopisu</t>
  </si>
  <si>
    <t>IV. Vyhledání, zaměření a zobrazení inženýrské sítě</t>
  </si>
  <si>
    <t>Zaměření a zobrazení trasy vedení ve velkém měřítku</t>
  </si>
  <si>
    <t>100 m trasy inženýrské sítě</t>
  </si>
  <si>
    <t>Vyhledání trasy vedení detektorrem</t>
  </si>
  <si>
    <t>Vyhledání, zaměření a zobrazení inženýrské sítě</t>
  </si>
  <si>
    <t>Podélný profil</t>
  </si>
  <si>
    <t>100 m podélného profilu</t>
  </si>
  <si>
    <t>Příčný profil</t>
  </si>
  <si>
    <t>30 m příčného profilu</t>
  </si>
  <si>
    <t>VI. Zaměření a výpočet objemu (kubatury) hmoty</t>
  </si>
  <si>
    <t>Zaměření, výpočet a vyhotovení dokumentace</t>
  </si>
  <si>
    <r>
      <t>100 m</t>
    </r>
    <r>
      <rPr>
        <vertAlign val="superscript"/>
        <sz val="11"/>
        <rFont val="Calibri"/>
        <family val="2"/>
        <charset val="238"/>
      </rPr>
      <t xml:space="preserve">2 </t>
    </r>
    <r>
      <rPr>
        <sz val="11"/>
        <rFont val="Calibri"/>
        <family val="2"/>
        <charset val="238"/>
      </rPr>
      <t>plochy půdorysu</t>
    </r>
  </si>
  <si>
    <t>Zaměření a výpočet objemu (kubatury) hmoty</t>
  </si>
  <si>
    <t>1 bod vytyčeného objektu</t>
  </si>
  <si>
    <t>VIII. Určení posunů objektů</t>
  </si>
  <si>
    <t>Měření, výpočty a dokumentace svislých posunů</t>
  </si>
  <si>
    <t>1 bod určení posunu</t>
  </si>
  <si>
    <t>Měření, výpočty a dokumentace vodorovných posunů</t>
  </si>
  <si>
    <t>Určení posunů objektů</t>
  </si>
  <si>
    <t xml:space="preserve">CELKEM </t>
  </si>
  <si>
    <t>Položka</t>
  </si>
  <si>
    <t>měrná jednotka</t>
  </si>
  <si>
    <t>Vytyčení prostorové polohy povrchového objektu</t>
  </si>
  <si>
    <t>Podrobné vytyčení povrchového objektu</t>
  </si>
  <si>
    <t>Vytyčení hranic pozemku v terénu podle údajů v KN bez projednání s dotčenými vlastníky</t>
  </si>
  <si>
    <t>Vytyčení hranic pozemku v terénu  podle údajů v KN s projednáním s dotčenými vlastníky</t>
  </si>
  <si>
    <t>Vyhotovení geometrického plánu</t>
  </si>
  <si>
    <r>
      <t>Nivelace přesnosti m</t>
    </r>
    <r>
      <rPr>
        <vertAlign val="subscript"/>
        <sz val="11"/>
        <rFont val="Calibri"/>
        <family val="2"/>
        <charset val="238"/>
      </rPr>
      <t>0</t>
    </r>
    <r>
      <rPr>
        <sz val="11"/>
        <rFont val="Calibri"/>
        <family val="2"/>
        <charset val="238"/>
      </rPr>
      <t xml:space="preserve">  ≤ 3 mm (velmi přesná a přesná nivelace)</t>
    </r>
  </si>
  <si>
    <t>II. Zaměření a vyhotovení tematické mapy velkého měřítka</t>
  </si>
  <si>
    <t>Tematická mapa - polohopis, výškopis a popis - zastavěné nebo zalesněné území</t>
  </si>
  <si>
    <t>Tematická mapa - polohopis, výškopis a popis - nezastavěné nebo nezalesněné území</t>
  </si>
  <si>
    <t>100 m</t>
  </si>
  <si>
    <t>Zaměření, zobrazení a vyhotovení dokumentace délkového prvku</t>
  </si>
  <si>
    <t>Zaměření, zobrazení a vyhotovení dokumentace bodového prvku</t>
  </si>
  <si>
    <t>V. Zaměření a  vyhotovení podélného nebo příčného profilu stavby nebo terénu</t>
  </si>
  <si>
    <t>VII. Vytyčení stavby nebo terénní úpravy na povrchu</t>
  </si>
  <si>
    <t xml:space="preserve">Vytyčení podzemního objektu </t>
  </si>
  <si>
    <t>Vytyčení stavby nebo terénní úpravy na povrchu</t>
  </si>
  <si>
    <t>Zaměření a vyhotovení tematické mapy velkého měřítka</t>
  </si>
  <si>
    <t>Zaměření a  vyhotovení podélného nebo příčného profilu stavby nebo terénu</t>
  </si>
  <si>
    <t>IX. Vytyčení hranic pozemku</t>
  </si>
  <si>
    <t>Vytyčení hranic pozemku</t>
  </si>
  <si>
    <t>X.Vyhotovení geometrického plánu</t>
  </si>
  <si>
    <t>Vyhotovení geometrického plánu pro  rozdělení pozemků nebo průběh vytyčené
nebo vlastníky zpřesněné hranice pozemků</t>
  </si>
  <si>
    <t>Vyhotovení geometrického plánu pro vyznačení nebo změnu obvodu budovy
nebo vodního díla</t>
  </si>
  <si>
    <t>Vyhotovení geometrického plánu ostatní (např. staveb pod vodní hladinou apod.)</t>
  </si>
  <si>
    <t>Vyhotovení geometrického plánu pro vymezení rozsahu věcného břemene k části pozemku</t>
  </si>
  <si>
    <t>Vyhotovení geometrického plánu pro vymezení rozsahu věcného břemene liniových staveb</t>
  </si>
  <si>
    <t xml:space="preserve">Záznam podrobného měření změn (zobrazení ostatních prvků polohopisu) </t>
  </si>
  <si>
    <t>100 m nové hranice pozemků</t>
  </si>
  <si>
    <t>100 m osy liniové stavby</t>
  </si>
  <si>
    <t>100 m vytyčené hranice</t>
  </si>
  <si>
    <t>Uchazeč:</t>
  </si>
  <si>
    <t>Část veřejné zakázky:</t>
  </si>
  <si>
    <t xml:space="preserve">suma jednotkových nabídkových cen v Kč bez DPH za jednotlivá podkritéria </t>
  </si>
  <si>
    <t>INFO - ČÁSTI VEŘEJNÉ ZAKÁZKY</t>
  </si>
  <si>
    <t>I. Část - oblast závodu KARLOVY VARY</t>
  </si>
  <si>
    <t>II. Část - oblast závodu CHOMUTOV</t>
  </si>
  <si>
    <t>III. Část - oblast závodu TEREZÍN</t>
  </si>
  <si>
    <t>Limitní cena v Kč bez DPH</t>
  </si>
  <si>
    <t>Nabídková cena je v souladu s limitní cenou</t>
  </si>
  <si>
    <t>Dílčí hodnotící kritéria včetně jejich vah - podklad pro hodnocení nabídek</t>
  </si>
  <si>
    <t>Veřejná zakázka: GEODETICKÉ SLUŽBY 2020 - RÁMCOVÁ DOHODA</t>
  </si>
  <si>
    <t>Dílčí hodnotící kritéria včetně jejich vah - SOUHRN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</si>
</sst>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1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Protection="1"/>
    <xf numFmtId="0" fontId="5" fillId="2" borderId="2" xfId="0" applyFont="1" applyFill="1" applyBorder="1" applyAlignment="1" applyProtection="1">
      <alignment horizontal="left" vertical="center"/>
    </xf>
    <xf numFmtId="164" fontId="5" fillId="2" borderId="2" xfId="0" applyNumberFormat="1" applyFont="1" applyFill="1" applyBorder="1" applyAlignment="1" applyProtection="1">
      <alignment horizontal="center" vertical="center"/>
    </xf>
    <xf numFmtId="9" fontId="4" fillId="2" borderId="3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left" vertical="center"/>
    </xf>
    <xf numFmtId="9" fontId="4" fillId="3" borderId="6" xfId="0" applyNumberFormat="1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left" vertical="center"/>
    </xf>
    <xf numFmtId="0" fontId="5" fillId="3" borderId="14" xfId="0" applyFont="1" applyFill="1" applyBorder="1" applyAlignment="1" applyProtection="1">
      <alignment horizontal="left" vertical="center"/>
    </xf>
    <xf numFmtId="9" fontId="4" fillId="3" borderId="15" xfId="0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wrapText="1"/>
    </xf>
    <xf numFmtId="9" fontId="4" fillId="3" borderId="7" xfId="0" applyNumberFormat="1" applyFont="1" applyFill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</xf>
    <xf numFmtId="164" fontId="4" fillId="4" borderId="5" xfId="0" applyNumberFormat="1" applyFont="1" applyFill="1" applyBorder="1" applyAlignment="1" applyProtection="1">
      <alignment horizontal="center" vertical="center"/>
    </xf>
    <xf numFmtId="9" fontId="4" fillId="4" borderId="6" xfId="0" applyNumberFormat="1" applyFont="1" applyFill="1" applyBorder="1" applyAlignment="1" applyProtection="1">
      <alignment horizontal="center" vertical="center"/>
    </xf>
    <xf numFmtId="0" fontId="4" fillId="5" borderId="9" xfId="0" applyFont="1" applyFill="1" applyBorder="1" applyAlignment="1" applyProtection="1">
      <alignment horizontal="left" vertical="center"/>
    </xf>
    <xf numFmtId="164" fontId="4" fillId="5" borderId="9" xfId="0" applyNumberFormat="1" applyFont="1" applyFill="1" applyBorder="1" applyAlignment="1" applyProtection="1">
      <alignment horizontal="center" vertical="center" wrapText="1"/>
    </xf>
    <xf numFmtId="0" fontId="7" fillId="6" borderId="9" xfId="0" applyFont="1" applyFill="1" applyBorder="1" applyAlignment="1" applyProtection="1">
      <alignment horizontal="left" vertical="center"/>
    </xf>
    <xf numFmtId="0" fontId="5" fillId="6" borderId="9" xfId="0" applyFont="1" applyFill="1" applyBorder="1" applyAlignment="1" applyProtection="1">
      <alignment horizontal="left" vertical="center"/>
    </xf>
    <xf numFmtId="164" fontId="5" fillId="6" borderId="9" xfId="0" applyNumberFormat="1" applyFont="1" applyFill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horizontal="left" vertical="center" wrapText="1"/>
    </xf>
    <xf numFmtId="0" fontId="4" fillId="6" borderId="9" xfId="0" applyFont="1" applyFill="1" applyBorder="1" applyAlignment="1" applyProtection="1">
      <alignment horizontal="left" vertical="center"/>
    </xf>
    <xf numFmtId="0" fontId="6" fillId="5" borderId="22" xfId="0" applyFont="1" applyFill="1" applyBorder="1" applyAlignment="1" applyProtection="1">
      <alignment horizontal="left" vertical="center"/>
    </xf>
    <xf numFmtId="0" fontId="4" fillId="5" borderId="1" xfId="0" applyFont="1" applyFill="1" applyBorder="1" applyAlignment="1" applyProtection="1">
      <alignment horizontal="left" vertical="center"/>
    </xf>
    <xf numFmtId="0" fontId="4" fillId="5" borderId="2" xfId="0" applyFont="1" applyFill="1" applyBorder="1" applyAlignment="1" applyProtection="1">
      <alignment horizontal="left" vertical="center"/>
    </xf>
    <xf numFmtId="164" fontId="4" fillId="5" borderId="2" xfId="0" applyNumberFormat="1" applyFont="1" applyFill="1" applyBorder="1" applyAlignment="1" applyProtection="1">
      <alignment horizontal="center" vertical="center" wrapText="1"/>
    </xf>
    <xf numFmtId="9" fontId="4" fillId="5" borderId="3" xfId="0" applyNumberFormat="1" applyFont="1" applyFill="1" applyBorder="1" applyAlignment="1" applyProtection="1">
      <alignment horizontal="center" vertical="center" wrapText="1"/>
    </xf>
    <xf numFmtId="0" fontId="5" fillId="6" borderId="19" xfId="0" applyFont="1" applyFill="1" applyBorder="1" applyAlignment="1" applyProtection="1">
      <alignment horizontal="left" vertical="center"/>
    </xf>
    <xf numFmtId="0" fontId="5" fillId="6" borderId="7" xfId="0" applyFont="1" applyFill="1" applyBorder="1" applyAlignment="1" applyProtection="1">
      <alignment horizontal="left" vertical="center"/>
    </xf>
    <xf numFmtId="0" fontId="5" fillId="6" borderId="20" xfId="0" applyFont="1" applyFill="1" applyBorder="1" applyAlignment="1" applyProtection="1">
      <alignment horizontal="left" vertical="center"/>
    </xf>
    <xf numFmtId="0" fontId="5" fillId="6" borderId="19" xfId="0" applyFont="1" applyFill="1" applyBorder="1" applyAlignment="1" applyProtection="1">
      <alignment horizontal="left" vertical="center" wrapText="1" shrinkToFit="1"/>
    </xf>
    <xf numFmtId="0" fontId="5" fillId="6" borderId="9" xfId="0" applyFont="1" applyFill="1" applyBorder="1" applyAlignment="1" applyProtection="1">
      <alignment horizontal="left" vertical="center" wrapText="1" shrinkToFit="1"/>
    </xf>
    <xf numFmtId="0" fontId="5" fillId="6" borderId="19" xfId="0" applyFont="1" applyFill="1" applyBorder="1" applyAlignment="1" applyProtection="1">
      <alignment horizontal="left" vertical="center" wrapText="1"/>
    </xf>
    <xf numFmtId="0" fontId="5" fillId="6" borderId="19" xfId="0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164" fontId="11" fillId="6" borderId="19" xfId="0" applyNumberFormat="1" applyFont="1" applyFill="1" applyBorder="1" applyAlignment="1" applyProtection="1">
      <alignment horizontal="right" vertical="center" wrapText="1"/>
    </xf>
    <xf numFmtId="164" fontId="11" fillId="6" borderId="21" xfId="0" applyNumberFormat="1" applyFont="1" applyFill="1" applyBorder="1" applyAlignment="1" applyProtection="1">
      <alignment horizontal="center" vertical="center" wrapText="1"/>
    </xf>
    <xf numFmtId="164" fontId="11" fillId="6" borderId="21" xfId="0" applyNumberFormat="1" applyFont="1" applyFill="1" applyBorder="1" applyAlignment="1" applyProtection="1">
      <alignment horizontal="center" vertical="center"/>
    </xf>
    <xf numFmtId="164" fontId="11" fillId="6" borderId="20" xfId="0" applyNumberFormat="1" applyFont="1" applyFill="1" applyBorder="1" applyAlignment="1" applyProtection="1">
      <alignment horizontal="right" vertical="center" wrapText="1"/>
    </xf>
    <xf numFmtId="164" fontId="11" fillId="6" borderId="25" xfId="0" applyNumberFormat="1" applyFont="1" applyFill="1" applyBorder="1" applyAlignment="1" applyProtection="1">
      <alignment horizontal="center" vertical="center"/>
    </xf>
    <xf numFmtId="164" fontId="7" fillId="3" borderId="0" xfId="0" applyNumberFormat="1" applyFont="1" applyFill="1" applyBorder="1" applyAlignment="1" applyProtection="1">
      <alignment horizontal="center" vertical="center" wrapText="1"/>
    </xf>
    <xf numFmtId="164" fontId="7" fillId="3" borderId="5" xfId="0" applyNumberFormat="1" applyFont="1" applyFill="1" applyBorder="1" applyAlignment="1" applyProtection="1">
      <alignment horizontal="center" vertical="center"/>
    </xf>
    <xf numFmtId="164" fontId="7" fillId="3" borderId="14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</xf>
    <xf numFmtId="0" fontId="0" fillId="0" borderId="0" xfId="0" applyFill="1" applyProtection="1"/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164" fontId="10" fillId="5" borderId="17" xfId="0" applyNumberFormat="1" applyFont="1" applyFill="1" applyBorder="1" applyAlignment="1" applyProtection="1">
      <alignment horizontal="left" vertical="center" wrapText="1"/>
    </xf>
    <xf numFmtId="164" fontId="10" fillId="5" borderId="18" xfId="0" applyNumberFormat="1" applyFont="1" applyFill="1" applyBorder="1" applyAlignment="1" applyProtection="1">
      <alignment horizontal="left" vertical="center" wrapText="1"/>
    </xf>
    <xf numFmtId="0" fontId="6" fillId="5" borderId="19" xfId="0" applyFont="1" applyFill="1" applyBorder="1" applyAlignment="1" applyProtection="1">
      <alignment horizontal="left" vertical="center"/>
    </xf>
    <xf numFmtId="164" fontId="11" fillId="2" borderId="23" xfId="0" applyNumberFormat="1" applyFont="1" applyFill="1" applyBorder="1" applyAlignment="1" applyProtection="1">
      <alignment horizontal="right" vertical="center" wrapText="1"/>
    </xf>
    <xf numFmtId="164" fontId="11" fillId="2" borderId="24" xfId="0" applyNumberFormat="1" applyFont="1" applyFill="1" applyBorder="1" applyAlignment="1" applyProtection="1">
      <alignment horizontal="center" vertical="center"/>
    </xf>
    <xf numFmtId="164" fontId="10" fillId="3" borderId="31" xfId="0" applyNumberFormat="1" applyFont="1" applyFill="1" applyBorder="1" applyAlignment="1" applyProtection="1">
      <alignment horizontal="right" vertical="center" wrapText="1"/>
    </xf>
    <xf numFmtId="164" fontId="10" fillId="3" borderId="27" xfId="0" applyNumberFormat="1" applyFont="1" applyFill="1" applyBorder="1" applyAlignment="1" applyProtection="1">
      <alignment horizontal="center" vertical="center" wrapText="1"/>
    </xf>
    <xf numFmtId="164" fontId="10" fillId="3" borderId="13" xfId="0" applyNumberFormat="1" applyFont="1" applyFill="1" applyBorder="1" applyAlignment="1" applyProtection="1">
      <alignment horizontal="right" vertical="center" wrapText="1"/>
    </xf>
    <xf numFmtId="164" fontId="10" fillId="3" borderId="15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right"/>
    </xf>
    <xf numFmtId="0" fontId="9" fillId="4" borderId="6" xfId="0" applyFont="1" applyFill="1" applyBorder="1" applyProtection="1"/>
    <xf numFmtId="0" fontId="5" fillId="6" borderId="9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7" fillId="6" borderId="9" xfId="0" applyFont="1" applyFill="1" applyBorder="1" applyAlignment="1" applyProtection="1">
      <alignment horizontal="left" vertical="top"/>
    </xf>
    <xf numFmtId="0" fontId="4" fillId="6" borderId="9" xfId="0" applyFont="1" applyFill="1" applyBorder="1" applyAlignment="1" applyProtection="1">
      <alignment horizontal="left" vertical="top" wrapText="1"/>
    </xf>
    <xf numFmtId="9" fontId="4" fillId="6" borderId="11" xfId="0" applyNumberFormat="1" applyFont="1" applyFill="1" applyBorder="1" applyAlignment="1" applyProtection="1">
      <alignment horizontal="center" vertical="center"/>
    </xf>
    <xf numFmtId="9" fontId="4" fillId="6" borderId="7" xfId="0" applyNumberFormat="1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left" vertical="center"/>
    </xf>
    <xf numFmtId="0" fontId="12" fillId="5" borderId="2" xfId="0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12" fillId="5" borderId="8" xfId="0" applyFont="1" applyFill="1" applyBorder="1" applyAlignment="1" applyProtection="1">
      <alignment horizontal="left" vertical="center"/>
    </xf>
    <xf numFmtId="0" fontId="12" fillId="5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9" fontId="4" fillId="6" borderId="16" xfId="0" applyNumberFormat="1" applyFont="1" applyFill="1" applyBorder="1" applyAlignment="1" applyProtection="1">
      <alignment horizontal="center" vertical="center"/>
    </xf>
    <xf numFmtId="0" fontId="13" fillId="6" borderId="0" xfId="0" applyFont="1" applyFill="1" applyAlignment="1" applyProtection="1">
      <alignment vertical="top"/>
    </xf>
    <xf numFmtId="0" fontId="0" fillId="6" borderId="0" xfId="0" applyFill="1" applyAlignment="1"/>
    <xf numFmtId="0" fontId="6" fillId="6" borderId="0" xfId="0" applyFont="1" applyFill="1" applyBorder="1" applyAlignment="1" applyProtection="1">
      <alignment horizontal="left" vertical="center"/>
    </xf>
    <xf numFmtId="0" fontId="7" fillId="7" borderId="28" xfId="0" applyFont="1" applyFill="1" applyBorder="1" applyAlignment="1" applyProtection="1">
      <alignment horizontal="left" vertical="center" wrapText="1"/>
      <protection locked="0"/>
    </xf>
    <xf numFmtId="0" fontId="8" fillId="7" borderId="29" xfId="0" applyFont="1" applyFill="1" applyBorder="1" applyAlignment="1" applyProtection="1">
      <alignment horizontal="left" vertical="center" wrapText="1"/>
      <protection locked="0"/>
    </xf>
    <xf numFmtId="0" fontId="0" fillId="7" borderId="29" xfId="0" applyFill="1" applyBorder="1" applyAlignment="1" applyProtection="1">
      <protection locked="0"/>
    </xf>
    <xf numFmtId="0" fontId="0" fillId="7" borderId="26" xfId="0" applyFill="1" applyBorder="1" applyAlignment="1" applyProtection="1">
      <protection locked="0"/>
    </xf>
    <xf numFmtId="0" fontId="7" fillId="7" borderId="30" xfId="0" applyFont="1" applyFill="1" applyBorder="1" applyAlignment="1" applyProtection="1">
      <alignment horizontal="left" vertical="center"/>
      <protection locked="0"/>
    </xf>
    <xf numFmtId="0" fontId="8" fillId="7" borderId="14" xfId="0" applyFont="1" applyFill="1" applyBorder="1" applyAlignment="1" applyProtection="1">
      <alignment horizontal="left" vertical="center"/>
      <protection locked="0"/>
    </xf>
    <xf numFmtId="0" fontId="0" fillId="7" borderId="14" xfId="0" applyFill="1" applyBorder="1" applyAlignment="1" applyProtection="1">
      <protection locked="0"/>
    </xf>
    <xf numFmtId="0" fontId="0" fillId="7" borderId="15" xfId="0" applyFill="1" applyBorder="1" applyAlignment="1" applyProtection="1">
      <protection locked="0"/>
    </xf>
    <xf numFmtId="164" fontId="5" fillId="7" borderId="9" xfId="0" applyNumberFormat="1" applyFont="1" applyFill="1" applyBorder="1" applyAlignment="1" applyProtection="1">
      <alignment horizontal="center" vertical="center"/>
      <protection locked="0"/>
    </xf>
    <xf numFmtId="164" fontId="5" fillId="7" borderId="12" xfId="0" applyNumberFormat="1" applyFont="1" applyFill="1" applyBorder="1" applyAlignment="1" applyProtection="1">
      <alignment horizontal="center" vertical="center"/>
      <protection locked="0"/>
    </xf>
    <xf numFmtId="164" fontId="5" fillId="7" borderId="10" xfId="0" applyNumberFormat="1" applyFont="1" applyFill="1" applyBorder="1" applyAlignment="1" applyProtection="1">
      <alignment horizontal="center" vertical="center"/>
      <protection locked="0"/>
    </xf>
    <xf numFmtId="164" fontId="5" fillId="7" borderId="1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ální" xfId="0" builtinId="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"/>
  <sheetViews>
    <sheetView showGridLines="0" tabSelected="1" topLeftCell="A13" zoomScale="70" zoomScaleNormal="70" zoomScaleSheetLayoutView="70" workbookViewId="0">
      <selection activeCell="C7" sqref="C7"/>
    </sheetView>
  </sheetViews>
  <sheetFormatPr defaultRowHeight="15" x14ac:dyDescent="0.25"/>
  <cols>
    <col min="1" max="1" width="75.5703125" style="1" customWidth="1"/>
    <col min="2" max="2" width="30.42578125" style="1" customWidth="1"/>
    <col min="3" max="3" width="14.7109375" style="1" customWidth="1"/>
    <col min="4" max="4" width="9" style="1" customWidth="1"/>
    <col min="5" max="5" width="7.42578125" style="37" customWidth="1"/>
    <col min="6" max="6" width="15.5703125" style="38" customWidth="1"/>
    <col min="7" max="16384" width="9.140625" style="1"/>
  </cols>
  <sheetData>
    <row r="1" spans="1:6" ht="35.25" customHeight="1" x14ac:dyDescent="0.25">
      <c r="A1" s="68" t="s">
        <v>81</v>
      </c>
      <c r="B1" s="69"/>
      <c r="C1" s="70"/>
      <c r="D1" s="70"/>
      <c r="E1" s="71"/>
      <c r="F1" s="72"/>
    </row>
    <row r="2" spans="1:6" ht="43.5" customHeight="1" x14ac:dyDescent="0.25">
      <c r="A2" s="73" t="s">
        <v>80</v>
      </c>
      <c r="B2" s="74"/>
      <c r="C2" s="75"/>
      <c r="D2" s="75"/>
      <c r="E2" s="76"/>
      <c r="F2" s="77"/>
    </row>
    <row r="3" spans="1:6" ht="26.25" customHeight="1" x14ac:dyDescent="0.25">
      <c r="A3" s="53" t="s">
        <v>71</v>
      </c>
      <c r="B3" s="82"/>
      <c r="C3" s="83"/>
      <c r="D3" s="83"/>
      <c r="E3" s="84"/>
      <c r="F3" s="85"/>
    </row>
    <row r="4" spans="1:6" ht="26.25" customHeight="1" thickBot="1" x14ac:dyDescent="0.3">
      <c r="A4" s="25" t="s">
        <v>72</v>
      </c>
      <c r="B4" s="86"/>
      <c r="C4" s="87"/>
      <c r="D4" s="87"/>
      <c r="E4" s="88"/>
      <c r="F4" s="89"/>
    </row>
    <row r="5" spans="1:6" ht="77.25" customHeight="1" thickBot="1" x14ac:dyDescent="0.3">
      <c r="A5" s="26" t="s">
        <v>39</v>
      </c>
      <c r="B5" s="27" t="s">
        <v>40</v>
      </c>
      <c r="C5" s="28" t="s">
        <v>0</v>
      </c>
      <c r="D5" s="29" t="s">
        <v>1</v>
      </c>
      <c r="E5" s="51" t="s">
        <v>78</v>
      </c>
      <c r="F5" s="52" t="s">
        <v>79</v>
      </c>
    </row>
    <row r="6" spans="1:6" ht="18" customHeight="1" x14ac:dyDescent="0.25">
      <c r="A6" s="47" t="s">
        <v>2</v>
      </c>
      <c r="B6" s="2" t="s">
        <v>3</v>
      </c>
      <c r="C6" s="3"/>
      <c r="D6" s="4"/>
      <c r="E6" s="54"/>
      <c r="F6" s="55"/>
    </row>
    <row r="7" spans="1:6" ht="20.25" customHeight="1" x14ac:dyDescent="0.25">
      <c r="A7" s="30" t="s">
        <v>4</v>
      </c>
      <c r="B7" s="21" t="s">
        <v>5</v>
      </c>
      <c r="C7" s="90"/>
      <c r="D7" s="67"/>
      <c r="E7" s="39">
        <v>200</v>
      </c>
      <c r="F7" s="41" t="str">
        <f>IF(C7&lt;&gt;"",IF(C7&gt;E7,"horní mez překročena","ANO"),"pole nevyplněno")</f>
        <v>pole nevyplněno</v>
      </c>
    </row>
    <row r="8" spans="1:6" ht="18" customHeight="1" x14ac:dyDescent="0.25">
      <c r="A8" s="30" t="s">
        <v>6</v>
      </c>
      <c r="B8" s="21" t="s">
        <v>5</v>
      </c>
      <c r="C8" s="90"/>
      <c r="D8" s="67"/>
      <c r="E8" s="39">
        <v>100</v>
      </c>
      <c r="F8" s="41" t="str">
        <f t="shared" ref="F8:F56" si="0">IF(C8&lt;&gt;"",IF(C8&gt;E8,"horní mez překročena","ANO"),"pole nevyplněno")</f>
        <v>pole nevyplněno</v>
      </c>
    </row>
    <row r="9" spans="1:6" ht="21" customHeight="1" x14ac:dyDescent="0.25">
      <c r="A9" s="30" t="s">
        <v>7</v>
      </c>
      <c r="B9" s="21" t="s">
        <v>5</v>
      </c>
      <c r="C9" s="90"/>
      <c r="D9" s="67"/>
      <c r="E9" s="39">
        <v>1000</v>
      </c>
      <c r="F9" s="41" t="str">
        <f t="shared" si="0"/>
        <v>pole nevyplněno</v>
      </c>
    </row>
    <row r="10" spans="1:6" ht="20.25" customHeight="1" x14ac:dyDescent="0.25">
      <c r="A10" s="30" t="s">
        <v>46</v>
      </c>
      <c r="B10" s="21" t="s">
        <v>8</v>
      </c>
      <c r="C10" s="90"/>
      <c r="D10" s="67"/>
      <c r="E10" s="39">
        <v>4500</v>
      </c>
      <c r="F10" s="41" t="str">
        <f t="shared" si="0"/>
        <v>pole nevyplněno</v>
      </c>
    </row>
    <row r="11" spans="1:6" ht="18" x14ac:dyDescent="0.25">
      <c r="A11" s="30" t="s">
        <v>9</v>
      </c>
      <c r="B11" s="21" t="s">
        <v>8</v>
      </c>
      <c r="C11" s="90"/>
      <c r="D11" s="67"/>
      <c r="E11" s="39">
        <v>4000</v>
      </c>
      <c r="F11" s="41" t="str">
        <f t="shared" si="0"/>
        <v>pole nevyplněno</v>
      </c>
    </row>
    <row r="12" spans="1:6" ht="16.5" thickBot="1" x14ac:dyDescent="0.3">
      <c r="A12" s="5" t="s">
        <v>10</v>
      </c>
      <c r="B12" s="6" t="s">
        <v>11</v>
      </c>
      <c r="C12" s="45">
        <f>SUM(C7:C11)</f>
        <v>0</v>
      </c>
      <c r="D12" s="7">
        <v>0.05</v>
      </c>
      <c r="E12" s="58">
        <f>SUM(E7:E11)</f>
        <v>9800</v>
      </c>
      <c r="F12" s="59" t="str">
        <f t="shared" si="0"/>
        <v>ANO</v>
      </c>
    </row>
    <row r="13" spans="1:6" ht="20.25" customHeight="1" x14ac:dyDescent="0.25">
      <c r="A13" s="47" t="s">
        <v>47</v>
      </c>
      <c r="B13" s="2"/>
      <c r="C13" s="3"/>
      <c r="D13" s="4"/>
      <c r="E13" s="54"/>
      <c r="F13" s="55"/>
    </row>
    <row r="14" spans="1:6" ht="19.5" customHeight="1" x14ac:dyDescent="0.25">
      <c r="A14" s="30" t="s">
        <v>48</v>
      </c>
      <c r="B14" s="21" t="s">
        <v>12</v>
      </c>
      <c r="C14" s="90"/>
      <c r="D14" s="66"/>
      <c r="E14" s="39">
        <v>5000</v>
      </c>
      <c r="F14" s="41" t="str">
        <f t="shared" si="0"/>
        <v>pole nevyplněno</v>
      </c>
    </row>
    <row r="15" spans="1:6" ht="20.25" customHeight="1" x14ac:dyDescent="0.25">
      <c r="A15" s="30" t="s">
        <v>49</v>
      </c>
      <c r="B15" s="21" t="s">
        <v>12</v>
      </c>
      <c r="C15" s="90"/>
      <c r="D15" s="66"/>
      <c r="E15" s="39">
        <v>4500</v>
      </c>
      <c r="F15" s="41" t="str">
        <f t="shared" si="0"/>
        <v>pole nevyplněno</v>
      </c>
    </row>
    <row r="16" spans="1:6" ht="19.5" customHeight="1" x14ac:dyDescent="0.25">
      <c r="A16" s="30" t="s">
        <v>13</v>
      </c>
      <c r="B16" s="21" t="s">
        <v>12</v>
      </c>
      <c r="C16" s="90"/>
      <c r="D16" s="66"/>
      <c r="E16" s="39">
        <v>4000</v>
      </c>
      <c r="F16" s="41" t="str">
        <f t="shared" si="0"/>
        <v>pole nevyplněno</v>
      </c>
    </row>
    <row r="17" spans="1:6" ht="19.5" customHeight="1" x14ac:dyDescent="0.25">
      <c r="A17" s="30" t="s">
        <v>14</v>
      </c>
      <c r="B17" s="21" t="s">
        <v>50</v>
      </c>
      <c r="C17" s="90"/>
      <c r="D17" s="66"/>
      <c r="E17" s="39">
        <v>4000</v>
      </c>
      <c r="F17" s="41" t="str">
        <f t="shared" si="0"/>
        <v>pole nevyplněno</v>
      </c>
    </row>
    <row r="18" spans="1:6" ht="16.5" thickBot="1" x14ac:dyDescent="0.3">
      <c r="A18" s="5" t="s">
        <v>57</v>
      </c>
      <c r="B18" s="6" t="s">
        <v>11</v>
      </c>
      <c r="C18" s="45">
        <f>SUM(C14:C17)</f>
        <v>0</v>
      </c>
      <c r="D18" s="7">
        <v>0.1</v>
      </c>
      <c r="E18" s="58">
        <f>SUM(E14:E17)</f>
        <v>17500</v>
      </c>
      <c r="F18" s="59" t="str">
        <f t="shared" si="0"/>
        <v>ANO</v>
      </c>
    </row>
    <row r="19" spans="1:6" ht="22.5" customHeight="1" x14ac:dyDescent="0.25">
      <c r="A19" s="47" t="s">
        <v>15</v>
      </c>
      <c r="B19" s="2"/>
      <c r="C19" s="3"/>
      <c r="D19" s="4"/>
      <c r="E19" s="54"/>
      <c r="F19" s="55"/>
    </row>
    <row r="20" spans="1:6" ht="18.75" customHeight="1" x14ac:dyDescent="0.25">
      <c r="A20" s="30" t="s">
        <v>51</v>
      </c>
      <c r="B20" s="21" t="s">
        <v>16</v>
      </c>
      <c r="C20" s="90"/>
      <c r="D20" s="66"/>
      <c r="E20" s="39">
        <v>3000</v>
      </c>
      <c r="F20" s="41" t="str">
        <f t="shared" si="0"/>
        <v>pole nevyplněno</v>
      </c>
    </row>
    <row r="21" spans="1:6" ht="20.25" customHeight="1" x14ac:dyDescent="0.25">
      <c r="A21" s="30" t="s">
        <v>52</v>
      </c>
      <c r="B21" s="21" t="s">
        <v>17</v>
      </c>
      <c r="C21" s="90"/>
      <c r="D21" s="66"/>
      <c r="E21" s="39">
        <v>500</v>
      </c>
      <c r="F21" s="41" t="str">
        <f t="shared" si="0"/>
        <v>pole nevyplněno</v>
      </c>
    </row>
    <row r="22" spans="1:6" ht="16.5" thickBot="1" x14ac:dyDescent="0.3">
      <c r="A22" s="5" t="s">
        <v>18</v>
      </c>
      <c r="B22" s="6" t="s">
        <v>11</v>
      </c>
      <c r="C22" s="45">
        <f>SUM(C20:C21)</f>
        <v>0</v>
      </c>
      <c r="D22" s="7">
        <v>0.05</v>
      </c>
      <c r="E22" s="58">
        <f>SUM(E20:E21)</f>
        <v>3500</v>
      </c>
      <c r="F22" s="59" t="str">
        <f t="shared" si="0"/>
        <v>ANO</v>
      </c>
    </row>
    <row r="23" spans="1:6" ht="19.5" customHeight="1" x14ac:dyDescent="0.25">
      <c r="A23" s="47" t="s">
        <v>19</v>
      </c>
      <c r="B23" s="2"/>
      <c r="C23" s="3"/>
      <c r="D23" s="4"/>
      <c r="E23" s="54"/>
      <c r="F23" s="55"/>
    </row>
    <row r="24" spans="1:6" ht="19.5" customHeight="1" x14ac:dyDescent="0.25">
      <c r="A24" s="30" t="s">
        <v>20</v>
      </c>
      <c r="B24" s="21" t="s">
        <v>21</v>
      </c>
      <c r="C24" s="90"/>
      <c r="D24" s="66"/>
      <c r="E24" s="39">
        <v>2200</v>
      </c>
      <c r="F24" s="41" t="str">
        <f t="shared" si="0"/>
        <v>pole nevyplněno</v>
      </c>
    </row>
    <row r="25" spans="1:6" ht="20.25" customHeight="1" x14ac:dyDescent="0.25">
      <c r="A25" s="30" t="s">
        <v>22</v>
      </c>
      <c r="B25" s="21" t="s">
        <v>21</v>
      </c>
      <c r="C25" s="90"/>
      <c r="D25" s="66"/>
      <c r="E25" s="39">
        <v>2600</v>
      </c>
      <c r="F25" s="41" t="str">
        <f t="shared" si="0"/>
        <v>pole nevyplněno</v>
      </c>
    </row>
    <row r="26" spans="1:6" ht="16.5" thickBot="1" x14ac:dyDescent="0.3">
      <c r="A26" s="5" t="s">
        <v>23</v>
      </c>
      <c r="B26" s="6" t="s">
        <v>11</v>
      </c>
      <c r="C26" s="45">
        <f>SUM(C24:C25)</f>
        <v>0</v>
      </c>
      <c r="D26" s="7">
        <v>0.05</v>
      </c>
      <c r="E26" s="58">
        <f>SUM(E24:E25)</f>
        <v>4800</v>
      </c>
      <c r="F26" s="59" t="str">
        <f t="shared" si="0"/>
        <v>ANO</v>
      </c>
    </row>
    <row r="27" spans="1:6" ht="20.25" customHeight="1" x14ac:dyDescent="0.25">
      <c r="A27" s="47" t="s">
        <v>53</v>
      </c>
      <c r="B27" s="2"/>
      <c r="C27" s="3"/>
      <c r="D27" s="4"/>
      <c r="E27" s="54"/>
      <c r="F27" s="55"/>
    </row>
    <row r="28" spans="1:6" ht="19.5" customHeight="1" x14ac:dyDescent="0.25">
      <c r="A28" s="30" t="s">
        <v>24</v>
      </c>
      <c r="B28" s="21" t="s">
        <v>25</v>
      </c>
      <c r="C28" s="90"/>
      <c r="D28" s="66"/>
      <c r="E28" s="39">
        <v>1500</v>
      </c>
      <c r="F28" s="41" t="str">
        <f t="shared" si="0"/>
        <v>pole nevyplněno</v>
      </c>
    </row>
    <row r="29" spans="1:6" ht="18.75" customHeight="1" x14ac:dyDescent="0.25">
      <c r="A29" s="30" t="s">
        <v>26</v>
      </c>
      <c r="B29" s="21" t="s">
        <v>27</v>
      </c>
      <c r="C29" s="90"/>
      <c r="D29" s="66"/>
      <c r="E29" s="39">
        <v>1000</v>
      </c>
      <c r="F29" s="41" t="str">
        <f t="shared" si="0"/>
        <v>pole nevyplněno</v>
      </c>
    </row>
    <row r="30" spans="1:6" ht="16.5" thickBot="1" x14ac:dyDescent="0.3">
      <c r="A30" s="5" t="s">
        <v>58</v>
      </c>
      <c r="B30" s="6" t="s">
        <v>11</v>
      </c>
      <c r="C30" s="45">
        <f>SUM(C28:C29)</f>
        <v>0</v>
      </c>
      <c r="D30" s="7">
        <v>0.05</v>
      </c>
      <c r="E30" s="58">
        <f>SUM(E28:E29)</f>
        <v>2500</v>
      </c>
      <c r="F30" s="59" t="str">
        <f t="shared" si="0"/>
        <v>ANO</v>
      </c>
    </row>
    <row r="31" spans="1:6" ht="18.75" customHeight="1" x14ac:dyDescent="0.25">
      <c r="A31" s="47" t="s">
        <v>28</v>
      </c>
      <c r="B31" s="2"/>
      <c r="C31" s="3"/>
      <c r="D31" s="4"/>
      <c r="E31" s="54"/>
      <c r="F31" s="55"/>
    </row>
    <row r="32" spans="1:6" ht="21" customHeight="1" x14ac:dyDescent="0.25">
      <c r="A32" s="30" t="s">
        <v>29</v>
      </c>
      <c r="B32" s="21" t="s">
        <v>30</v>
      </c>
      <c r="C32" s="90"/>
      <c r="D32" s="31"/>
      <c r="E32" s="39">
        <v>3500</v>
      </c>
      <c r="F32" s="41" t="str">
        <f t="shared" si="0"/>
        <v>pole nevyplněno</v>
      </c>
    </row>
    <row r="33" spans="1:6" ht="16.5" thickBot="1" x14ac:dyDescent="0.3">
      <c r="A33" s="5" t="s">
        <v>31</v>
      </c>
      <c r="B33" s="6" t="s">
        <v>11</v>
      </c>
      <c r="C33" s="45">
        <f>SUM(C32)</f>
        <v>0</v>
      </c>
      <c r="D33" s="7">
        <v>0.03</v>
      </c>
      <c r="E33" s="58">
        <f>SUM(E32)</f>
        <v>3500</v>
      </c>
      <c r="F33" s="59" t="str">
        <f t="shared" si="0"/>
        <v>ANO</v>
      </c>
    </row>
    <row r="34" spans="1:6" ht="21.75" customHeight="1" x14ac:dyDescent="0.25">
      <c r="A34" s="47" t="s">
        <v>54</v>
      </c>
      <c r="B34" s="2"/>
      <c r="C34" s="3"/>
      <c r="D34" s="4"/>
      <c r="E34" s="54"/>
      <c r="F34" s="55"/>
    </row>
    <row r="35" spans="1:6" ht="18.75" customHeight="1" x14ac:dyDescent="0.25">
      <c r="A35" s="30" t="s">
        <v>41</v>
      </c>
      <c r="B35" s="62" t="s">
        <v>32</v>
      </c>
      <c r="C35" s="90"/>
      <c r="D35" s="66"/>
      <c r="E35" s="39">
        <v>400</v>
      </c>
      <c r="F35" s="41" t="str">
        <f t="shared" si="0"/>
        <v>pole nevyplněno</v>
      </c>
    </row>
    <row r="36" spans="1:6" ht="18.75" customHeight="1" x14ac:dyDescent="0.25">
      <c r="A36" s="30" t="s">
        <v>42</v>
      </c>
      <c r="B36" s="62" t="s">
        <v>32</v>
      </c>
      <c r="C36" s="90"/>
      <c r="D36" s="66"/>
      <c r="E36" s="39">
        <v>400</v>
      </c>
      <c r="F36" s="41" t="str">
        <f t="shared" si="0"/>
        <v>pole nevyplněno</v>
      </c>
    </row>
    <row r="37" spans="1:6" ht="18.75" customHeight="1" x14ac:dyDescent="0.25">
      <c r="A37" s="30" t="s">
        <v>55</v>
      </c>
      <c r="B37" s="62" t="s">
        <v>32</v>
      </c>
      <c r="C37" s="90"/>
      <c r="D37" s="66"/>
      <c r="E37" s="39">
        <v>500</v>
      </c>
      <c r="F37" s="41" t="str">
        <f t="shared" si="0"/>
        <v>pole nevyplněno</v>
      </c>
    </row>
    <row r="38" spans="1:6" ht="18.75" customHeight="1" x14ac:dyDescent="0.25">
      <c r="A38" s="30" t="s">
        <v>46</v>
      </c>
      <c r="B38" s="62" t="s">
        <v>32</v>
      </c>
      <c r="C38" s="90"/>
      <c r="D38" s="66"/>
      <c r="E38" s="39">
        <v>600</v>
      </c>
      <c r="F38" s="41" t="str">
        <f t="shared" si="0"/>
        <v>pole nevyplněno</v>
      </c>
    </row>
    <row r="39" spans="1:6" ht="18.75" customHeight="1" x14ac:dyDescent="0.25">
      <c r="A39" s="32" t="s">
        <v>9</v>
      </c>
      <c r="B39" s="63" t="s">
        <v>32</v>
      </c>
      <c r="C39" s="91"/>
      <c r="D39" s="78"/>
      <c r="E39" s="42">
        <v>500</v>
      </c>
      <c r="F39" s="43" t="str">
        <f t="shared" si="0"/>
        <v>pole nevyplněno</v>
      </c>
    </row>
    <row r="40" spans="1:6" ht="16.5" thickBot="1" x14ac:dyDescent="0.3">
      <c r="A40" s="8" t="s">
        <v>56</v>
      </c>
      <c r="B40" s="9" t="s">
        <v>11</v>
      </c>
      <c r="C40" s="46">
        <f>SUM(C35:C39)</f>
        <v>0</v>
      </c>
      <c r="D40" s="10">
        <v>0.05</v>
      </c>
      <c r="E40" s="58">
        <f>SUM(E35:E39)</f>
        <v>2400</v>
      </c>
      <c r="F40" s="59" t="str">
        <f t="shared" si="0"/>
        <v>ANO</v>
      </c>
    </row>
    <row r="41" spans="1:6" ht="20.25" customHeight="1" x14ac:dyDescent="0.25">
      <c r="A41" s="47" t="s">
        <v>33</v>
      </c>
      <c r="B41" s="2"/>
      <c r="C41" s="3"/>
      <c r="D41" s="4"/>
      <c r="E41" s="54"/>
      <c r="F41" s="55"/>
    </row>
    <row r="42" spans="1:6" ht="18.75" customHeight="1" x14ac:dyDescent="0.25">
      <c r="A42" s="30" t="s">
        <v>34</v>
      </c>
      <c r="B42" s="21" t="s">
        <v>35</v>
      </c>
      <c r="C42" s="90"/>
      <c r="D42" s="66"/>
      <c r="E42" s="39">
        <v>400</v>
      </c>
      <c r="F42" s="41" t="str">
        <f t="shared" si="0"/>
        <v>pole nevyplněno</v>
      </c>
    </row>
    <row r="43" spans="1:6" ht="18.75" customHeight="1" x14ac:dyDescent="0.25">
      <c r="A43" s="30" t="s">
        <v>36</v>
      </c>
      <c r="B43" s="21" t="s">
        <v>35</v>
      </c>
      <c r="C43" s="90"/>
      <c r="D43" s="66"/>
      <c r="E43" s="39">
        <v>600</v>
      </c>
      <c r="F43" s="41" t="str">
        <f t="shared" si="0"/>
        <v>pole nevyplněno</v>
      </c>
    </row>
    <row r="44" spans="1:6" ht="16.5" thickBot="1" x14ac:dyDescent="0.3">
      <c r="A44" s="5" t="s">
        <v>37</v>
      </c>
      <c r="B44" s="6" t="s">
        <v>11</v>
      </c>
      <c r="C44" s="45">
        <f>SUM(C42:C43)</f>
        <v>0</v>
      </c>
      <c r="D44" s="7">
        <v>0.02</v>
      </c>
      <c r="E44" s="58">
        <f>SUM(E42:E43)</f>
        <v>1000</v>
      </c>
      <c r="F44" s="59" t="str">
        <f t="shared" si="0"/>
        <v>ANO</v>
      </c>
    </row>
    <row r="45" spans="1:6" ht="21.75" customHeight="1" x14ac:dyDescent="0.25">
      <c r="A45" s="47" t="s">
        <v>59</v>
      </c>
      <c r="B45" s="2"/>
      <c r="C45" s="3"/>
      <c r="D45" s="4"/>
      <c r="E45" s="54"/>
      <c r="F45" s="55"/>
    </row>
    <row r="46" spans="1:6" ht="20.25" customHeight="1" x14ac:dyDescent="0.25">
      <c r="A46" s="33" t="s">
        <v>43</v>
      </c>
      <c r="B46" s="34" t="s">
        <v>70</v>
      </c>
      <c r="C46" s="92"/>
      <c r="D46" s="66" t="s">
        <v>3</v>
      </c>
      <c r="E46" s="39">
        <v>3500</v>
      </c>
      <c r="F46" s="41" t="str">
        <f t="shared" si="0"/>
        <v>pole nevyplněno</v>
      </c>
    </row>
    <row r="47" spans="1:6" ht="18.75" customHeight="1" x14ac:dyDescent="0.25">
      <c r="A47" s="33" t="s">
        <v>44</v>
      </c>
      <c r="B47" s="34" t="s">
        <v>70</v>
      </c>
      <c r="C47" s="92"/>
      <c r="D47" s="66"/>
      <c r="E47" s="39">
        <v>4500</v>
      </c>
      <c r="F47" s="41" t="str">
        <f t="shared" si="0"/>
        <v>pole nevyplněno</v>
      </c>
    </row>
    <row r="48" spans="1:6" ht="16.5" thickBot="1" x14ac:dyDescent="0.3">
      <c r="A48" s="5" t="s">
        <v>60</v>
      </c>
      <c r="B48" s="6" t="s">
        <v>11</v>
      </c>
      <c r="C48" s="45">
        <f>SUM(C46:C47)</f>
        <v>0</v>
      </c>
      <c r="D48" s="7">
        <v>0.2</v>
      </c>
      <c r="E48" s="58">
        <f>SUM(E46:E47)</f>
        <v>8000</v>
      </c>
      <c r="F48" s="59" t="str">
        <f t="shared" si="0"/>
        <v>ANO</v>
      </c>
    </row>
    <row r="49" spans="1:6" ht="21.75" customHeight="1" x14ac:dyDescent="0.25">
      <c r="A49" s="47" t="s">
        <v>61</v>
      </c>
      <c r="B49" s="2"/>
      <c r="C49" s="3"/>
      <c r="D49" s="4"/>
      <c r="E49" s="54"/>
      <c r="F49" s="55"/>
    </row>
    <row r="50" spans="1:6" ht="27.75" customHeight="1" x14ac:dyDescent="0.25">
      <c r="A50" s="35" t="s">
        <v>62</v>
      </c>
      <c r="B50" s="23" t="s">
        <v>68</v>
      </c>
      <c r="C50" s="93"/>
      <c r="D50" s="66"/>
      <c r="E50" s="39">
        <v>4500</v>
      </c>
      <c r="F50" s="40" t="str">
        <f t="shared" si="0"/>
        <v>pole nevyplněno</v>
      </c>
    </row>
    <row r="51" spans="1:6" ht="27.75" customHeight="1" x14ac:dyDescent="0.25">
      <c r="A51" s="33" t="s">
        <v>63</v>
      </c>
      <c r="B51" s="23" t="s">
        <v>68</v>
      </c>
      <c r="C51" s="93"/>
      <c r="D51" s="66"/>
      <c r="E51" s="39">
        <v>4500</v>
      </c>
      <c r="F51" s="40" t="str">
        <f t="shared" si="0"/>
        <v>pole nevyplněno</v>
      </c>
    </row>
    <row r="52" spans="1:6" ht="19.5" customHeight="1" x14ac:dyDescent="0.25">
      <c r="A52" s="33" t="s">
        <v>64</v>
      </c>
      <c r="B52" s="23" t="s">
        <v>68</v>
      </c>
      <c r="C52" s="93"/>
      <c r="D52" s="66"/>
      <c r="E52" s="39">
        <v>4500</v>
      </c>
      <c r="F52" s="40" t="str">
        <f t="shared" si="0"/>
        <v>pole nevyplněno</v>
      </c>
    </row>
    <row r="53" spans="1:6" ht="19.5" customHeight="1" x14ac:dyDescent="0.25">
      <c r="A53" s="33" t="s">
        <v>65</v>
      </c>
      <c r="B53" s="23" t="s">
        <v>68</v>
      </c>
      <c r="C53" s="93"/>
      <c r="D53" s="66"/>
      <c r="E53" s="39">
        <v>3000</v>
      </c>
      <c r="F53" s="40" t="str">
        <f t="shared" si="0"/>
        <v>pole nevyplněno</v>
      </c>
    </row>
    <row r="54" spans="1:6" ht="19.5" customHeight="1" x14ac:dyDescent="0.25">
      <c r="A54" s="30" t="s">
        <v>66</v>
      </c>
      <c r="B54" s="23" t="s">
        <v>69</v>
      </c>
      <c r="C54" s="93"/>
      <c r="D54" s="66"/>
      <c r="E54" s="39">
        <v>3500</v>
      </c>
      <c r="F54" s="40" t="str">
        <f t="shared" si="0"/>
        <v>pole nevyplněno</v>
      </c>
    </row>
    <row r="55" spans="1:6" ht="19.5" customHeight="1" x14ac:dyDescent="0.25">
      <c r="A55" s="36" t="s">
        <v>67</v>
      </c>
      <c r="B55" s="23" t="s">
        <v>68</v>
      </c>
      <c r="C55" s="93"/>
      <c r="D55" s="66"/>
      <c r="E55" s="39">
        <v>500</v>
      </c>
      <c r="F55" s="40" t="str">
        <f t="shared" si="0"/>
        <v>pole nevyplněno</v>
      </c>
    </row>
    <row r="56" spans="1:6" ht="21" customHeight="1" x14ac:dyDescent="0.25">
      <c r="A56" s="11" t="s">
        <v>45</v>
      </c>
      <c r="B56" s="12" t="s">
        <v>11</v>
      </c>
      <c r="C56" s="44">
        <f>SUM(C50:C55)</f>
        <v>0</v>
      </c>
      <c r="D56" s="13">
        <v>0.4</v>
      </c>
      <c r="E56" s="56">
        <f>SUM(E50:E55)</f>
        <v>20500</v>
      </c>
      <c r="F56" s="57" t="str">
        <f t="shared" si="0"/>
        <v>ANO</v>
      </c>
    </row>
    <row r="57" spans="1:6" ht="15.75" thickBot="1" x14ac:dyDescent="0.3">
      <c r="A57" s="14" t="s">
        <v>38</v>
      </c>
      <c r="B57" s="15"/>
      <c r="C57" s="16"/>
      <c r="D57" s="17">
        <f>SUM(D7:D56)</f>
        <v>1</v>
      </c>
      <c r="E57" s="60"/>
      <c r="F57" s="61"/>
    </row>
    <row r="58" spans="1:6" s="48" customFormat="1" x14ac:dyDescent="0.25">
      <c r="E58" s="49"/>
      <c r="F58" s="50"/>
    </row>
    <row r="61" spans="1:6" x14ac:dyDescent="0.25">
      <c r="A61" s="1" t="s">
        <v>74</v>
      </c>
    </row>
    <row r="62" spans="1:6" x14ac:dyDescent="0.25">
      <c r="A62" s="1" t="s">
        <v>75</v>
      </c>
    </row>
    <row r="63" spans="1:6" x14ac:dyDescent="0.25">
      <c r="A63" s="1" t="s">
        <v>76</v>
      </c>
    </row>
    <row r="64" spans="1:6" x14ac:dyDescent="0.25">
      <c r="A64" s="1" t="s">
        <v>77</v>
      </c>
    </row>
  </sheetData>
  <sheetProtection algorithmName="SHA-512" hashValue="gS0Ax63YtmHD25noIvU+VHgFexRiJysno2RnynwdtKwWEjKzkup0Hs6W6ZvlN1+y06BDbcLhfR9CzN2bVpxbVA==" saltValue="M6uR7I6nrsnbkyjxsrUhkg==" spinCount="100000" sheet="1" objects="1" scenarios="1"/>
  <mergeCells count="13">
    <mergeCell ref="B3:F3"/>
    <mergeCell ref="B4:F4"/>
    <mergeCell ref="A1:F1"/>
    <mergeCell ref="A2:F2"/>
    <mergeCell ref="D35:D39"/>
    <mergeCell ref="D46:D47"/>
    <mergeCell ref="D42:D43"/>
    <mergeCell ref="D50:D55"/>
    <mergeCell ref="D28:D29"/>
    <mergeCell ref="D7:D11"/>
    <mergeCell ref="D20:D21"/>
    <mergeCell ref="D24:D25"/>
    <mergeCell ref="D14:D17"/>
  </mergeCells>
  <conditionalFormatting sqref="F7:F56">
    <cfRule type="containsText" dxfId="1" priority="2" operator="containsText" text="horní mez překročena">
      <formula>NOT(ISERROR(SEARCH("horní mez překročena",F7)))</formula>
    </cfRule>
  </conditionalFormatting>
  <conditionalFormatting sqref="C50:C55 C46:C47 C42:C43 C35:C39 C32 C28:C29 C24:C25 C20:C21 C14:C17 C7:C11">
    <cfRule type="cellIs" dxfId="0" priority="1" operator="equal">
      <formula>0</formula>
    </cfRule>
  </conditionalFormatting>
  <dataValidations count="1">
    <dataValidation type="list" allowBlank="1" showInputMessage="1" showErrorMessage="1" sqref="B4:D4" xr:uid="{9C8C5CE9-7395-472D-92A0-5B60453BDDAB}">
      <formula1>$A$62:$A$64</formula1>
    </dataValidation>
  </dataValidations>
  <pageMargins left="0.23622047244094491" right="0.23622047244094491" top="0.39370078740157483" bottom="0.3937007874015748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04D4F-6473-4B46-8653-45693D7B45CF}">
  <dimension ref="A1:B17"/>
  <sheetViews>
    <sheetView showGridLines="0" zoomScale="90" zoomScaleNormal="90" workbookViewId="0">
      <selection activeCell="B6" sqref="B6"/>
    </sheetView>
  </sheetViews>
  <sheetFormatPr defaultRowHeight="15" x14ac:dyDescent="0.25"/>
  <cols>
    <col min="1" max="1" width="70.42578125" style="1" customWidth="1"/>
    <col min="2" max="2" width="39.7109375" style="1" customWidth="1"/>
    <col min="3" max="16384" width="9.140625" style="1"/>
  </cols>
  <sheetData>
    <row r="1" spans="1:2" ht="41.25" customHeight="1" x14ac:dyDescent="0.25">
      <c r="A1" s="79" t="str">
        <f>'DÍLČÍ HODNOTÍCÍ KRITÉRIA'!A1:B1</f>
        <v>Veřejná zakázka: GEODETICKÉ SLUŽBY 2020 - RÁMCOVÁ DOHODA</v>
      </c>
      <c r="B1" s="80"/>
    </row>
    <row r="2" spans="1:2" ht="59.25" customHeight="1" x14ac:dyDescent="0.25">
      <c r="A2" s="81" t="s">
        <v>82</v>
      </c>
      <c r="B2" s="81">
        <f>'DÍLČÍ HODNOTÍCÍ KRITÉRIA'!B2</f>
        <v>0</v>
      </c>
    </row>
    <row r="3" spans="1:2" ht="15.75" x14ac:dyDescent="0.25">
      <c r="A3" s="20" t="str">
        <f>'DÍLČÍ HODNOTÍCÍ KRITÉRIA'!A4</f>
        <v>Část veřejné zakázky:</v>
      </c>
      <c r="B3" s="24">
        <f>'DÍLČÍ HODNOTÍCÍ KRITÉRIA'!B4</f>
        <v>0</v>
      </c>
    </row>
    <row r="4" spans="1:2" ht="38.25" customHeight="1" x14ac:dyDescent="0.25">
      <c r="A4" s="64" t="str">
        <f>'DÍLČÍ HODNOTÍCÍ KRITÉRIA'!A3</f>
        <v>Uchazeč:</v>
      </c>
      <c r="B4" s="65">
        <f>'DÍLČÍ HODNOTÍCÍ KRITÉRIA'!B3</f>
        <v>0</v>
      </c>
    </row>
    <row r="5" spans="1:2" ht="49.5" customHeight="1" x14ac:dyDescent="0.25">
      <c r="A5" s="18" t="str">
        <f>'DÍLČÍ HODNOTÍCÍ KRITÉRIA'!A5</f>
        <v>Položka</v>
      </c>
      <c r="B5" s="19" t="s">
        <v>73</v>
      </c>
    </row>
    <row r="6" spans="1:2" ht="23.25" customHeight="1" x14ac:dyDescent="0.25">
      <c r="A6" s="24" t="str">
        <f>'DÍLČÍ HODNOTÍCÍ KRITÉRIA'!A6</f>
        <v xml:space="preserve">I. Zřízení geodetického bodu nebo sítě geodetických bodů </v>
      </c>
      <c r="B6" s="22">
        <f>'DÍLČÍ HODNOTÍCÍ KRITÉRIA'!C12</f>
        <v>0</v>
      </c>
    </row>
    <row r="7" spans="1:2" ht="23.25" customHeight="1" x14ac:dyDescent="0.25">
      <c r="A7" s="24" t="str">
        <f>'DÍLČÍ HODNOTÍCÍ KRITÉRIA'!A13</f>
        <v>II. Zaměření a vyhotovení tematické mapy velkého měřítka</v>
      </c>
      <c r="B7" s="22">
        <f>'DÍLČÍ HODNOTÍCÍ KRITÉRIA'!C18</f>
        <v>0</v>
      </c>
    </row>
    <row r="8" spans="1:2" ht="23.25" customHeight="1" x14ac:dyDescent="0.25">
      <c r="A8" s="24" t="str">
        <f>'DÍLČÍ HODNOTÍCÍ KRITÉRIA'!A19</f>
        <v>III. Zaměření a zobrazení samostatného prvku polohopisu</v>
      </c>
      <c r="B8" s="22">
        <f>'DÍLČÍ HODNOTÍCÍ KRITÉRIA'!C22</f>
        <v>0</v>
      </c>
    </row>
    <row r="9" spans="1:2" ht="23.25" customHeight="1" x14ac:dyDescent="0.25">
      <c r="A9" s="24" t="str">
        <f>'DÍLČÍ HODNOTÍCÍ KRITÉRIA'!A23</f>
        <v>IV. Vyhledání, zaměření a zobrazení inženýrské sítě</v>
      </c>
      <c r="B9" s="22">
        <f>'DÍLČÍ HODNOTÍCÍ KRITÉRIA'!C26</f>
        <v>0</v>
      </c>
    </row>
    <row r="10" spans="1:2" ht="23.25" customHeight="1" x14ac:dyDescent="0.25">
      <c r="A10" s="24" t="str">
        <f>'DÍLČÍ HODNOTÍCÍ KRITÉRIA'!A27</f>
        <v>V. Zaměření a  vyhotovení podélného nebo příčného profilu stavby nebo terénu</v>
      </c>
      <c r="B10" s="22">
        <f>'DÍLČÍ HODNOTÍCÍ KRITÉRIA'!C30</f>
        <v>0</v>
      </c>
    </row>
    <row r="11" spans="1:2" ht="23.25" customHeight="1" x14ac:dyDescent="0.25">
      <c r="A11" s="24" t="str">
        <f>'DÍLČÍ HODNOTÍCÍ KRITÉRIA'!A31</f>
        <v>VI. Zaměření a výpočet objemu (kubatury) hmoty</v>
      </c>
      <c r="B11" s="22">
        <f>'DÍLČÍ HODNOTÍCÍ KRITÉRIA'!C33</f>
        <v>0</v>
      </c>
    </row>
    <row r="12" spans="1:2" ht="23.25" customHeight="1" x14ac:dyDescent="0.25">
      <c r="A12" s="24" t="str">
        <f>'DÍLČÍ HODNOTÍCÍ KRITÉRIA'!A34</f>
        <v>VII. Vytyčení stavby nebo terénní úpravy na povrchu</v>
      </c>
      <c r="B12" s="22">
        <f>'DÍLČÍ HODNOTÍCÍ KRITÉRIA'!C40</f>
        <v>0</v>
      </c>
    </row>
    <row r="13" spans="1:2" ht="23.25" customHeight="1" x14ac:dyDescent="0.25">
      <c r="A13" s="24" t="str">
        <f>'DÍLČÍ HODNOTÍCÍ KRITÉRIA'!A41</f>
        <v>VIII. Určení posunů objektů</v>
      </c>
      <c r="B13" s="22">
        <f>'DÍLČÍ HODNOTÍCÍ KRITÉRIA'!C44</f>
        <v>0</v>
      </c>
    </row>
    <row r="14" spans="1:2" ht="23.25" customHeight="1" x14ac:dyDescent="0.25">
      <c r="A14" s="24" t="str">
        <f>'DÍLČÍ HODNOTÍCÍ KRITÉRIA'!A45</f>
        <v>IX. Vytyčení hranic pozemku</v>
      </c>
      <c r="B14" s="22">
        <f>'DÍLČÍ HODNOTÍCÍ KRITÉRIA'!C48</f>
        <v>0</v>
      </c>
    </row>
    <row r="15" spans="1:2" ht="23.25" customHeight="1" x14ac:dyDescent="0.25">
      <c r="A15" s="24" t="str">
        <f>'DÍLČÍ HODNOTÍCÍ KRITÉRIA'!A49</f>
        <v>X.Vyhotovení geometrického plánu</v>
      </c>
      <c r="B15" s="22">
        <f>'DÍLČÍ HODNOTÍCÍ KRITÉRIA'!C56</f>
        <v>0</v>
      </c>
    </row>
    <row r="17" ht="18.75" customHeight="1" x14ac:dyDescent="0.25"/>
  </sheetData>
  <sheetProtection algorithmName="SHA-512" hashValue="KZTEX3i6/bwcLkAsBSRskC8flh8lhYFigbCABEF9v9hY/e8gN3jDyTb1H7OoO0oQP6gtf40bmMyEs8QbugvkaQ==" saltValue="lR0tGyVUmPKYWDajHHOr1A==" spinCount="100000" sheet="1" objects="1" scenarios="1"/>
  <mergeCells count="2">
    <mergeCell ref="A1:B1"/>
    <mergeCell ref="A2:B2"/>
  </mergeCells>
  <pageMargins left="0.70866141732283472" right="0.70866141732283472" top="0.78740157480314965" bottom="0.78740157480314965" header="0.31496062992125984" footer="0.31496062992125984"/>
  <pageSetup paperSize="9" scale="7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DÍLČÍ HODNOTÍCÍ KRITÉRIA</vt:lpstr>
      <vt:lpstr>SOUHRN</vt:lpstr>
      <vt:lpstr>'DÍLČÍ HODNOTÍCÍ KRITÉRIA'!Oblast_tisku</vt:lpstr>
    </vt:vector>
  </TitlesOfParts>
  <Company>Povodí Ohře, státní podnik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Hrebeniakova Eva</dc:creator>
  <cp:lastModifiedBy>Šulcová Martina</cp:lastModifiedBy>
  <cp:lastPrinted>2019-11-11T13:49:18Z</cp:lastPrinted>
  <dcterms:created xsi:type="dcterms:W3CDTF">2016-11-23T09:36:00Z</dcterms:created>
  <dcterms:modified xsi:type="dcterms:W3CDTF">2019-11-22T09:33:14Z</dcterms:modified>
</cp:coreProperties>
</file>