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chánková.L\Desktop\Výběrová řízení\2020\01. Dodávka vakcinačních přípravků včetně vakcinace a dodávka odčervovacích přípravků\02. Výzva\"/>
    </mc:Choice>
  </mc:AlternateContent>
  <bookViews>
    <workbookView xWindow="0" yWindow="0" windowWidth="20385" windowHeight="11340"/>
  </bookViews>
  <sheets>
    <sheet name="Vakcinace a odčervení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4" i="1"/>
  <c r="E15" i="1"/>
  <c r="E16" i="1"/>
  <c r="E23" i="1"/>
  <c r="E24" i="1"/>
  <c r="E25" i="1"/>
  <c r="E26" i="1"/>
  <c r="E27" i="1"/>
  <c r="E29" i="1"/>
  <c r="E30" i="1"/>
  <c r="E31" i="1"/>
  <c r="E33" i="1"/>
  <c r="E34" i="1"/>
  <c r="E32" i="1" l="1"/>
  <c r="E54" i="1"/>
  <c r="E53" i="1"/>
  <c r="E46" i="1"/>
  <c r="E45" i="1"/>
  <c r="E13" i="1"/>
  <c r="E47" i="1" l="1"/>
  <c r="E28" i="1"/>
  <c r="E35" i="1" s="1"/>
  <c r="E55" i="1"/>
  <c r="E17" i="1"/>
  <c r="E18" i="1" s="1"/>
</calcChain>
</file>

<file path=xl/sharedStrings.xml><?xml version="1.0" encoding="utf-8"?>
<sst xmlns="http://schemas.openxmlformats.org/spreadsheetml/2006/main" count="102" uniqueCount="44">
  <si>
    <t>Kladruby nad Labem</t>
  </si>
  <si>
    <t>Druh vakcinace</t>
  </si>
  <si>
    <t>Předpokládaný počet koní a jejich druh</t>
  </si>
  <si>
    <t>Celkem</t>
  </si>
  <si>
    <t>cca 300 koní</t>
  </si>
  <si>
    <t>Celková cena bez DPH</t>
  </si>
  <si>
    <t>-</t>
  </si>
  <si>
    <t>Vakcína bude obsahovat aktuální kmeny chřipky pro ČR.</t>
  </si>
  <si>
    <t>Slatiňany</t>
  </si>
  <si>
    <t>cca 100 koní
(plemenní hřebci
a plemenné klisny)</t>
  </si>
  <si>
    <t>cca 38 koní (hříbata 2019)</t>
  </si>
  <si>
    <t>cca 150 koní</t>
  </si>
  <si>
    <t>Druh odčervení</t>
  </si>
  <si>
    <t>Předpokládaný termín</t>
  </si>
  <si>
    <t>Cena bez DPH
za 1 ks</t>
  </si>
  <si>
    <t>Celková cena
bez DPH</t>
  </si>
  <si>
    <t>cca 720 koní</t>
  </si>
  <si>
    <t>BioEquin FH</t>
  </si>
  <si>
    <t>CLOTEID 4</t>
  </si>
  <si>
    <t>cca 40 koní
(hříbata 2019)</t>
  </si>
  <si>
    <t>cca 39 koní
(hříbata 2020)</t>
  </si>
  <si>
    <t>cca 378 koní</t>
  </si>
  <si>
    <t>BioEquin FT</t>
  </si>
  <si>
    <t>BioEquin F</t>
  </si>
  <si>
    <t>leden 2020</t>
  </si>
  <si>
    <t>únor 2020</t>
  </si>
  <si>
    <t>květen 2020</t>
  </si>
  <si>
    <t>listopad 2020</t>
  </si>
  <si>
    <t>říjen 2020</t>
  </si>
  <si>
    <t>cca 314 koní</t>
  </si>
  <si>
    <t>cca 40 koní
(hříbata 2020)</t>
  </si>
  <si>
    <t>cca 180 koní</t>
  </si>
  <si>
    <t>Dodávka vakcinačních přípravků včetně vakcinace</t>
  </si>
  <si>
    <t>Dodávka odčervovacích přípravků pro koně</t>
  </si>
  <si>
    <t>Vakcinace a odčervení pro rok 2020</t>
  </si>
  <si>
    <t xml:space="preserve">Účinná látka
Fenbendazol </t>
  </si>
  <si>
    <t>Účinná látka
Pyrantel</t>
  </si>
  <si>
    <t>jaro 2020</t>
  </si>
  <si>
    <t>podzim 2020</t>
  </si>
  <si>
    <t>cca 640 koní</t>
  </si>
  <si>
    <t>cca 250 koní</t>
  </si>
  <si>
    <t>cca 290
(250 koní + 40 hříbat ročník 2020)</t>
  </si>
  <si>
    <t>cca 540 koní</t>
  </si>
  <si>
    <t>cca 340 koní
(300 koní + 40 hříbat ročník 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</si>
</sst>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4" x14ac:knownFonts="1"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44" fontId="0" fillId="0" borderId="5" xfId="0" applyNumberFormat="1" applyBorder="1" applyAlignment="1" applyProtection="1">
      <alignment horizontal="center" vertical="center"/>
      <protection locked="0"/>
    </xf>
    <xf numFmtId="44" fontId="0" fillId="0" borderId="1" xfId="0" applyNumberFormat="1" applyBorder="1" applyAlignment="1" applyProtection="1">
      <alignment horizontal="center" vertical="center"/>
      <protection locked="0"/>
    </xf>
    <xf numFmtId="44" fontId="0" fillId="0" borderId="23" xfId="0" applyNumberFormat="1" applyBorder="1" applyAlignment="1" applyProtection="1">
      <alignment horizontal="center" vertical="center"/>
      <protection locked="0"/>
    </xf>
    <xf numFmtId="44" fontId="0" fillId="0" borderId="30" xfId="0" applyNumberFormat="1" applyBorder="1" applyAlignment="1" applyProtection="1">
      <alignment horizontal="center" vertical="center"/>
      <protection locked="0"/>
    </xf>
    <xf numFmtId="44" fontId="0" fillId="0" borderId="3" xfId="0" applyNumberFormat="1" applyBorder="1" applyAlignment="1" applyProtection="1">
      <alignment horizontal="center" vertical="center"/>
      <protection locked="0"/>
    </xf>
    <xf numFmtId="44" fontId="0" fillId="0" borderId="26" xfId="0" applyNumberFormat="1" applyBorder="1" applyAlignment="1" applyProtection="1">
      <alignment horizontal="center" vertical="center"/>
      <protection locked="0"/>
    </xf>
    <xf numFmtId="44" fontId="0" fillId="0" borderId="38" xfId="0" applyNumberFormat="1" applyBorder="1" applyAlignment="1" applyProtection="1">
      <alignment horizontal="center" vertical="center"/>
      <protection locked="0"/>
    </xf>
    <xf numFmtId="44" fontId="0" fillId="0" borderId="4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49" fontId="0" fillId="0" borderId="5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 wrapText="1"/>
    </xf>
    <xf numFmtId="44" fontId="0" fillId="0" borderId="17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44" fontId="0" fillId="0" borderId="10" xfId="0" applyNumberFormat="1" applyBorder="1" applyAlignment="1" applyProtection="1">
      <alignment horizontal="center" vertical="center"/>
    </xf>
    <xf numFmtId="0" fontId="0" fillId="3" borderId="4" xfId="0" applyFont="1" applyFill="1" applyBorder="1" applyAlignment="1" applyProtection="1">
      <alignment horizontal="center" vertical="center" wrapText="1"/>
    </xf>
    <xf numFmtId="44" fontId="0" fillId="3" borderId="4" xfId="0" applyNumberFormat="1" applyFill="1" applyBorder="1" applyAlignment="1" applyProtection="1">
      <alignment horizontal="center" vertical="center"/>
    </xf>
    <xf numFmtId="44" fontId="0" fillId="3" borderId="21" xfId="0" applyNumberFormat="1" applyFill="1" applyBorder="1" applyAlignment="1" applyProtection="1">
      <alignment horizontal="center" vertical="center"/>
    </xf>
    <xf numFmtId="49" fontId="0" fillId="0" borderId="23" xfId="0" applyNumberForma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 wrapText="1"/>
    </xf>
    <xf numFmtId="44" fontId="0" fillId="0" borderId="36" xfId="0" applyNumberForma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 wrapText="1"/>
    </xf>
    <xf numFmtId="0" fontId="0" fillId="3" borderId="19" xfId="0" applyFont="1" applyFill="1" applyBorder="1" applyAlignment="1" applyProtection="1">
      <alignment horizontal="center" vertical="center" wrapText="1"/>
    </xf>
    <xf numFmtId="44" fontId="0" fillId="3" borderId="19" xfId="0" applyNumberFormat="1" applyFill="1" applyBorder="1" applyAlignment="1" applyProtection="1">
      <alignment horizontal="center" vertical="center"/>
    </xf>
    <xf numFmtId="44" fontId="0" fillId="3" borderId="20" xfId="0" applyNumberFormat="1" applyFill="1" applyBorder="1" applyAlignment="1" applyProtection="1">
      <alignment horizontal="center" vertical="center"/>
    </xf>
    <xf numFmtId="44" fontId="1" fillId="3" borderId="33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/>
    </xf>
    <xf numFmtId="49" fontId="0" fillId="0" borderId="29" xfId="0" applyNumberFormat="1" applyBorder="1" applyAlignment="1" applyProtection="1">
      <alignment horizontal="center" vertical="center"/>
    </xf>
    <xf numFmtId="49" fontId="0" fillId="0" borderId="37" xfId="0" applyNumberFormat="1" applyBorder="1" applyAlignment="1" applyProtection="1">
      <alignment horizontal="center" vertical="center"/>
    </xf>
    <xf numFmtId="49" fontId="0" fillId="0" borderId="2" xfId="0" applyNumberFormat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44" fontId="0" fillId="3" borderId="14" xfId="0" applyNumberFormat="1" applyFill="1" applyBorder="1" applyAlignment="1" applyProtection="1">
      <alignment horizontal="center" vertical="center"/>
    </xf>
    <xf numFmtId="44" fontId="0" fillId="3" borderId="15" xfId="0" applyNumberForma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left" vertical="center" indent="1"/>
    </xf>
    <xf numFmtId="49" fontId="0" fillId="0" borderId="26" xfId="0" applyNumberForma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44" fontId="0" fillId="0" borderId="27" xfId="0" applyNumberFormat="1" applyBorder="1" applyAlignment="1" applyProtection="1">
      <alignment horizontal="center" vertical="center"/>
    </xf>
    <xf numFmtId="0" fontId="1" fillId="3" borderId="39" xfId="0" applyFont="1" applyFill="1" applyBorder="1" applyAlignment="1" applyProtection="1">
      <alignment horizontal="left" vertical="center" indent="1"/>
    </xf>
    <xf numFmtId="49" fontId="0" fillId="0" borderId="40" xfId="0" applyNumberFormat="1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/>
    </xf>
    <xf numFmtId="44" fontId="0" fillId="0" borderId="41" xfId="0" applyNumberFormat="1" applyBorder="1" applyAlignment="1" applyProtection="1">
      <alignment horizontal="center" vertical="center"/>
    </xf>
    <xf numFmtId="0" fontId="0" fillId="0" borderId="12" xfId="0" applyFill="1" applyBorder="1" applyAlignment="1" applyProtection="1">
      <alignment horizontal="left" vertical="center" wrapText="1" indent="1"/>
    </xf>
    <xf numFmtId="0" fontId="0" fillId="0" borderId="5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left" vertical="center" wrapText="1" indent="1"/>
    </xf>
    <xf numFmtId="0" fontId="0" fillId="0" borderId="1" xfId="0" applyFill="1" applyBorder="1" applyAlignment="1" applyProtection="1">
      <alignment horizontal="center" vertical="center" wrapText="1"/>
    </xf>
    <xf numFmtId="44" fontId="1" fillId="3" borderId="15" xfId="0" applyNumberFormat="1" applyFont="1" applyFill="1" applyBorder="1" applyAlignment="1" applyProtection="1">
      <alignment horizontal="center" vertical="center"/>
    </xf>
    <xf numFmtId="0" fontId="0" fillId="0" borderId="42" xfId="0" applyFill="1" applyBorder="1" applyAlignment="1" applyProtection="1">
      <alignment horizontal="left" vertical="center" wrapText="1" indent="1"/>
    </xf>
    <xf numFmtId="0" fontId="0" fillId="3" borderId="14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left" vertical="center" wrapText="1" indent="1"/>
    </xf>
    <xf numFmtId="0" fontId="1" fillId="3" borderId="11" xfId="0" applyFont="1" applyFill="1" applyBorder="1" applyAlignment="1" applyProtection="1">
      <alignment horizontal="left" vertical="center" indent="1"/>
    </xf>
    <xf numFmtId="0" fontId="1" fillId="3" borderId="4" xfId="0" applyFont="1" applyFill="1" applyBorder="1" applyAlignment="1" applyProtection="1">
      <alignment horizontal="left" vertical="center" indent="1"/>
    </xf>
    <xf numFmtId="0" fontId="1" fillId="3" borderId="13" xfId="0" applyFont="1" applyFill="1" applyBorder="1" applyAlignment="1" applyProtection="1">
      <alignment horizontal="left" vertical="center" indent="1"/>
    </xf>
    <xf numFmtId="0" fontId="1" fillId="3" borderId="14" xfId="0" applyFont="1" applyFill="1" applyBorder="1" applyAlignment="1" applyProtection="1">
      <alignment horizontal="left" vertical="center" indent="1"/>
    </xf>
    <xf numFmtId="0" fontId="1" fillId="3" borderId="28" xfId="0" applyFont="1" applyFill="1" applyBorder="1" applyAlignment="1" applyProtection="1">
      <alignment horizontal="left" vertical="center" wrapText="1" indent="1"/>
    </xf>
    <xf numFmtId="0" fontId="1" fillId="3" borderId="12" xfId="0" applyFont="1" applyFill="1" applyBorder="1" applyAlignment="1" applyProtection="1">
      <alignment horizontal="left" vertical="center" wrapText="1" indent="1"/>
    </xf>
    <xf numFmtId="0" fontId="1" fillId="3" borderId="18" xfId="0" applyFont="1" applyFill="1" applyBorder="1" applyAlignment="1" applyProtection="1">
      <alignment horizontal="left" vertical="center" indent="1"/>
    </xf>
    <xf numFmtId="0" fontId="1" fillId="3" borderId="19" xfId="0" applyFont="1" applyFill="1" applyBorder="1" applyAlignment="1" applyProtection="1">
      <alignment horizontal="left" vertical="center" indent="1"/>
    </xf>
    <xf numFmtId="0" fontId="1" fillId="3" borderId="22" xfId="0" applyFont="1" applyFill="1" applyBorder="1" applyAlignment="1" applyProtection="1">
      <alignment horizontal="left" vertical="center" indent="1"/>
    </xf>
    <xf numFmtId="0" fontId="1" fillId="3" borderId="16" xfId="0" applyFont="1" applyFill="1" applyBorder="1" applyAlignment="1" applyProtection="1">
      <alignment horizontal="left" vertical="center" indent="1"/>
    </xf>
    <xf numFmtId="0" fontId="1" fillId="3" borderId="12" xfId="0" applyFont="1" applyFill="1" applyBorder="1" applyAlignment="1" applyProtection="1">
      <alignment horizontal="left" vertical="center" indent="1"/>
    </xf>
    <xf numFmtId="0" fontId="1" fillId="3" borderId="16" xfId="0" applyFont="1" applyFill="1" applyBorder="1" applyAlignment="1" applyProtection="1">
      <alignment horizontal="left" vertical="center" wrapText="1" indent="1"/>
    </xf>
    <xf numFmtId="0" fontId="1" fillId="3" borderId="31" xfId="0" applyFont="1" applyFill="1" applyBorder="1" applyAlignment="1" applyProtection="1">
      <alignment horizontal="left" vertical="center" indent="1"/>
    </xf>
    <xf numFmtId="0" fontId="1" fillId="3" borderId="32" xfId="0" applyFont="1" applyFill="1" applyBorder="1" applyAlignment="1" applyProtection="1">
      <alignment horizontal="left" vertical="center" indent="1"/>
    </xf>
    <xf numFmtId="0" fontId="1" fillId="3" borderId="34" xfId="0" applyFont="1" applyFill="1" applyBorder="1" applyAlignment="1" applyProtection="1">
      <alignment horizontal="left" vertical="center" indent="1"/>
    </xf>
    <xf numFmtId="0" fontId="1" fillId="3" borderId="35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tabSelected="1" workbookViewId="0">
      <selection activeCell="D8" sqref="D8"/>
    </sheetView>
  </sheetViews>
  <sheetFormatPr defaultRowHeight="12.75" x14ac:dyDescent="0.2"/>
  <cols>
    <col min="1" max="1" width="25.625" style="9" customWidth="1"/>
    <col min="2" max="2" width="15.625" style="9" customWidth="1"/>
    <col min="3" max="3" width="20.625" style="9" customWidth="1"/>
    <col min="4" max="4" width="15.625" style="9" customWidth="1"/>
    <col min="5" max="5" width="20.625" style="9" customWidth="1"/>
    <col min="6" max="16384" width="9" style="9"/>
  </cols>
  <sheetData>
    <row r="1" spans="1:5" ht="15" x14ac:dyDescent="0.2">
      <c r="A1" s="59" t="s">
        <v>34</v>
      </c>
      <c r="B1" s="59"/>
      <c r="C1" s="59"/>
      <c r="D1" s="59"/>
      <c r="E1" s="59"/>
    </row>
    <row r="2" spans="1:5" ht="9.9499999999999993" customHeight="1" x14ac:dyDescent="0.2"/>
    <row r="3" spans="1:5" ht="9.9499999999999993" customHeight="1" x14ac:dyDescent="0.2"/>
    <row r="4" spans="1:5" ht="14.25" x14ac:dyDescent="0.2">
      <c r="A4" s="55" t="s">
        <v>32</v>
      </c>
      <c r="B4" s="55"/>
      <c r="C4" s="55"/>
      <c r="D4" s="55"/>
      <c r="E4" s="55"/>
    </row>
    <row r="5" spans="1:5" ht="9.9499999999999993" customHeight="1" thickBot="1" x14ac:dyDescent="0.25"/>
    <row r="6" spans="1:5" ht="27" customHeight="1" x14ac:dyDescent="0.2">
      <c r="A6" s="56" t="s">
        <v>0</v>
      </c>
      <c r="B6" s="57"/>
      <c r="C6" s="57"/>
      <c r="D6" s="57"/>
      <c r="E6" s="58"/>
    </row>
    <row r="7" spans="1:5" ht="27" customHeight="1" thickBot="1" x14ac:dyDescent="0.25">
      <c r="A7" s="10" t="s">
        <v>1</v>
      </c>
      <c r="B7" s="11" t="s">
        <v>13</v>
      </c>
      <c r="C7" s="11" t="s">
        <v>2</v>
      </c>
      <c r="D7" s="11" t="s">
        <v>14</v>
      </c>
      <c r="E7" s="12" t="s">
        <v>15</v>
      </c>
    </row>
    <row r="8" spans="1:5" ht="27" customHeight="1" thickTop="1" x14ac:dyDescent="0.2">
      <c r="A8" s="72" t="s">
        <v>17</v>
      </c>
      <c r="B8" s="13" t="s">
        <v>24</v>
      </c>
      <c r="C8" s="14" t="s">
        <v>19</v>
      </c>
      <c r="D8" s="1"/>
      <c r="E8" s="15">
        <f>D8*40</f>
        <v>0</v>
      </c>
    </row>
    <row r="9" spans="1:5" ht="27" customHeight="1" x14ac:dyDescent="0.2">
      <c r="A9" s="72"/>
      <c r="B9" s="13" t="s">
        <v>25</v>
      </c>
      <c r="C9" s="14" t="s">
        <v>19</v>
      </c>
      <c r="D9" s="1"/>
      <c r="E9" s="15">
        <f>D9*40</f>
        <v>0</v>
      </c>
    </row>
    <row r="10" spans="1:5" ht="27" customHeight="1" x14ac:dyDescent="0.2">
      <c r="A10" s="72"/>
      <c r="B10" s="13" t="s">
        <v>26</v>
      </c>
      <c r="C10" s="14" t="s">
        <v>19</v>
      </c>
      <c r="D10" s="1"/>
      <c r="E10" s="15">
        <f>D10*40</f>
        <v>0</v>
      </c>
    </row>
    <row r="11" spans="1:5" ht="27" customHeight="1" x14ac:dyDescent="0.2">
      <c r="A11" s="72"/>
      <c r="B11" s="13" t="s">
        <v>26</v>
      </c>
      <c r="C11" s="16" t="s">
        <v>4</v>
      </c>
      <c r="D11" s="1"/>
      <c r="E11" s="15">
        <f>D11*300</f>
        <v>0</v>
      </c>
    </row>
    <row r="12" spans="1:5" ht="27" customHeight="1" x14ac:dyDescent="0.2">
      <c r="A12" s="66"/>
      <c r="B12" s="17" t="s">
        <v>27</v>
      </c>
      <c r="C12" s="18" t="s">
        <v>4</v>
      </c>
      <c r="D12" s="2"/>
      <c r="E12" s="19">
        <f>D12*300</f>
        <v>0</v>
      </c>
    </row>
    <row r="13" spans="1:5" ht="27" customHeight="1" thickBot="1" x14ac:dyDescent="0.25">
      <c r="A13" s="61" t="s">
        <v>3</v>
      </c>
      <c r="B13" s="62"/>
      <c r="C13" s="20" t="s">
        <v>16</v>
      </c>
      <c r="D13" s="21" t="s">
        <v>6</v>
      </c>
      <c r="E13" s="22">
        <f>SUM(E8:E12)</f>
        <v>0</v>
      </c>
    </row>
    <row r="14" spans="1:5" ht="27" customHeight="1" x14ac:dyDescent="0.2">
      <c r="A14" s="69" t="s">
        <v>18</v>
      </c>
      <c r="B14" s="23" t="s">
        <v>26</v>
      </c>
      <c r="C14" s="24" t="s">
        <v>4</v>
      </c>
      <c r="D14" s="3"/>
      <c r="E14" s="25">
        <f>D14*300</f>
        <v>0</v>
      </c>
    </row>
    <row r="15" spans="1:5" ht="27" customHeight="1" x14ac:dyDescent="0.2">
      <c r="A15" s="70"/>
      <c r="B15" s="13" t="s">
        <v>28</v>
      </c>
      <c r="C15" s="26" t="s">
        <v>20</v>
      </c>
      <c r="D15" s="1"/>
      <c r="E15" s="19">
        <f>D15*39</f>
        <v>0</v>
      </c>
    </row>
    <row r="16" spans="1:5" ht="27" customHeight="1" x14ac:dyDescent="0.2">
      <c r="A16" s="71"/>
      <c r="B16" s="17" t="s">
        <v>27</v>
      </c>
      <c r="C16" s="26" t="s">
        <v>20</v>
      </c>
      <c r="D16" s="2"/>
      <c r="E16" s="19">
        <f>D16*39</f>
        <v>0</v>
      </c>
    </row>
    <row r="17" spans="1:5" ht="27" customHeight="1" thickBot="1" x14ac:dyDescent="0.25">
      <c r="A17" s="67" t="s">
        <v>3</v>
      </c>
      <c r="B17" s="68"/>
      <c r="C17" s="27" t="s">
        <v>21</v>
      </c>
      <c r="D17" s="28" t="s">
        <v>6</v>
      </c>
      <c r="E17" s="29">
        <f>SUM(E14:E16)</f>
        <v>0</v>
      </c>
    </row>
    <row r="18" spans="1:5" ht="27" customHeight="1" thickTop="1" thickBot="1" x14ac:dyDescent="0.25">
      <c r="A18" s="75" t="s">
        <v>5</v>
      </c>
      <c r="B18" s="76"/>
      <c r="C18" s="76"/>
      <c r="D18" s="76"/>
      <c r="E18" s="30">
        <f>E13+E17</f>
        <v>0</v>
      </c>
    </row>
    <row r="20" spans="1:5" ht="13.5" thickBot="1" x14ac:dyDescent="0.25"/>
    <row r="21" spans="1:5" ht="27" customHeight="1" x14ac:dyDescent="0.2">
      <c r="A21" s="56" t="s">
        <v>8</v>
      </c>
      <c r="B21" s="57"/>
      <c r="C21" s="57"/>
      <c r="D21" s="57"/>
      <c r="E21" s="58"/>
    </row>
    <row r="22" spans="1:5" ht="27" customHeight="1" thickBot="1" x14ac:dyDescent="0.25">
      <c r="A22" s="10" t="s">
        <v>1</v>
      </c>
      <c r="B22" s="11" t="s">
        <v>13</v>
      </c>
      <c r="C22" s="11" t="s">
        <v>2</v>
      </c>
      <c r="D22" s="11" t="s">
        <v>14</v>
      </c>
      <c r="E22" s="12" t="s">
        <v>15</v>
      </c>
    </row>
    <row r="23" spans="1:5" ht="27" customHeight="1" thickTop="1" x14ac:dyDescent="0.2">
      <c r="A23" s="60" t="s">
        <v>17</v>
      </c>
      <c r="B23" s="17" t="s">
        <v>24</v>
      </c>
      <c r="C23" s="31" t="s">
        <v>10</v>
      </c>
      <c r="D23" s="2"/>
      <c r="E23" s="19">
        <f>D23*38</f>
        <v>0</v>
      </c>
    </row>
    <row r="24" spans="1:5" ht="27" customHeight="1" x14ac:dyDescent="0.2">
      <c r="A24" s="60"/>
      <c r="B24" s="17" t="s">
        <v>25</v>
      </c>
      <c r="C24" s="31" t="s">
        <v>10</v>
      </c>
      <c r="D24" s="2"/>
      <c r="E24" s="19">
        <f>D24*38</f>
        <v>0</v>
      </c>
    </row>
    <row r="25" spans="1:5" ht="27" customHeight="1" x14ac:dyDescent="0.2">
      <c r="A25" s="60"/>
      <c r="B25" s="17" t="s">
        <v>26</v>
      </c>
      <c r="C25" s="31" t="s">
        <v>10</v>
      </c>
      <c r="D25" s="2"/>
      <c r="E25" s="19">
        <f>D25*38</f>
        <v>0</v>
      </c>
    </row>
    <row r="26" spans="1:5" ht="39.950000000000003" customHeight="1" x14ac:dyDescent="0.2">
      <c r="A26" s="60"/>
      <c r="B26" s="17" t="s">
        <v>26</v>
      </c>
      <c r="C26" s="31" t="s">
        <v>9</v>
      </c>
      <c r="D26" s="2"/>
      <c r="E26" s="19">
        <f>D26*100</f>
        <v>0</v>
      </c>
    </row>
    <row r="27" spans="1:5" ht="39.950000000000003" customHeight="1" x14ac:dyDescent="0.2">
      <c r="A27" s="60"/>
      <c r="B27" s="17" t="s">
        <v>27</v>
      </c>
      <c r="C27" s="31" t="s">
        <v>9</v>
      </c>
      <c r="D27" s="2"/>
      <c r="E27" s="19">
        <f>D27*100</f>
        <v>0</v>
      </c>
    </row>
    <row r="28" spans="1:5" ht="27" customHeight="1" thickBot="1" x14ac:dyDescent="0.25">
      <c r="A28" s="61" t="s">
        <v>3</v>
      </c>
      <c r="B28" s="62"/>
      <c r="C28" s="32" t="s">
        <v>29</v>
      </c>
      <c r="D28" s="21" t="s">
        <v>6</v>
      </c>
      <c r="E28" s="22">
        <f>SUM(E23:E27)</f>
        <v>0</v>
      </c>
    </row>
    <row r="29" spans="1:5" ht="39.950000000000003" customHeight="1" x14ac:dyDescent="0.2">
      <c r="A29" s="65" t="s">
        <v>18</v>
      </c>
      <c r="B29" s="33" t="s">
        <v>26</v>
      </c>
      <c r="C29" s="24" t="s">
        <v>9</v>
      </c>
      <c r="D29" s="4"/>
      <c r="E29" s="25">
        <f>D29*100</f>
        <v>0</v>
      </c>
    </row>
    <row r="30" spans="1:5" ht="27" customHeight="1" x14ac:dyDescent="0.2">
      <c r="A30" s="66"/>
      <c r="B30" s="34" t="s">
        <v>28</v>
      </c>
      <c r="C30" s="26" t="s">
        <v>30</v>
      </c>
      <c r="D30" s="7"/>
      <c r="E30" s="19">
        <f>D30*40</f>
        <v>0</v>
      </c>
    </row>
    <row r="31" spans="1:5" ht="27" customHeight="1" x14ac:dyDescent="0.2">
      <c r="A31" s="60"/>
      <c r="B31" s="35" t="s">
        <v>27</v>
      </c>
      <c r="C31" s="26" t="s">
        <v>30</v>
      </c>
      <c r="D31" s="5"/>
      <c r="E31" s="19">
        <f>D31*40</f>
        <v>0</v>
      </c>
    </row>
    <row r="32" spans="1:5" ht="27" customHeight="1" thickBot="1" x14ac:dyDescent="0.25">
      <c r="A32" s="63" t="s">
        <v>3</v>
      </c>
      <c r="B32" s="64"/>
      <c r="C32" s="36" t="s">
        <v>31</v>
      </c>
      <c r="D32" s="37" t="s">
        <v>6</v>
      </c>
      <c r="E32" s="38">
        <f>SUM(E29:E31)</f>
        <v>0</v>
      </c>
    </row>
    <row r="33" spans="1:5" ht="27" customHeight="1" thickBot="1" x14ac:dyDescent="0.25">
      <c r="A33" s="39" t="s">
        <v>23</v>
      </c>
      <c r="B33" s="40" t="s">
        <v>26</v>
      </c>
      <c r="C33" s="41" t="s">
        <v>11</v>
      </c>
      <c r="D33" s="6"/>
      <c r="E33" s="42">
        <f>D33*150</f>
        <v>0</v>
      </c>
    </row>
    <row r="34" spans="1:5" ht="27" customHeight="1" thickBot="1" x14ac:dyDescent="0.25">
      <c r="A34" s="43" t="s">
        <v>22</v>
      </c>
      <c r="B34" s="44" t="s">
        <v>27</v>
      </c>
      <c r="C34" s="45" t="s">
        <v>11</v>
      </c>
      <c r="D34" s="8"/>
      <c r="E34" s="46">
        <f>D34*150</f>
        <v>0</v>
      </c>
    </row>
    <row r="35" spans="1:5" ht="27" customHeight="1" thickTop="1" thickBot="1" x14ac:dyDescent="0.25">
      <c r="A35" s="75" t="s">
        <v>5</v>
      </c>
      <c r="B35" s="76"/>
      <c r="C35" s="76"/>
      <c r="D35" s="76"/>
      <c r="E35" s="30">
        <f>E28+E32+E33+E34</f>
        <v>0</v>
      </c>
    </row>
    <row r="36" spans="1:5" ht="9.9499999999999993" customHeight="1" x14ac:dyDescent="0.2"/>
    <row r="37" spans="1:5" x14ac:dyDescent="0.2">
      <c r="A37" s="77" t="s">
        <v>7</v>
      </c>
      <c r="B37" s="77"/>
      <c r="C37" s="77"/>
      <c r="D37" s="77"/>
      <c r="E37" s="77"/>
    </row>
    <row r="41" spans="1:5" ht="14.25" x14ac:dyDescent="0.2">
      <c r="A41" s="55" t="s">
        <v>33</v>
      </c>
      <c r="B41" s="55"/>
      <c r="C41" s="55"/>
      <c r="D41" s="55"/>
      <c r="E41" s="55"/>
    </row>
    <row r="42" spans="1:5" ht="13.5" thickBot="1" x14ac:dyDescent="0.25"/>
    <row r="43" spans="1:5" ht="30" customHeight="1" x14ac:dyDescent="0.2">
      <c r="A43" s="56" t="s">
        <v>0</v>
      </c>
      <c r="B43" s="57"/>
      <c r="C43" s="57"/>
      <c r="D43" s="57"/>
      <c r="E43" s="58"/>
    </row>
    <row r="44" spans="1:5" ht="30" customHeight="1" thickBot="1" x14ac:dyDescent="0.25">
      <c r="A44" s="10" t="s">
        <v>12</v>
      </c>
      <c r="B44" s="11" t="s">
        <v>13</v>
      </c>
      <c r="C44" s="11" t="s">
        <v>2</v>
      </c>
      <c r="D44" s="11" t="s">
        <v>14</v>
      </c>
      <c r="E44" s="12" t="s">
        <v>15</v>
      </c>
    </row>
    <row r="45" spans="1:5" ht="45" customHeight="1" thickTop="1" x14ac:dyDescent="0.2">
      <c r="A45" s="47" t="s">
        <v>35</v>
      </c>
      <c r="B45" s="48" t="s">
        <v>37</v>
      </c>
      <c r="C45" s="49" t="s">
        <v>4</v>
      </c>
      <c r="D45" s="1"/>
      <c r="E45" s="15">
        <f>D45*300</f>
        <v>0</v>
      </c>
    </row>
    <row r="46" spans="1:5" ht="45" customHeight="1" x14ac:dyDescent="0.2">
      <c r="A46" s="50" t="s">
        <v>36</v>
      </c>
      <c r="B46" s="51" t="s">
        <v>38</v>
      </c>
      <c r="C46" s="51" t="s">
        <v>43</v>
      </c>
      <c r="D46" s="2"/>
      <c r="E46" s="19">
        <f>D46*349</f>
        <v>0</v>
      </c>
    </row>
    <row r="47" spans="1:5" ht="30" customHeight="1" thickBot="1" x14ac:dyDescent="0.25">
      <c r="A47" s="63" t="s">
        <v>3</v>
      </c>
      <c r="B47" s="64"/>
      <c r="C47" s="54" t="s">
        <v>39</v>
      </c>
      <c r="D47" s="37" t="s">
        <v>6</v>
      </c>
      <c r="E47" s="52">
        <f>SUM(E45:E46)</f>
        <v>0</v>
      </c>
    </row>
    <row r="50" spans="1:5" ht="13.5" thickBot="1" x14ac:dyDescent="0.25"/>
    <row r="51" spans="1:5" ht="30" customHeight="1" x14ac:dyDescent="0.2">
      <c r="A51" s="56" t="s">
        <v>8</v>
      </c>
      <c r="B51" s="57"/>
      <c r="C51" s="57"/>
      <c r="D51" s="57"/>
      <c r="E51" s="58"/>
    </row>
    <row r="52" spans="1:5" ht="30" customHeight="1" thickBot="1" x14ac:dyDescent="0.25">
      <c r="A52" s="10" t="s">
        <v>12</v>
      </c>
      <c r="B52" s="11" t="s">
        <v>13</v>
      </c>
      <c r="C52" s="11" t="s">
        <v>2</v>
      </c>
      <c r="D52" s="11" t="s">
        <v>14</v>
      </c>
      <c r="E52" s="12" t="s">
        <v>15</v>
      </c>
    </row>
    <row r="53" spans="1:5" ht="39" customHeight="1" thickTop="1" x14ac:dyDescent="0.2">
      <c r="A53" s="53" t="s">
        <v>35</v>
      </c>
      <c r="B53" s="48" t="s">
        <v>37</v>
      </c>
      <c r="C53" s="49" t="s">
        <v>40</v>
      </c>
      <c r="D53" s="1"/>
      <c r="E53" s="15">
        <f>D53*70</f>
        <v>0</v>
      </c>
    </row>
    <row r="54" spans="1:5" ht="38.25" x14ac:dyDescent="0.2">
      <c r="A54" s="47" t="s">
        <v>36</v>
      </c>
      <c r="B54" s="51" t="s">
        <v>38</v>
      </c>
      <c r="C54" s="51" t="s">
        <v>41</v>
      </c>
      <c r="D54" s="2"/>
      <c r="E54" s="19">
        <f>D54*290</f>
        <v>0</v>
      </c>
    </row>
    <row r="55" spans="1:5" ht="30" customHeight="1" thickBot="1" x14ac:dyDescent="0.25">
      <c r="A55" s="73" t="s">
        <v>3</v>
      </c>
      <c r="B55" s="74"/>
      <c r="C55" s="54" t="s">
        <v>42</v>
      </c>
      <c r="D55" s="37" t="s">
        <v>6</v>
      </c>
      <c r="E55" s="52">
        <f>SUM(E53:E54)</f>
        <v>0</v>
      </c>
    </row>
  </sheetData>
  <sheetProtection algorithmName="SHA-512" hashValue="HxrBtkDIAJDRZAbzpmAxDW1AGQQcY/tukdsirvSsNaSUBEZDQhVlcGDcK6cDi20mzAdOq+quzEZhoToQDeoKpA==" saltValue="2y0B1VoWvu8eoQkPCcGWIQ==" spinCount="100000" sheet="1" objects="1" scenarios="1" selectLockedCells="1"/>
  <mergeCells count="20">
    <mergeCell ref="A47:B47"/>
    <mergeCell ref="A51:E51"/>
    <mergeCell ref="A55:B55"/>
    <mergeCell ref="A18:D18"/>
    <mergeCell ref="A35:D35"/>
    <mergeCell ref="A37:E37"/>
    <mergeCell ref="A41:E41"/>
    <mergeCell ref="A4:E4"/>
    <mergeCell ref="A43:E43"/>
    <mergeCell ref="A1:E1"/>
    <mergeCell ref="A21:E21"/>
    <mergeCell ref="A23:A27"/>
    <mergeCell ref="A28:B28"/>
    <mergeCell ref="A32:B32"/>
    <mergeCell ref="A29:A31"/>
    <mergeCell ref="A17:B17"/>
    <mergeCell ref="A13:B13"/>
    <mergeCell ref="A14:A16"/>
    <mergeCell ref="A8:A12"/>
    <mergeCell ref="A6:E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8" fitToHeight="0" orientation="portrait" r:id="rId1"/>
  <headerFooter differentFirst="1">
    <oddHeader>&amp;L&amp;G</oddHeader>
    <oddFooter>&amp;R&amp;8Stránka &amp;P z &amp;N</oddFooter>
    <firstHeader>&amp;L&amp;G</firstHeader>
    <firstFooter>&amp;R&amp;8Stránka &amp;P z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Vakcinace a odčervení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Suchánková</dc:creator>
  <cp:lastModifiedBy>Lenka Suchánková</cp:lastModifiedBy>
  <cp:lastPrinted>2019-11-13T12:47:16Z</cp:lastPrinted>
  <dcterms:created xsi:type="dcterms:W3CDTF">2019-01-09T10:21:33Z</dcterms:created>
  <dcterms:modified xsi:type="dcterms:W3CDTF">2020-01-06T10:59:32Z</dcterms:modified>
</cp:coreProperties>
</file>