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2-Ku - Průmyslový náhon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'012-Ku - Průmyslový náhon...'!$C$115:$K$212</definedName>
    <definedName name="_xlnm.Print_Area" localSheetId="1">'012-Ku - Průmyslový náhon...'!$C$4:$J$76,'012-Ku - Průmyslový náhon...'!$C$82:$J$99,'012-Ku - Průmyslový náhon...'!$C$105:$K$212</definedName>
    <definedName name="_xlnm.Print_Titles" localSheetId="1">'012-Ku - Průmyslový náhon...'!$115:$115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T198"/>
  <c r="T197"/>
  <c r="R199"/>
  <c r="R198"/>
  <c r="R197"/>
  <c r="P199"/>
  <c r="P198"/>
  <c r="P197"/>
  <c r="BK199"/>
  <c r="BK198"/>
  <c r="J198"/>
  <c r="BK197"/>
  <c r="J197"/>
  <c r="J199"/>
  <c r="BE199"/>
  <c r="J98"/>
  <c r="J97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F35"/>
  <c i="1" r="BD95"/>
  <c i="2" r="BH119"/>
  <c r="F34"/>
  <c i="1" r="BC95"/>
  <c i="2" r="BG119"/>
  <c r="F33"/>
  <c i="1" r="BB95"/>
  <c i="2" r="BF119"/>
  <c r="J32"/>
  <c i="1" r="AW95"/>
  <c i="2" r="F32"/>
  <c i="1" r="BA95"/>
  <c i="2" r="T119"/>
  <c r="T118"/>
  <c r="T117"/>
  <c r="T116"/>
  <c r="R119"/>
  <c r="R118"/>
  <c r="R117"/>
  <c r="R116"/>
  <c r="P119"/>
  <c r="P118"/>
  <c r="P117"/>
  <c r="P116"/>
  <c i="1" r="AU95"/>
  <c i="2" r="BK119"/>
  <c r="BK118"/>
  <c r="J118"/>
  <c r="BK117"/>
  <c r="J117"/>
  <c r="BK116"/>
  <c r="J116"/>
  <c r="J94"/>
  <c r="J28"/>
  <c i="1" r="AG95"/>
  <c i="2" r="J119"/>
  <c r="BE119"/>
  <c r="J31"/>
  <c i="1" r="AV95"/>
  <c i="2" r="F31"/>
  <c i="1" r="AZ95"/>
  <c i="2" r="J96"/>
  <c r="J95"/>
  <c r="F112"/>
  <c r="F110"/>
  <c r="E108"/>
  <c r="F89"/>
  <c r="F87"/>
  <c r="E85"/>
  <c r="J37"/>
  <c r="J22"/>
  <c r="E22"/>
  <c r="J113"/>
  <c r="J90"/>
  <c r="J21"/>
  <c r="J19"/>
  <c r="E19"/>
  <c r="J112"/>
  <c r="J89"/>
  <c r="J18"/>
  <c r="J16"/>
  <c r="E16"/>
  <c r="F113"/>
  <c r="F90"/>
  <c r="J15"/>
  <c r="J10"/>
  <c r="J110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<sst xmlns="http://schemas.openxmlformats.org/spreadsheetml/2006/main">
  <si>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</si>
  <si>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</si>
  <si>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</si>
  <si>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</si>
  <si>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</si>
  <si>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{7d166342-f764-4bd7-b799-42c0a547a057}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</si>
  <si>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</si>
  <si>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</si>
  <si>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</si>
  <si>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</si>
  <si>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</si>
  <si>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</si>
  <si>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</si>
  <si>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</si>
  <si>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012-Ku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</si>
  <si>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</si>
  <si>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</si>
  <si>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Průmyslový náhon, Vysoké Mýto, kácení a prořez břehového porostu, ř. km 1,686 – 2,750</t>
  </si>
  <si>
    <t>KSO:</t>
  </si>
  <si>
    <t>CC-CZ:</t>
  </si>
  <si>
    <t>Místo:</t>
  </si>
  <si>
    <t>Vysoké Mýto</t>
  </si>
  <si>
    <t>Datum:</t>
  </si>
  <si>
    <t>13.12.2019</t>
  </si>
  <si>
    <t>Zadavatel:</t>
  </si>
  <si>
    <t>IČ:</t>
  </si>
  <si>
    <t>70890005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</si>
  <si>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</si>
  <si>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</si>
  <si>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</si>
  <si>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</si>
  <si>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</si>
  <si>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</si>
  <si>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</si>
  <si>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</si>
  <si>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</si>
  <si>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</si>
  <si>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</si>
  <si>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</si>
  <si>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</si>
  <si>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</si>
  <si>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</si>
  <si>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</si>
  <si>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</si>
  <si>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</si>
  <si>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</si>
  <si>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</si>
  <si>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</si>
  <si>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</si>
  <si>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</si>
  <si>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</si>
  <si>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</si>
  <si>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</si>
  <si>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</si>
  <si>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</si>
  <si>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</si>
  <si>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</si>
  <si>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</si>
  <si>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</si>
  <si>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</si>
  <si>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</si>
  <si>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</si>
  <si>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</si>
  <si>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</si>
  <si>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</si>
  <si>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</si>
  <si>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</si>
  <si>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</si>
  <si>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</si>
  <si>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</si>
  <si>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</si>
  <si>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</si>
  <si>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</si>
  <si>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</si>
  <si>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</si>
  <si>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</si>
  <si>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</si>
  <si>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</si>
  <si>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</si>
  <si>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</si>
  <si>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</si>
  <si>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</si>
  <si>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</si>
  <si>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</si>
  <si>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</si>
  <si>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</si>
  <si>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</si>
  <si>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</si>
  <si>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</si>
  <si>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</si>
  <si>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</si>
  <si>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</si>
  <si>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</si>
  <si>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</si>
  <si>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</si>
  <si>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</si>
  <si>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</si>
  <si>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</si>
  <si>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</si>
  <si>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</si>
  <si>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</si>
  <si>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</si>
  <si>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</si>
  <si>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</si>
  <si>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</si>
  <si>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</si>
  <si>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</si>
  <si>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</si>
  <si>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</si>
  <si>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</si>
  <si>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</si>
  <si>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</si>
  <si>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112151112R</t>
  </si>
  <si>
    <t>Směrové kácení stromů s rozřezáním a odvětvením D kmene do 300 mm</t>
  </si>
  <si>
    <t>kus</t>
  </si>
  <si>
    <t>4</t>
  </si>
  <si>
    <t>388810695</t>
  </si>
  <si>
    <t>PP</t>
  </si>
  <si>
    <t>Pokácení stromu směrové v celku s odřezáním kmene a s odvětvením průměru kmene přes 200 do 300 mm</t>
  </si>
  <si>
    <t>P</t>
  </si>
  <si>
    <t>Poznámka k položce:_x000d_
_x000d_
_x000d_
Kácení stromu směrové s přetažením.</t>
  </si>
  <si>
    <t>22</t>
  </si>
  <si>
    <t>112151113R</t>
  </si>
  <si>
    <t>Směrové kácení stromů s rozřezáním a odvětvením D kmene do 400 mm</t>
  </si>
  <si>
    <t>-338459234</t>
  </si>
  <si>
    <t>Pokácení stromu směrové v celku s odřezáním kmene a s odvětvením průměru kmene přes 300 do 400 mm</t>
  </si>
  <si>
    <t>23</t>
  </si>
  <si>
    <t>112151115R</t>
  </si>
  <si>
    <t>Směrové kácení stromů s rozřezáním a odvětvením D kmene do 600 mm</t>
  </si>
  <si>
    <t>90353202</t>
  </si>
  <si>
    <t>Pokácení stromu směrové v celku s odřezáním kmene a s odvětvením průměru kmene přes 500 do 600 mm</t>
  </si>
  <si>
    <t>24</t>
  </si>
  <si>
    <t>112151117R</t>
  </si>
  <si>
    <t>Směrové kácení stromů s rozřezáním a odvětvením D kmene do 800 mm</t>
  </si>
  <si>
    <t>-924745557</t>
  </si>
  <si>
    <t>Pokácení stromu směrové v celku s odřezáním kmene a s odvětvením průměru kmene přes 700 do 800 mm</t>
  </si>
  <si>
    <t>25</t>
  </si>
  <si>
    <t>112151120R</t>
  </si>
  <si>
    <t>Směrové kácení stromů s rozřezáním a odvětvením D kmene do 1100 mm</t>
  </si>
  <si>
    <t>1407470103</t>
  </si>
  <si>
    <t>Pokácení stromu směrové v celku s odřezáním kmene a s odvětvením průměru kmene přes 1000 do 1100 mm</t>
  </si>
  <si>
    <t>Poznámka k položce:_x000d_
_x000d_
_x000d_
Kácení stromu směrové s přetažením._x000d_
_x000d_
Kmen tohoto stromu (vrby bílé) bude ponechán na místě. Přesné umístění bude po domluvě s TDS.</t>
  </si>
  <si>
    <t>18</t>
  </si>
  <si>
    <t>112151312</t>
  </si>
  <si>
    <t>Kácení stromu bez postupného spouštění koruny a kmene D do 0,3 m</t>
  </si>
  <si>
    <t>62254302</t>
  </si>
  <si>
    <t>Pokácení stromu postupné bez spouštění částí kmene a koruny o průměru na řezné ploše pařezu přes 200 do 300 mm</t>
  </si>
  <si>
    <t>19</t>
  </si>
  <si>
    <t>112151314</t>
  </si>
  <si>
    <t>Kácení stromu bez postupného spouštění koruny a kmene D do 0,5 m</t>
  </si>
  <si>
    <t>2053594689</t>
  </si>
  <si>
    <t>Pokácení stromu postupné bez spouštění částí kmene a koruny o průměru na řezné ploše pařezu přes 400 do 500 mm</t>
  </si>
  <si>
    <t>20</t>
  </si>
  <si>
    <t>112151316</t>
  </si>
  <si>
    <t>Kácení stromu bez postupného spouštění koruny a kmene D do 0,7 m</t>
  </si>
  <si>
    <t>1513448771</t>
  </si>
  <si>
    <t>Pokácení stromu postupné bez spouštění částí kmene a koruny o průměru na řezné ploše pařezu přes 600 do 700 mm</t>
  </si>
  <si>
    <t>16</t>
  </si>
  <si>
    <t>112151352</t>
  </si>
  <si>
    <t>Kácení stromu s postupným spouštěním koruny a kmene D do 0,3 m</t>
  </si>
  <si>
    <t>1561023539</t>
  </si>
  <si>
    <t>Pokácení stromu postupné se spouštěním částí kmene a koruny o průměru na řezné ploše pařezu přes 200 do 300 mm</t>
  </si>
  <si>
    <t>13</t>
  </si>
  <si>
    <t>112151353</t>
  </si>
  <si>
    <t>Kácení stromu s postupným spouštěním koruny a kmene D do 0,4 m</t>
  </si>
  <si>
    <t>-718870136</t>
  </si>
  <si>
    <t>Pokácení stromu postupné se spouštěním částí kmene a koruny o průměru na řezné ploše pařezu přes 300 do 400 mm</t>
  </si>
  <si>
    <t>14</t>
  </si>
  <si>
    <t>112151354</t>
  </si>
  <si>
    <t>Kácení stromu s postupným spouštěním koruny a kmene D do 0,5 m</t>
  </si>
  <si>
    <t>2113907668</t>
  </si>
  <si>
    <t>Pokácení stromu postupné se spouštěním částí kmene a koruny o průměru na řezné ploše pařezu přes 400 do 500 mm</t>
  </si>
  <si>
    <t>112151355</t>
  </si>
  <si>
    <t>Kácení stromu s postupným spouštěním koruny a kmene D do 0,6 m</t>
  </si>
  <si>
    <t>-1847509389</t>
  </si>
  <si>
    <t>Pokácení stromu postupné se spouštěním částí kmene a koruny o průměru na řezné ploše pařezu přes 500 do 600 mm</t>
  </si>
  <si>
    <t>17</t>
  </si>
  <si>
    <t>112151357</t>
  </si>
  <si>
    <t>Kácení stromu s postupným spouštěním koruny a kmene D do 0,8 m</t>
  </si>
  <si>
    <t>-1629045061</t>
  </si>
  <si>
    <t>Pokácení stromu postupné se spouštěním částí kmene a koruny o průměru na řezné ploše pařezu přes 700 do 800 mm</t>
  </si>
  <si>
    <t>26</t>
  </si>
  <si>
    <t>162201441</t>
  </si>
  <si>
    <t>Vodorovné přemístění kmenů stromů listnatých do 2 km D kmene do 300 mm</t>
  </si>
  <si>
    <t>1118475448</t>
  </si>
  <si>
    <t xml:space="preserve">Vodorovné přemístění větví, kmenů nebo pařezů  s naložením, složením a dopravou do 2000 m kmenů stromů listnatých, průměru přes 100 do 300 mm</t>
  </si>
  <si>
    <t>27</t>
  </si>
  <si>
    <t>162201442</t>
  </si>
  <si>
    <t>Vodorovné přemístění kmenů stromů listnatých do 2 km D kmene do 500 mm</t>
  </si>
  <si>
    <t>-1142710234</t>
  </si>
  <si>
    <t xml:space="preserve">Vodorovné přemístění větví, kmenů nebo pařezů  s naložením, složením a dopravou do 2000 m kmenů stromů listnatých, průměru přes 300 do 500 mm</t>
  </si>
  <si>
    <t>28</t>
  </si>
  <si>
    <t>162201443</t>
  </si>
  <si>
    <t>Vodorovné přemístění kmenů stromů listnatých do 2 km D kmene do 700 mm</t>
  </si>
  <si>
    <t>88218661</t>
  </si>
  <si>
    <t xml:space="preserve">Vodorovné přemístění větví, kmenů nebo pařezů  s naložením, složením a dopravou do 2000 m kmenů stromů listnatých, průměru přes 500 do 700 mm</t>
  </si>
  <si>
    <t>29</t>
  </si>
  <si>
    <t>162201444</t>
  </si>
  <si>
    <t>Vodorovné přemístění kmenů stromů listnatých do 2 km D kmene do 900 mm</t>
  </si>
  <si>
    <t>261629007</t>
  </si>
  <si>
    <t xml:space="preserve">Vodorovné přemístění větví, kmenů nebo pařezů  s naložením, složením a dopravou do 2000 m kmenů stromů listnatých, průměru přes 700 do 900 mm</t>
  </si>
  <si>
    <t>31</t>
  </si>
  <si>
    <t>16220144R</t>
  </si>
  <si>
    <t>Vodorovné přemístění kmenů stromů listnatých do 2 km D kmene do 1100 mm</t>
  </si>
  <si>
    <t>46664811</t>
  </si>
  <si>
    <t>3</t>
  </si>
  <si>
    <t>184852136</t>
  </si>
  <si>
    <t>Řez stromu bezpečnostní o ploše koruny do 120 m2 lezeckou technikou</t>
  </si>
  <si>
    <t>-1430089491</t>
  </si>
  <si>
    <t>Řez stromů prováděný lezeckou technikou bezpečnostní (S-RB), plocha koruny stromu přes 90 do 120 m2</t>
  </si>
  <si>
    <t>184852139</t>
  </si>
  <si>
    <t>Řez stromu bezpečnostní o ploše koruny do 210 m2 lezeckou technikou</t>
  </si>
  <si>
    <t>-2000748310</t>
  </si>
  <si>
    <t>Řez stromů prováděný lezeckou technikou bezpečnostní (S-RB), plocha koruny stromu přes 180 do 210 m2</t>
  </si>
  <si>
    <t>5</t>
  </si>
  <si>
    <t>184852141</t>
  </si>
  <si>
    <t>Řez stromu bezpečnostní o ploše koruny do 240 m2 lezeckou technikou</t>
  </si>
  <si>
    <t>-196131952</t>
  </si>
  <si>
    <t>Řez stromů prováděný lezeckou technikou bezpečnostní (S-RB), plocha koruny stromu přes 210 do 240 m2</t>
  </si>
  <si>
    <t>6</t>
  </si>
  <si>
    <t>184852142</t>
  </si>
  <si>
    <t>Řez stromu bezpečnostní o ploše koruny do 270 m2 lezeckou technikou</t>
  </si>
  <si>
    <t>-1504706257</t>
  </si>
  <si>
    <t>Řez stromů prováděný lezeckou technikou bezpečnostní (S-RB), plocha koruny stromu přes 240 do 270 m2</t>
  </si>
  <si>
    <t>7</t>
  </si>
  <si>
    <t>184852143</t>
  </si>
  <si>
    <t>Řez stromu bezpečnostní o ploše koruny do 300 m2 lezeckou technikou</t>
  </si>
  <si>
    <t>-1832561637</t>
  </si>
  <si>
    <t>Řez stromů prováděný lezeckou technikou bezpečnostní (S-RB), plocha koruny stromu přes 270 do 300 m2</t>
  </si>
  <si>
    <t>8</t>
  </si>
  <si>
    <t>184852144</t>
  </si>
  <si>
    <t>Řez stromu bezpečnostní o ploše koruny do 330 m2 lezeckou technikou</t>
  </si>
  <si>
    <t>-1692087549</t>
  </si>
  <si>
    <t>Řez stromů prováděný lezeckou technikou bezpečnostní (S-RB), plocha koruny stromu přes 300 do 330 m2</t>
  </si>
  <si>
    <t>9</t>
  </si>
  <si>
    <t>184852147</t>
  </si>
  <si>
    <t>Řez stromu bezpečnostní o ploše koruny do 420 m2 lezeckou technikou</t>
  </si>
  <si>
    <t>122917243</t>
  </si>
  <si>
    <t>Řez stromů prováděný lezeckou technikou bezpečnostní (S-RB), plocha koruny stromu přes 390 do 420 m2</t>
  </si>
  <si>
    <t>184852236</t>
  </si>
  <si>
    <t>Řez stromu zdravotní o ploše koruny do 120 m2 lezeckou technikou</t>
  </si>
  <si>
    <t>-1554885600</t>
  </si>
  <si>
    <t>Řez stromů prováděný lezeckou technikou zdravotní (S-RZ), plocha koruny stromu přes 90 do 120 m2</t>
  </si>
  <si>
    <t>10</t>
  </si>
  <si>
    <t>184852435R001</t>
  </si>
  <si>
    <t>Řez stromu redukční o ploše koruny do 90 m2 lezeckou technikou</t>
  </si>
  <si>
    <t>1171353060</t>
  </si>
  <si>
    <t>Řez stromů prováděný lezeckou technikou redukční obvodový (S-RO), plocha koruny stromu přes 60 do 90 m2</t>
  </si>
  <si>
    <t>Poznámka k položce:_x000d_
_x000d_
_x000d_
Jedná se o: Lokální redukce směrem k překážce, průměr stromů 38 a 35 cm.</t>
  </si>
  <si>
    <t>12</t>
  </si>
  <si>
    <t>184852443</t>
  </si>
  <si>
    <t>Řez stromu redukční o ploše koruny do 300 m2 lezeckou technikou</t>
  </si>
  <si>
    <t>-96543724</t>
  </si>
  <si>
    <t>Řez stromů prováděný lezeckou technikou redukční obvodový (S-RO), plocha koruny stromu přes 270 do 300 m2</t>
  </si>
  <si>
    <t>Poznámka k položce:_x000d_
_x000d_
_x000d_
Jedná se o Lokální redukce z důvodu stabilizace pr. kmenů: 58, 69, 98, 53, 102, 61, 61, 74</t>
  </si>
  <si>
    <t>184852444</t>
  </si>
  <si>
    <t>Řez stromu redukční o ploše koruny do 330 m2 lezeckou technikou</t>
  </si>
  <si>
    <t>-1095971232</t>
  </si>
  <si>
    <t>Řez stromů prováděný lezeckou technikou redukční obvodový (S-RO), plocha koruny stromu přes 300 do 330 m2</t>
  </si>
  <si>
    <t>Poznámka k položce:_x000d_
_x000d_
_x000d_
Redukce obvodová</t>
  </si>
  <si>
    <t>11</t>
  </si>
  <si>
    <t>184852447R002</t>
  </si>
  <si>
    <t>Řez stromu redukční o ploše koruny do 420 m2 lezeckou technikou</t>
  </si>
  <si>
    <t>1417666850</t>
  </si>
  <si>
    <t>Řez stromů prováděný lezeckou technikou redukční obvodový (S-RO), plocha koruny stromu přes 390 do 420 m2</t>
  </si>
  <si>
    <t>Poznámka k položce:_x000d_
_x000d_
_x000d_
Jedná se o řez sesazovací u stromů s průměrem 100, 90 a 102.</t>
  </si>
  <si>
    <t>30</t>
  </si>
  <si>
    <t>R001</t>
  </si>
  <si>
    <t>Vodorovné přemístění větví stromů listnatých do 2 km libovolných průměrů kmene</t>
  </si>
  <si>
    <t>1437110284</t>
  </si>
  <si>
    <t>Poznámka k položce:_x000d_
_x000d_
_x000d_
Přemístění větví z ořezů na deponii.</t>
  </si>
  <si>
    <t>32</t>
  </si>
  <si>
    <t>R002</t>
  </si>
  <si>
    <t>Manipulace s dřevní hmotou</t>
  </si>
  <si>
    <t>kpl</t>
  </si>
  <si>
    <t>115908044</t>
  </si>
  <si>
    <t>Poznámka k položce:_x000d_
_x000d_
Položka zahrnuje níže uvedené činnosti:_x000d_
_x000d_
- Přesun z jednotlivých kmenů z místa kácení na dočasnou deponii_x000d_
- změření průměru kmene a označení na řezu_x000d_
- rovnání do hrání na určeném místě (deponii)_x000d_
- rozmanipulování na požadované délky kmenů</t>
  </si>
  <si>
    <t>33</t>
  </si>
  <si>
    <t>R003</t>
  </si>
  <si>
    <t>Vyhotovení soupisu dřevní hmoty</t>
  </si>
  <si>
    <t>-867990378</t>
  </si>
  <si>
    <t>Poznámka k položce:_x000d_
_x000d_
_x000d_
Soupis dřevní hmoty bude obsahovat poř. číslo, druh, délku kmene, průměr kmene ve středové části a objem.</t>
  </si>
  <si>
    <t>VRN</t>
  </si>
  <si>
    <t>Vedlejší rozpočtové náklady</t>
  </si>
  <si>
    <t>VRN3</t>
  </si>
  <si>
    <t>Zařízení staveniště</t>
  </si>
  <si>
    <t>34</t>
  </si>
  <si>
    <t>034002000</t>
  </si>
  <si>
    <t>Zabezpečení staveniště</t>
  </si>
  <si>
    <t>1024</t>
  </si>
  <si>
    <t>1030014118</t>
  </si>
  <si>
    <t xml:space="preserve">Poznámka k položce:_x000d_
_x000d_
_x000d_
Pracoviště bude vždy řádně zabezepčeno proti vstupu cizích osob. U hlavních přístupových míst bude umístěna cedule s nápisem - Kácení stromů, zákaz vstupu nepovolaným osobám! -_x000d_
_x000d_
</t>
  </si>
  <si>
    <t>35</t>
  </si>
  <si>
    <t>039203000</t>
  </si>
  <si>
    <t>Úprava terénu</t>
  </si>
  <si>
    <t>815169478</t>
  </si>
  <si>
    <t>Poznámka k položce:_x000d_
_x000d_
_x000d_
Navrácení přístupových pozemků zpět do původního stavu.</t>
  </si>
  <si>
    <t>36</t>
  </si>
  <si>
    <t>R004</t>
  </si>
  <si>
    <t>úklid pracoviště</t>
  </si>
  <si>
    <t>1990989941</t>
  </si>
  <si>
    <t>Poznámka k položce:_x000d_
_x000d_
_x000d_
Úklid pracoviště, vč. koryta toku od větví a odřezků.</t>
  </si>
  <si>
    <t>37</t>
  </si>
  <si>
    <t>R005</t>
  </si>
  <si>
    <t>Likvidace větví</t>
  </si>
  <si>
    <t>-2014867281</t>
  </si>
  <si>
    <t>Poznámka k položce:_x000d_
_x000d_
Likvidace větví z ořezů a kácených porostů. Např. štěpkováním.</t>
  </si>
  <si>
    <t>38</t>
  </si>
  <si>
    <t>R006</t>
  </si>
  <si>
    <t>fotodokumentace</t>
  </si>
  <si>
    <t>-1667247835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</si>
</sst>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012-Ku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Průmyslový náhon, Vysoké Mýto, kácení a prořez břehového porostu, ř. km 1,686 – 2,750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Vysoké Mýto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13.12.2019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Povodí Labe, státní podnik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40.5" customHeight="1">
      <c r="A95" s="115" t="s">
        <v>79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'012-Ku - Průmyslový náhon...'!J28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'012-Ku - Průmyslový náhon...'!P116</f>
        <v>0</v>
      </c>
      <c r="AV95" s="124">
        <f>'012-Ku - Průmyslový náhon...'!J31</f>
        <v>0</v>
      </c>
      <c r="AW95" s="124">
        <f>'012-Ku - Průmyslový náhon...'!J32</f>
        <v>0</v>
      </c>
      <c r="AX95" s="124">
        <f>'012-Ku - Průmyslový náhon...'!J33</f>
        <v>0</v>
      </c>
      <c r="AY95" s="124">
        <f>'012-Ku - Průmyslový náhon...'!J34</f>
        <v>0</v>
      </c>
      <c r="AZ95" s="124">
        <f>'012-Ku - Průmyslový náhon...'!F31</f>
        <v>0</v>
      </c>
      <c r="BA95" s="124">
        <f>'012-Ku - Průmyslový náhon...'!F32</f>
        <v>0</v>
      </c>
      <c r="BB95" s="124">
        <f>'012-Ku - Průmyslový náhon...'!F33</f>
        <v>0</v>
      </c>
      <c r="BC95" s="124">
        <f>'012-Ku - Průmyslový náhon...'!F34</f>
        <v>0</v>
      </c>
      <c r="BD95" s="126">
        <f>'012-Ku - Průmyslový náhon...'!F35</f>
        <v>0</v>
      </c>
      <c r="BE95" s="7"/>
      <c r="BT95" s="127" t="s">
        <v>81</v>
      </c>
      <c r="BU95" s="127" t="s">
        <v>82</v>
      </c>
      <c r="BV95" s="127" t="s">
        <v>77</v>
      </c>
      <c r="BW95" s="127" t="s">
        <v>5</v>
      </c>
      <c r="BX95" s="127" t="s">
        <v>78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pLO41t/xhD8s5gc4Nsv5aedoWhPeslvskdWyjr0pE1sdrBWDl/VypkeIpDM13FqIRapeSQuda5Ge7T30QOfRaw==" hashValue="3WRFNkdNrr1cZzJ5RE20i/wh4D4ZfjUtY/gyOK7mEevUQRXJiU+SDQluF/XoDfv0NUUDOQBBB87WWWLHGCpEug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12-Ku - Průmyslový náho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83</v>
      </c>
    </row>
    <row r="4" s="1" customFormat="1" ht="24.96" customHeight="1">
      <c r="B4" s="17"/>
      <c r="D4" s="132" t="s">
        <v>84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27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13.12.2019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">
        <v>27</v>
      </c>
      <c r="F13" s="35"/>
      <c r="G13" s="35"/>
      <c r="H13" s="35"/>
      <c r="I13" s="138" t="s">
        <v>28</v>
      </c>
      <c r="J13" s="137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29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31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28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34</v>
      </c>
      <c r="E21" s="35"/>
      <c r="F21" s="35"/>
      <c r="G21" s="35"/>
      <c r="H21" s="35"/>
      <c r="I21" s="138" t="s">
        <v>25</v>
      </c>
      <c r="J21" s="137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tr">
        <f>IF('Rekapitulace stavby'!E20="","",'Rekapitulace stavby'!E20)</f>
        <v xml:space="preserve"> </v>
      </c>
      <c r="F22" s="35"/>
      <c r="G22" s="35"/>
      <c r="H22" s="35"/>
      <c r="I22" s="138" t="s">
        <v>28</v>
      </c>
      <c r="J22" s="137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35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36</v>
      </c>
      <c r="E28" s="35"/>
      <c r="F28" s="35"/>
      <c r="G28" s="35"/>
      <c r="H28" s="35"/>
      <c r="I28" s="135"/>
      <c r="J28" s="148">
        <f>ROUND(J116,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38</v>
      </c>
      <c r="G30" s="35"/>
      <c r="H30" s="35"/>
      <c r="I30" s="150" t="s">
        <v>37</v>
      </c>
      <c r="J30" s="149" t="s">
        <v>39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40</v>
      </c>
      <c r="E31" s="134" t="s">
        <v>41</v>
      </c>
      <c r="F31" s="152">
        <f>ROUND((SUM(BE116:BE212)),  2)</f>
        <v>0</v>
      </c>
      <c r="G31" s="35"/>
      <c r="H31" s="35"/>
      <c r="I31" s="153">
        <v>0.20999999999999999</v>
      </c>
      <c r="J31" s="152">
        <f>ROUND(((SUM(BE116:BE212))*I31),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42</v>
      </c>
      <c r="F32" s="152">
        <f>ROUND((SUM(BF116:BF212)),  2)</f>
        <v>0</v>
      </c>
      <c r="G32" s="35"/>
      <c r="H32" s="35"/>
      <c r="I32" s="153">
        <v>0.14999999999999999</v>
      </c>
      <c r="J32" s="152">
        <f>ROUND(((SUM(BF116:BF212))*I32),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43</v>
      </c>
      <c r="F33" s="152">
        <f>ROUND((SUM(BG116:BG212)),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44</v>
      </c>
      <c r="F34" s="152">
        <f>ROUND((SUM(BH116:BH212)),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45</v>
      </c>
      <c r="F35" s="152">
        <f>ROUND((SUM(BI116:BI212)),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46</v>
      </c>
      <c r="E37" s="156"/>
      <c r="F37" s="156"/>
      <c r="G37" s="157" t="s">
        <v>47</v>
      </c>
      <c r="H37" s="158" t="s">
        <v>48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49</v>
      </c>
      <c r="E50" s="163"/>
      <c r="F50" s="163"/>
      <c r="G50" s="162" t="s">
        <v>50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51</v>
      </c>
      <c r="E61" s="166"/>
      <c r="F61" s="167" t="s">
        <v>52</v>
      </c>
      <c r="G61" s="165" t="s">
        <v>51</v>
      </c>
      <c r="H61" s="166"/>
      <c r="I61" s="168"/>
      <c r="J61" s="169" t="s">
        <v>52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53</v>
      </c>
      <c r="E65" s="170"/>
      <c r="F65" s="170"/>
      <c r="G65" s="162" t="s">
        <v>54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51</v>
      </c>
      <c r="E76" s="166"/>
      <c r="F76" s="167" t="s">
        <v>52</v>
      </c>
      <c r="G76" s="165" t="s">
        <v>51</v>
      </c>
      <c r="H76" s="166"/>
      <c r="I76" s="168"/>
      <c r="J76" s="169" t="s">
        <v>52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7" customHeight="1">
      <c r="A85" s="35"/>
      <c r="B85" s="36"/>
      <c r="C85" s="37"/>
      <c r="D85" s="37"/>
      <c r="E85" s="73" t="str">
        <f>E7</f>
        <v>Průmyslový náhon, Vysoké Mýto, kácení a prořez břehového porostu, ř. km 1,686 – 2,750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Vysoké Mýto</v>
      </c>
      <c r="G87" s="37"/>
      <c r="H87" s="37"/>
      <c r="I87" s="138" t="s">
        <v>22</v>
      </c>
      <c r="J87" s="76" t="str">
        <f>IF(J10="","",J10)</f>
        <v>13.12.2019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Povodí Labe, státní podnik</v>
      </c>
      <c r="G89" s="37"/>
      <c r="H89" s="37"/>
      <c r="I89" s="138" t="s">
        <v>31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29</v>
      </c>
      <c r="D90" s="37"/>
      <c r="E90" s="37"/>
      <c r="F90" s="24" t="str">
        <f>IF(E16="","",E16)</f>
        <v>Vyplň údaj</v>
      </c>
      <c r="G90" s="37"/>
      <c r="H90" s="37"/>
      <c r="I90" s="138" t="s">
        <v>34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86</v>
      </c>
      <c r="D92" s="179"/>
      <c r="E92" s="179"/>
      <c r="F92" s="179"/>
      <c r="G92" s="179"/>
      <c r="H92" s="179"/>
      <c r="I92" s="180"/>
      <c r="J92" s="181" t="s">
        <v>87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88</v>
      </c>
      <c r="D94" s="37"/>
      <c r="E94" s="37"/>
      <c r="F94" s="37"/>
      <c r="G94" s="37"/>
      <c r="H94" s="37"/>
      <c r="I94" s="135"/>
      <c r="J94" s="107">
        <f>J116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s="9" customFormat="1" ht="24.96" customHeight="1">
      <c r="A95" s="9"/>
      <c r="B95" s="183"/>
      <c r="C95" s="184"/>
      <c r="D95" s="185" t="s">
        <v>90</v>
      </c>
      <c r="E95" s="186"/>
      <c r="F95" s="186"/>
      <c r="G95" s="186"/>
      <c r="H95" s="186"/>
      <c r="I95" s="187"/>
      <c r="J95" s="188">
        <f>J117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91</v>
      </c>
      <c r="E96" s="193"/>
      <c r="F96" s="193"/>
      <c r="G96" s="193"/>
      <c r="H96" s="193"/>
      <c r="I96" s="194"/>
      <c r="J96" s="195">
        <f>J118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83"/>
      <c r="C97" s="184"/>
      <c r="D97" s="185" t="s">
        <v>92</v>
      </c>
      <c r="E97" s="186"/>
      <c r="F97" s="186"/>
      <c r="G97" s="186"/>
      <c r="H97" s="186"/>
      <c r="I97" s="187"/>
      <c r="J97" s="188">
        <f>J197</f>
        <v>0</v>
      </c>
      <c r="K97" s="184"/>
      <c r="L97" s="18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0"/>
      <c r="C98" s="191"/>
      <c r="D98" s="192" t="s">
        <v>93</v>
      </c>
      <c r="E98" s="193"/>
      <c r="F98" s="193"/>
      <c r="G98" s="193"/>
      <c r="H98" s="193"/>
      <c r="I98" s="194"/>
      <c r="J98" s="195">
        <f>J198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135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17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177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94</v>
      </c>
      <c r="D105" s="37"/>
      <c r="E105" s="37"/>
      <c r="F105" s="37"/>
      <c r="G105" s="37"/>
      <c r="H105" s="37"/>
      <c r="I105" s="135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135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135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7" customHeight="1">
      <c r="A108" s="35"/>
      <c r="B108" s="36"/>
      <c r="C108" s="37"/>
      <c r="D108" s="37"/>
      <c r="E108" s="73" t="str">
        <f>E7</f>
        <v>Průmyslový náhon, Vysoké Mýto, kácení a prořez břehového porostu, ř. km 1,686 – 2,750</v>
      </c>
      <c r="F108" s="37"/>
      <c r="G108" s="37"/>
      <c r="H108" s="37"/>
      <c r="I108" s="135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135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F10</f>
        <v>Vysoké Mýto</v>
      </c>
      <c r="G110" s="37"/>
      <c r="H110" s="37"/>
      <c r="I110" s="138" t="s">
        <v>22</v>
      </c>
      <c r="J110" s="76" t="str">
        <f>IF(J10="","",J10)</f>
        <v>13.12.2019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35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E13</f>
        <v>Povodí Labe, státní podnik</v>
      </c>
      <c r="G112" s="37"/>
      <c r="H112" s="37"/>
      <c r="I112" s="138" t="s">
        <v>31</v>
      </c>
      <c r="J112" s="33" t="str">
        <f>E19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29</v>
      </c>
      <c r="D113" s="37"/>
      <c r="E113" s="37"/>
      <c r="F113" s="24" t="str">
        <f>IF(E16="","",E16)</f>
        <v>Vyplň údaj</v>
      </c>
      <c r="G113" s="37"/>
      <c r="H113" s="37"/>
      <c r="I113" s="138" t="s">
        <v>34</v>
      </c>
      <c r="J113" s="33" t="str">
        <f>E22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135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1" customFormat="1" ht="29.28" customHeight="1">
      <c r="A115" s="197"/>
      <c r="B115" s="198"/>
      <c r="C115" s="199" t="s">
        <v>95</v>
      </c>
      <c r="D115" s="200" t="s">
        <v>61</v>
      </c>
      <c r="E115" s="200" t="s">
        <v>57</v>
      </c>
      <c r="F115" s="200" t="s">
        <v>58</v>
      </c>
      <c r="G115" s="200" t="s">
        <v>96</v>
      </c>
      <c r="H115" s="200" t="s">
        <v>97</v>
      </c>
      <c r="I115" s="201" t="s">
        <v>98</v>
      </c>
      <c r="J115" s="202" t="s">
        <v>87</v>
      </c>
      <c r="K115" s="203" t="s">
        <v>99</v>
      </c>
      <c r="L115" s="204"/>
      <c r="M115" s="97" t="s">
        <v>1</v>
      </c>
      <c r="N115" s="98" t="s">
        <v>40</v>
      </c>
      <c r="O115" s="98" t="s">
        <v>100</v>
      </c>
      <c r="P115" s="98" t="s">
        <v>101</v>
      </c>
      <c r="Q115" s="98" t="s">
        <v>102</v>
      </c>
      <c r="R115" s="98" t="s">
        <v>103</v>
      </c>
      <c r="S115" s="98" t="s">
        <v>104</v>
      </c>
      <c r="T115" s="99" t="s">
        <v>105</v>
      </c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</row>
    <row r="116" s="2" customFormat="1" ht="22.8" customHeight="1">
      <c r="A116" s="35"/>
      <c r="B116" s="36"/>
      <c r="C116" s="104" t="s">
        <v>106</v>
      </c>
      <c r="D116" s="37"/>
      <c r="E116" s="37"/>
      <c r="F116" s="37"/>
      <c r="G116" s="37"/>
      <c r="H116" s="37"/>
      <c r="I116" s="135"/>
      <c r="J116" s="205">
        <f>BK116</f>
        <v>0</v>
      </c>
      <c r="K116" s="37"/>
      <c r="L116" s="41"/>
      <c r="M116" s="100"/>
      <c r="N116" s="206"/>
      <c r="O116" s="101"/>
      <c r="P116" s="207">
        <f>P117+P197</f>
        <v>0</v>
      </c>
      <c r="Q116" s="101"/>
      <c r="R116" s="207">
        <f>R117+R197</f>
        <v>0</v>
      </c>
      <c r="S116" s="101"/>
      <c r="T116" s="208">
        <f>T117+T197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75</v>
      </c>
      <c r="AU116" s="14" t="s">
        <v>89</v>
      </c>
      <c r="BK116" s="209">
        <f>BK117+BK197</f>
        <v>0</v>
      </c>
    </row>
    <row r="117" s="12" customFormat="1" ht="25.92" customHeight="1">
      <c r="A117" s="12"/>
      <c r="B117" s="210"/>
      <c r="C117" s="211"/>
      <c r="D117" s="212" t="s">
        <v>75</v>
      </c>
      <c r="E117" s="213" t="s">
        <v>107</v>
      </c>
      <c r="F117" s="213" t="s">
        <v>108</v>
      </c>
      <c r="G117" s="211"/>
      <c r="H117" s="211"/>
      <c r="I117" s="214"/>
      <c r="J117" s="215">
        <f>BK117</f>
        <v>0</v>
      </c>
      <c r="K117" s="211"/>
      <c r="L117" s="216"/>
      <c r="M117" s="217"/>
      <c r="N117" s="218"/>
      <c r="O117" s="218"/>
      <c r="P117" s="219">
        <f>P118</f>
        <v>0</v>
      </c>
      <c r="Q117" s="218"/>
      <c r="R117" s="219">
        <f>R118</f>
        <v>0</v>
      </c>
      <c r="S117" s="218"/>
      <c r="T117" s="22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21" t="s">
        <v>81</v>
      </c>
      <c r="AT117" s="222" t="s">
        <v>75</v>
      </c>
      <c r="AU117" s="222" t="s">
        <v>76</v>
      </c>
      <c r="AY117" s="221" t="s">
        <v>109</v>
      </c>
      <c r="BK117" s="223">
        <f>BK118</f>
        <v>0</v>
      </c>
    </row>
    <row r="118" s="12" customFormat="1" ht="22.8" customHeight="1">
      <c r="A118" s="12"/>
      <c r="B118" s="210"/>
      <c r="C118" s="211"/>
      <c r="D118" s="212" t="s">
        <v>75</v>
      </c>
      <c r="E118" s="224" t="s">
        <v>81</v>
      </c>
      <c r="F118" s="224" t="s">
        <v>110</v>
      </c>
      <c r="G118" s="211"/>
      <c r="H118" s="211"/>
      <c r="I118" s="214"/>
      <c r="J118" s="225">
        <f>BK118</f>
        <v>0</v>
      </c>
      <c r="K118" s="211"/>
      <c r="L118" s="216"/>
      <c r="M118" s="217"/>
      <c r="N118" s="218"/>
      <c r="O118" s="218"/>
      <c r="P118" s="219">
        <f>SUM(P119:P196)</f>
        <v>0</v>
      </c>
      <c r="Q118" s="218"/>
      <c r="R118" s="219">
        <f>SUM(R119:R196)</f>
        <v>0</v>
      </c>
      <c r="S118" s="218"/>
      <c r="T118" s="220">
        <f>SUM(T119:T196)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1" t="s">
        <v>81</v>
      </c>
      <c r="AT118" s="222" t="s">
        <v>75</v>
      </c>
      <c r="AU118" s="222" t="s">
        <v>81</v>
      </c>
      <c r="AY118" s="221" t="s">
        <v>109</v>
      </c>
      <c r="BK118" s="223">
        <f>SUM(BK119:BK196)</f>
        <v>0</v>
      </c>
    </row>
    <row r="119" s="2" customFormat="1" ht="24" customHeight="1">
      <c r="A119" s="35"/>
      <c r="B119" s="36"/>
      <c r="C119" s="226" t="s">
        <v>7</v>
      </c>
      <c r="D119" s="226" t="s">
        <v>111</v>
      </c>
      <c r="E119" s="227" t="s">
        <v>112</v>
      </c>
      <c r="F119" s="228" t="s">
        <v>113</v>
      </c>
      <c r="G119" s="229" t="s">
        <v>114</v>
      </c>
      <c r="H119" s="230">
        <v>1</v>
      </c>
      <c r="I119" s="231"/>
      <c r="J119" s="232">
        <f>ROUND(I119*H119,2)</f>
        <v>0</v>
      </c>
      <c r="K119" s="233"/>
      <c r="L119" s="41"/>
      <c r="M119" s="234" t="s">
        <v>1</v>
      </c>
      <c r="N119" s="235" t="s">
        <v>41</v>
      </c>
      <c r="O119" s="88"/>
      <c r="P119" s="236">
        <f>O119*H119</f>
        <v>0</v>
      </c>
      <c r="Q119" s="236">
        <v>0</v>
      </c>
      <c r="R119" s="236">
        <f>Q119*H119</f>
        <v>0</v>
      </c>
      <c r="S119" s="236">
        <v>0</v>
      </c>
      <c r="T119" s="23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38" t="s">
        <v>115</v>
      </c>
      <c r="AT119" s="238" t="s">
        <v>111</v>
      </c>
      <c r="AU119" s="238" t="s">
        <v>83</v>
      </c>
      <c r="AY119" s="14" t="s">
        <v>109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4" t="s">
        <v>81</v>
      </c>
      <c r="BK119" s="239">
        <f>ROUND(I119*H119,2)</f>
        <v>0</v>
      </c>
      <c r="BL119" s="14" t="s">
        <v>115</v>
      </c>
      <c r="BM119" s="238" t="s">
        <v>116</v>
      </c>
    </row>
    <row r="120" s="2" customFormat="1">
      <c r="A120" s="35"/>
      <c r="B120" s="36"/>
      <c r="C120" s="37"/>
      <c r="D120" s="240" t="s">
        <v>117</v>
      </c>
      <c r="E120" s="37"/>
      <c r="F120" s="241" t="s">
        <v>118</v>
      </c>
      <c r="G120" s="37"/>
      <c r="H120" s="37"/>
      <c r="I120" s="135"/>
      <c r="J120" s="37"/>
      <c r="K120" s="37"/>
      <c r="L120" s="41"/>
      <c r="M120" s="242"/>
      <c r="N120" s="243"/>
      <c r="O120" s="88"/>
      <c r="P120" s="88"/>
      <c r="Q120" s="88"/>
      <c r="R120" s="88"/>
      <c r="S120" s="88"/>
      <c r="T120" s="8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117</v>
      </c>
      <c r="AU120" s="14" t="s">
        <v>83</v>
      </c>
    </row>
    <row r="121" s="2" customFormat="1">
      <c r="A121" s="35"/>
      <c r="B121" s="36"/>
      <c r="C121" s="37"/>
      <c r="D121" s="240" t="s">
        <v>119</v>
      </c>
      <c r="E121" s="37"/>
      <c r="F121" s="244" t="s">
        <v>120</v>
      </c>
      <c r="G121" s="37"/>
      <c r="H121" s="37"/>
      <c r="I121" s="135"/>
      <c r="J121" s="37"/>
      <c r="K121" s="37"/>
      <c r="L121" s="41"/>
      <c r="M121" s="242"/>
      <c r="N121" s="243"/>
      <c r="O121" s="88"/>
      <c r="P121" s="88"/>
      <c r="Q121" s="88"/>
      <c r="R121" s="88"/>
      <c r="S121" s="88"/>
      <c r="T121" s="8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119</v>
      </c>
      <c r="AU121" s="14" t="s">
        <v>83</v>
      </c>
    </row>
    <row r="122" s="2" customFormat="1" ht="24" customHeight="1">
      <c r="A122" s="35"/>
      <c r="B122" s="36"/>
      <c r="C122" s="226" t="s">
        <v>121</v>
      </c>
      <c r="D122" s="226" t="s">
        <v>111</v>
      </c>
      <c r="E122" s="227" t="s">
        <v>122</v>
      </c>
      <c r="F122" s="228" t="s">
        <v>123</v>
      </c>
      <c r="G122" s="229" t="s">
        <v>114</v>
      </c>
      <c r="H122" s="230">
        <v>1</v>
      </c>
      <c r="I122" s="231"/>
      <c r="J122" s="232">
        <f>ROUND(I122*H122,2)</f>
        <v>0</v>
      </c>
      <c r="K122" s="233"/>
      <c r="L122" s="41"/>
      <c r="M122" s="234" t="s">
        <v>1</v>
      </c>
      <c r="N122" s="235" t="s">
        <v>41</v>
      </c>
      <c r="O122" s="88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8" t="s">
        <v>115</v>
      </c>
      <c r="AT122" s="238" t="s">
        <v>111</v>
      </c>
      <c r="AU122" s="238" t="s">
        <v>83</v>
      </c>
      <c r="AY122" s="14" t="s">
        <v>109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4" t="s">
        <v>81</v>
      </c>
      <c r="BK122" s="239">
        <f>ROUND(I122*H122,2)</f>
        <v>0</v>
      </c>
      <c r="BL122" s="14" t="s">
        <v>115</v>
      </c>
      <c r="BM122" s="238" t="s">
        <v>124</v>
      </c>
    </row>
    <row r="123" s="2" customFormat="1">
      <c r="A123" s="35"/>
      <c r="B123" s="36"/>
      <c r="C123" s="37"/>
      <c r="D123" s="240" t="s">
        <v>117</v>
      </c>
      <c r="E123" s="37"/>
      <c r="F123" s="241" t="s">
        <v>125</v>
      </c>
      <c r="G123" s="37"/>
      <c r="H123" s="37"/>
      <c r="I123" s="135"/>
      <c r="J123" s="37"/>
      <c r="K123" s="37"/>
      <c r="L123" s="41"/>
      <c r="M123" s="242"/>
      <c r="N123" s="243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117</v>
      </c>
      <c r="AU123" s="14" t="s">
        <v>83</v>
      </c>
    </row>
    <row r="124" s="2" customFormat="1">
      <c r="A124" s="35"/>
      <c r="B124" s="36"/>
      <c r="C124" s="37"/>
      <c r="D124" s="240" t="s">
        <v>119</v>
      </c>
      <c r="E124" s="37"/>
      <c r="F124" s="244" t="s">
        <v>120</v>
      </c>
      <c r="G124" s="37"/>
      <c r="H124" s="37"/>
      <c r="I124" s="135"/>
      <c r="J124" s="37"/>
      <c r="K124" s="37"/>
      <c r="L124" s="41"/>
      <c r="M124" s="242"/>
      <c r="N124" s="243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119</v>
      </c>
      <c r="AU124" s="14" t="s">
        <v>83</v>
      </c>
    </row>
    <row r="125" s="2" customFormat="1" ht="24" customHeight="1">
      <c r="A125" s="35"/>
      <c r="B125" s="36"/>
      <c r="C125" s="226" t="s">
        <v>126</v>
      </c>
      <c r="D125" s="226" t="s">
        <v>111</v>
      </c>
      <c r="E125" s="227" t="s">
        <v>127</v>
      </c>
      <c r="F125" s="228" t="s">
        <v>128</v>
      </c>
      <c r="G125" s="229" t="s">
        <v>114</v>
      </c>
      <c r="H125" s="230">
        <v>1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41</v>
      </c>
      <c r="O125" s="88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115</v>
      </c>
      <c r="AT125" s="238" t="s">
        <v>111</v>
      </c>
      <c r="AU125" s="238" t="s">
        <v>83</v>
      </c>
      <c r="AY125" s="14" t="s">
        <v>109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4" t="s">
        <v>81</v>
      </c>
      <c r="BK125" s="239">
        <f>ROUND(I125*H125,2)</f>
        <v>0</v>
      </c>
      <c r="BL125" s="14" t="s">
        <v>115</v>
      </c>
      <c r="BM125" s="238" t="s">
        <v>129</v>
      </c>
    </row>
    <row r="126" s="2" customFormat="1">
      <c r="A126" s="35"/>
      <c r="B126" s="36"/>
      <c r="C126" s="37"/>
      <c r="D126" s="240" t="s">
        <v>117</v>
      </c>
      <c r="E126" s="37"/>
      <c r="F126" s="241" t="s">
        <v>130</v>
      </c>
      <c r="G126" s="37"/>
      <c r="H126" s="37"/>
      <c r="I126" s="135"/>
      <c r="J126" s="37"/>
      <c r="K126" s="37"/>
      <c r="L126" s="41"/>
      <c r="M126" s="242"/>
      <c r="N126" s="243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117</v>
      </c>
      <c r="AU126" s="14" t="s">
        <v>83</v>
      </c>
    </row>
    <row r="127" s="2" customFormat="1">
      <c r="A127" s="35"/>
      <c r="B127" s="36"/>
      <c r="C127" s="37"/>
      <c r="D127" s="240" t="s">
        <v>119</v>
      </c>
      <c r="E127" s="37"/>
      <c r="F127" s="244" t="s">
        <v>120</v>
      </c>
      <c r="G127" s="37"/>
      <c r="H127" s="37"/>
      <c r="I127" s="135"/>
      <c r="J127" s="37"/>
      <c r="K127" s="37"/>
      <c r="L127" s="41"/>
      <c r="M127" s="242"/>
      <c r="N127" s="243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119</v>
      </c>
      <c r="AU127" s="14" t="s">
        <v>83</v>
      </c>
    </row>
    <row r="128" s="2" customFormat="1" ht="24" customHeight="1">
      <c r="A128" s="35"/>
      <c r="B128" s="36"/>
      <c r="C128" s="226" t="s">
        <v>131</v>
      </c>
      <c r="D128" s="226" t="s">
        <v>111</v>
      </c>
      <c r="E128" s="227" t="s">
        <v>132</v>
      </c>
      <c r="F128" s="228" t="s">
        <v>133</v>
      </c>
      <c r="G128" s="229" t="s">
        <v>114</v>
      </c>
      <c r="H128" s="230">
        <v>1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41</v>
      </c>
      <c r="O128" s="88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115</v>
      </c>
      <c r="AT128" s="238" t="s">
        <v>111</v>
      </c>
      <c r="AU128" s="238" t="s">
        <v>83</v>
      </c>
      <c r="AY128" s="14" t="s">
        <v>109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4" t="s">
        <v>81</v>
      </c>
      <c r="BK128" s="239">
        <f>ROUND(I128*H128,2)</f>
        <v>0</v>
      </c>
      <c r="BL128" s="14" t="s">
        <v>115</v>
      </c>
      <c r="BM128" s="238" t="s">
        <v>134</v>
      </c>
    </row>
    <row r="129" s="2" customFormat="1">
      <c r="A129" s="35"/>
      <c r="B129" s="36"/>
      <c r="C129" s="37"/>
      <c r="D129" s="240" t="s">
        <v>117</v>
      </c>
      <c r="E129" s="37"/>
      <c r="F129" s="241" t="s">
        <v>135</v>
      </c>
      <c r="G129" s="37"/>
      <c r="H129" s="37"/>
      <c r="I129" s="135"/>
      <c r="J129" s="37"/>
      <c r="K129" s="37"/>
      <c r="L129" s="41"/>
      <c r="M129" s="242"/>
      <c r="N129" s="243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117</v>
      </c>
      <c r="AU129" s="14" t="s">
        <v>83</v>
      </c>
    </row>
    <row r="130" s="2" customFormat="1">
      <c r="A130" s="35"/>
      <c r="B130" s="36"/>
      <c r="C130" s="37"/>
      <c r="D130" s="240" t="s">
        <v>119</v>
      </c>
      <c r="E130" s="37"/>
      <c r="F130" s="244" t="s">
        <v>120</v>
      </c>
      <c r="G130" s="37"/>
      <c r="H130" s="37"/>
      <c r="I130" s="135"/>
      <c r="J130" s="37"/>
      <c r="K130" s="37"/>
      <c r="L130" s="41"/>
      <c r="M130" s="242"/>
      <c r="N130" s="243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119</v>
      </c>
      <c r="AU130" s="14" t="s">
        <v>83</v>
      </c>
    </row>
    <row r="131" s="2" customFormat="1" ht="24" customHeight="1">
      <c r="A131" s="35"/>
      <c r="B131" s="36"/>
      <c r="C131" s="226" t="s">
        <v>136</v>
      </c>
      <c r="D131" s="226" t="s">
        <v>111</v>
      </c>
      <c r="E131" s="227" t="s">
        <v>137</v>
      </c>
      <c r="F131" s="228" t="s">
        <v>138</v>
      </c>
      <c r="G131" s="229" t="s">
        <v>114</v>
      </c>
      <c r="H131" s="230">
        <v>1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41</v>
      </c>
      <c r="O131" s="88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115</v>
      </c>
      <c r="AT131" s="238" t="s">
        <v>111</v>
      </c>
      <c r="AU131" s="238" t="s">
        <v>83</v>
      </c>
      <c r="AY131" s="14" t="s">
        <v>109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4" t="s">
        <v>81</v>
      </c>
      <c r="BK131" s="239">
        <f>ROUND(I131*H131,2)</f>
        <v>0</v>
      </c>
      <c r="BL131" s="14" t="s">
        <v>115</v>
      </c>
      <c r="BM131" s="238" t="s">
        <v>139</v>
      </c>
    </row>
    <row r="132" s="2" customFormat="1">
      <c r="A132" s="35"/>
      <c r="B132" s="36"/>
      <c r="C132" s="37"/>
      <c r="D132" s="240" t="s">
        <v>117</v>
      </c>
      <c r="E132" s="37"/>
      <c r="F132" s="241" t="s">
        <v>140</v>
      </c>
      <c r="G132" s="37"/>
      <c r="H132" s="37"/>
      <c r="I132" s="135"/>
      <c r="J132" s="37"/>
      <c r="K132" s="37"/>
      <c r="L132" s="41"/>
      <c r="M132" s="242"/>
      <c r="N132" s="243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117</v>
      </c>
      <c r="AU132" s="14" t="s">
        <v>83</v>
      </c>
    </row>
    <row r="133" s="2" customFormat="1">
      <c r="A133" s="35"/>
      <c r="B133" s="36"/>
      <c r="C133" s="37"/>
      <c r="D133" s="240" t="s">
        <v>119</v>
      </c>
      <c r="E133" s="37"/>
      <c r="F133" s="244" t="s">
        <v>141</v>
      </c>
      <c r="G133" s="37"/>
      <c r="H133" s="37"/>
      <c r="I133" s="135"/>
      <c r="J133" s="37"/>
      <c r="K133" s="37"/>
      <c r="L133" s="41"/>
      <c r="M133" s="242"/>
      <c r="N133" s="243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119</v>
      </c>
      <c r="AU133" s="14" t="s">
        <v>83</v>
      </c>
    </row>
    <row r="134" s="2" customFormat="1" ht="24" customHeight="1">
      <c r="A134" s="35"/>
      <c r="B134" s="36"/>
      <c r="C134" s="226" t="s">
        <v>142</v>
      </c>
      <c r="D134" s="226" t="s">
        <v>111</v>
      </c>
      <c r="E134" s="227" t="s">
        <v>143</v>
      </c>
      <c r="F134" s="228" t="s">
        <v>144</v>
      </c>
      <c r="G134" s="229" t="s">
        <v>114</v>
      </c>
      <c r="H134" s="230">
        <v>1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41</v>
      </c>
      <c r="O134" s="88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115</v>
      </c>
      <c r="AT134" s="238" t="s">
        <v>111</v>
      </c>
      <c r="AU134" s="238" t="s">
        <v>83</v>
      </c>
      <c r="AY134" s="14" t="s">
        <v>109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4" t="s">
        <v>81</v>
      </c>
      <c r="BK134" s="239">
        <f>ROUND(I134*H134,2)</f>
        <v>0</v>
      </c>
      <c r="BL134" s="14" t="s">
        <v>115</v>
      </c>
      <c r="BM134" s="238" t="s">
        <v>145</v>
      </c>
    </row>
    <row r="135" s="2" customFormat="1">
      <c r="A135" s="35"/>
      <c r="B135" s="36"/>
      <c r="C135" s="37"/>
      <c r="D135" s="240" t="s">
        <v>117</v>
      </c>
      <c r="E135" s="37"/>
      <c r="F135" s="241" t="s">
        <v>146</v>
      </c>
      <c r="G135" s="37"/>
      <c r="H135" s="37"/>
      <c r="I135" s="135"/>
      <c r="J135" s="37"/>
      <c r="K135" s="37"/>
      <c r="L135" s="41"/>
      <c r="M135" s="242"/>
      <c r="N135" s="243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117</v>
      </c>
      <c r="AU135" s="14" t="s">
        <v>83</v>
      </c>
    </row>
    <row r="136" s="2" customFormat="1" ht="24" customHeight="1">
      <c r="A136" s="35"/>
      <c r="B136" s="36"/>
      <c r="C136" s="226" t="s">
        <v>147</v>
      </c>
      <c r="D136" s="226" t="s">
        <v>111</v>
      </c>
      <c r="E136" s="227" t="s">
        <v>148</v>
      </c>
      <c r="F136" s="228" t="s">
        <v>149</v>
      </c>
      <c r="G136" s="229" t="s">
        <v>114</v>
      </c>
      <c r="H136" s="230">
        <v>2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41</v>
      </c>
      <c r="O136" s="88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115</v>
      </c>
      <c r="AT136" s="238" t="s">
        <v>111</v>
      </c>
      <c r="AU136" s="238" t="s">
        <v>83</v>
      </c>
      <c r="AY136" s="14" t="s">
        <v>109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4" t="s">
        <v>81</v>
      </c>
      <c r="BK136" s="239">
        <f>ROUND(I136*H136,2)</f>
        <v>0</v>
      </c>
      <c r="BL136" s="14" t="s">
        <v>115</v>
      </c>
      <c r="BM136" s="238" t="s">
        <v>150</v>
      </c>
    </row>
    <row r="137" s="2" customFormat="1">
      <c r="A137" s="35"/>
      <c r="B137" s="36"/>
      <c r="C137" s="37"/>
      <c r="D137" s="240" t="s">
        <v>117</v>
      </c>
      <c r="E137" s="37"/>
      <c r="F137" s="241" t="s">
        <v>151</v>
      </c>
      <c r="G137" s="37"/>
      <c r="H137" s="37"/>
      <c r="I137" s="135"/>
      <c r="J137" s="37"/>
      <c r="K137" s="37"/>
      <c r="L137" s="41"/>
      <c r="M137" s="242"/>
      <c r="N137" s="243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117</v>
      </c>
      <c r="AU137" s="14" t="s">
        <v>83</v>
      </c>
    </row>
    <row r="138" s="2" customFormat="1" ht="24" customHeight="1">
      <c r="A138" s="35"/>
      <c r="B138" s="36"/>
      <c r="C138" s="226" t="s">
        <v>152</v>
      </c>
      <c r="D138" s="226" t="s">
        <v>111</v>
      </c>
      <c r="E138" s="227" t="s">
        <v>153</v>
      </c>
      <c r="F138" s="228" t="s">
        <v>154</v>
      </c>
      <c r="G138" s="229" t="s">
        <v>114</v>
      </c>
      <c r="H138" s="230">
        <v>1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41</v>
      </c>
      <c r="O138" s="88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115</v>
      </c>
      <c r="AT138" s="238" t="s">
        <v>111</v>
      </c>
      <c r="AU138" s="238" t="s">
        <v>83</v>
      </c>
      <c r="AY138" s="14" t="s">
        <v>109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4" t="s">
        <v>81</v>
      </c>
      <c r="BK138" s="239">
        <f>ROUND(I138*H138,2)</f>
        <v>0</v>
      </c>
      <c r="BL138" s="14" t="s">
        <v>115</v>
      </c>
      <c r="BM138" s="238" t="s">
        <v>155</v>
      </c>
    </row>
    <row r="139" s="2" customFormat="1">
      <c r="A139" s="35"/>
      <c r="B139" s="36"/>
      <c r="C139" s="37"/>
      <c r="D139" s="240" t="s">
        <v>117</v>
      </c>
      <c r="E139" s="37"/>
      <c r="F139" s="241" t="s">
        <v>156</v>
      </c>
      <c r="G139" s="37"/>
      <c r="H139" s="37"/>
      <c r="I139" s="135"/>
      <c r="J139" s="37"/>
      <c r="K139" s="37"/>
      <c r="L139" s="41"/>
      <c r="M139" s="242"/>
      <c r="N139" s="243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117</v>
      </c>
      <c r="AU139" s="14" t="s">
        <v>83</v>
      </c>
    </row>
    <row r="140" s="2" customFormat="1" ht="24" customHeight="1">
      <c r="A140" s="35"/>
      <c r="B140" s="36"/>
      <c r="C140" s="226" t="s">
        <v>157</v>
      </c>
      <c r="D140" s="226" t="s">
        <v>111</v>
      </c>
      <c r="E140" s="227" t="s">
        <v>158</v>
      </c>
      <c r="F140" s="228" t="s">
        <v>159</v>
      </c>
      <c r="G140" s="229" t="s">
        <v>114</v>
      </c>
      <c r="H140" s="230">
        <v>1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41</v>
      </c>
      <c r="O140" s="88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115</v>
      </c>
      <c r="AT140" s="238" t="s">
        <v>111</v>
      </c>
      <c r="AU140" s="238" t="s">
        <v>83</v>
      </c>
      <c r="AY140" s="14" t="s">
        <v>109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4" t="s">
        <v>81</v>
      </c>
      <c r="BK140" s="239">
        <f>ROUND(I140*H140,2)</f>
        <v>0</v>
      </c>
      <c r="BL140" s="14" t="s">
        <v>115</v>
      </c>
      <c r="BM140" s="238" t="s">
        <v>160</v>
      </c>
    </row>
    <row r="141" s="2" customFormat="1">
      <c r="A141" s="35"/>
      <c r="B141" s="36"/>
      <c r="C141" s="37"/>
      <c r="D141" s="240" t="s">
        <v>117</v>
      </c>
      <c r="E141" s="37"/>
      <c r="F141" s="241" t="s">
        <v>161</v>
      </c>
      <c r="G141" s="37"/>
      <c r="H141" s="37"/>
      <c r="I141" s="135"/>
      <c r="J141" s="37"/>
      <c r="K141" s="37"/>
      <c r="L141" s="41"/>
      <c r="M141" s="242"/>
      <c r="N141" s="243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117</v>
      </c>
      <c r="AU141" s="14" t="s">
        <v>83</v>
      </c>
    </row>
    <row r="142" s="2" customFormat="1" ht="24" customHeight="1">
      <c r="A142" s="35"/>
      <c r="B142" s="36"/>
      <c r="C142" s="226" t="s">
        <v>162</v>
      </c>
      <c r="D142" s="226" t="s">
        <v>111</v>
      </c>
      <c r="E142" s="227" t="s">
        <v>163</v>
      </c>
      <c r="F142" s="228" t="s">
        <v>164</v>
      </c>
      <c r="G142" s="229" t="s">
        <v>114</v>
      </c>
      <c r="H142" s="230">
        <v>8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41</v>
      </c>
      <c r="O142" s="88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115</v>
      </c>
      <c r="AT142" s="238" t="s">
        <v>111</v>
      </c>
      <c r="AU142" s="238" t="s">
        <v>83</v>
      </c>
      <c r="AY142" s="14" t="s">
        <v>109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4" t="s">
        <v>81</v>
      </c>
      <c r="BK142" s="239">
        <f>ROUND(I142*H142,2)</f>
        <v>0</v>
      </c>
      <c r="BL142" s="14" t="s">
        <v>115</v>
      </c>
      <c r="BM142" s="238" t="s">
        <v>165</v>
      </c>
    </row>
    <row r="143" s="2" customFormat="1">
      <c r="A143" s="35"/>
      <c r="B143" s="36"/>
      <c r="C143" s="37"/>
      <c r="D143" s="240" t="s">
        <v>117</v>
      </c>
      <c r="E143" s="37"/>
      <c r="F143" s="241" t="s">
        <v>166</v>
      </c>
      <c r="G143" s="37"/>
      <c r="H143" s="37"/>
      <c r="I143" s="135"/>
      <c r="J143" s="37"/>
      <c r="K143" s="37"/>
      <c r="L143" s="41"/>
      <c r="M143" s="242"/>
      <c r="N143" s="243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117</v>
      </c>
      <c r="AU143" s="14" t="s">
        <v>83</v>
      </c>
    </row>
    <row r="144" s="2" customFormat="1" ht="24" customHeight="1">
      <c r="A144" s="35"/>
      <c r="B144" s="36"/>
      <c r="C144" s="226" t="s">
        <v>167</v>
      </c>
      <c r="D144" s="226" t="s">
        <v>111</v>
      </c>
      <c r="E144" s="227" t="s">
        <v>168</v>
      </c>
      <c r="F144" s="228" t="s">
        <v>169</v>
      </c>
      <c r="G144" s="229" t="s">
        <v>114</v>
      </c>
      <c r="H144" s="230">
        <v>4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41</v>
      </c>
      <c r="O144" s="88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115</v>
      </c>
      <c r="AT144" s="238" t="s">
        <v>111</v>
      </c>
      <c r="AU144" s="238" t="s">
        <v>83</v>
      </c>
      <c r="AY144" s="14" t="s">
        <v>109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4" t="s">
        <v>81</v>
      </c>
      <c r="BK144" s="239">
        <f>ROUND(I144*H144,2)</f>
        <v>0</v>
      </c>
      <c r="BL144" s="14" t="s">
        <v>115</v>
      </c>
      <c r="BM144" s="238" t="s">
        <v>170</v>
      </c>
    </row>
    <row r="145" s="2" customFormat="1">
      <c r="A145" s="35"/>
      <c r="B145" s="36"/>
      <c r="C145" s="37"/>
      <c r="D145" s="240" t="s">
        <v>117</v>
      </c>
      <c r="E145" s="37"/>
      <c r="F145" s="241" t="s">
        <v>171</v>
      </c>
      <c r="G145" s="37"/>
      <c r="H145" s="37"/>
      <c r="I145" s="135"/>
      <c r="J145" s="37"/>
      <c r="K145" s="37"/>
      <c r="L145" s="41"/>
      <c r="M145" s="242"/>
      <c r="N145" s="243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117</v>
      </c>
      <c r="AU145" s="14" t="s">
        <v>83</v>
      </c>
    </row>
    <row r="146" s="2" customFormat="1" ht="24" customHeight="1">
      <c r="A146" s="35"/>
      <c r="B146" s="36"/>
      <c r="C146" s="226" t="s">
        <v>8</v>
      </c>
      <c r="D146" s="226" t="s">
        <v>111</v>
      </c>
      <c r="E146" s="227" t="s">
        <v>172</v>
      </c>
      <c r="F146" s="228" t="s">
        <v>173</v>
      </c>
      <c r="G146" s="229" t="s">
        <v>114</v>
      </c>
      <c r="H146" s="230">
        <v>2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41</v>
      </c>
      <c r="O146" s="88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115</v>
      </c>
      <c r="AT146" s="238" t="s">
        <v>111</v>
      </c>
      <c r="AU146" s="238" t="s">
        <v>83</v>
      </c>
      <c r="AY146" s="14" t="s">
        <v>109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4" t="s">
        <v>81</v>
      </c>
      <c r="BK146" s="239">
        <f>ROUND(I146*H146,2)</f>
        <v>0</v>
      </c>
      <c r="BL146" s="14" t="s">
        <v>115</v>
      </c>
      <c r="BM146" s="238" t="s">
        <v>174</v>
      </c>
    </row>
    <row r="147" s="2" customFormat="1">
      <c r="A147" s="35"/>
      <c r="B147" s="36"/>
      <c r="C147" s="37"/>
      <c r="D147" s="240" t="s">
        <v>117</v>
      </c>
      <c r="E147" s="37"/>
      <c r="F147" s="241" t="s">
        <v>175</v>
      </c>
      <c r="G147" s="37"/>
      <c r="H147" s="37"/>
      <c r="I147" s="135"/>
      <c r="J147" s="37"/>
      <c r="K147" s="37"/>
      <c r="L147" s="41"/>
      <c r="M147" s="242"/>
      <c r="N147" s="243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117</v>
      </c>
      <c r="AU147" s="14" t="s">
        <v>83</v>
      </c>
    </row>
    <row r="148" s="2" customFormat="1" ht="24" customHeight="1">
      <c r="A148" s="35"/>
      <c r="B148" s="36"/>
      <c r="C148" s="226" t="s">
        <v>176</v>
      </c>
      <c r="D148" s="226" t="s">
        <v>111</v>
      </c>
      <c r="E148" s="227" t="s">
        <v>177</v>
      </c>
      <c r="F148" s="228" t="s">
        <v>178</v>
      </c>
      <c r="G148" s="229" t="s">
        <v>114</v>
      </c>
      <c r="H148" s="230">
        <v>1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41</v>
      </c>
      <c r="O148" s="88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115</v>
      </c>
      <c r="AT148" s="238" t="s">
        <v>111</v>
      </c>
      <c r="AU148" s="238" t="s">
        <v>83</v>
      </c>
      <c r="AY148" s="14" t="s">
        <v>109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4" t="s">
        <v>81</v>
      </c>
      <c r="BK148" s="239">
        <f>ROUND(I148*H148,2)</f>
        <v>0</v>
      </c>
      <c r="BL148" s="14" t="s">
        <v>115</v>
      </c>
      <c r="BM148" s="238" t="s">
        <v>179</v>
      </c>
    </row>
    <row r="149" s="2" customFormat="1">
      <c r="A149" s="35"/>
      <c r="B149" s="36"/>
      <c r="C149" s="37"/>
      <c r="D149" s="240" t="s">
        <v>117</v>
      </c>
      <c r="E149" s="37"/>
      <c r="F149" s="241" t="s">
        <v>180</v>
      </c>
      <c r="G149" s="37"/>
      <c r="H149" s="37"/>
      <c r="I149" s="135"/>
      <c r="J149" s="37"/>
      <c r="K149" s="37"/>
      <c r="L149" s="41"/>
      <c r="M149" s="242"/>
      <c r="N149" s="243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117</v>
      </c>
      <c r="AU149" s="14" t="s">
        <v>83</v>
      </c>
    </row>
    <row r="150" s="2" customFormat="1" ht="24" customHeight="1">
      <c r="A150" s="35"/>
      <c r="B150" s="36"/>
      <c r="C150" s="226" t="s">
        <v>181</v>
      </c>
      <c r="D150" s="226" t="s">
        <v>111</v>
      </c>
      <c r="E150" s="227" t="s">
        <v>182</v>
      </c>
      <c r="F150" s="228" t="s">
        <v>183</v>
      </c>
      <c r="G150" s="229" t="s">
        <v>114</v>
      </c>
      <c r="H150" s="230">
        <v>3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41</v>
      </c>
      <c r="O150" s="88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115</v>
      </c>
      <c r="AT150" s="238" t="s">
        <v>111</v>
      </c>
      <c r="AU150" s="238" t="s">
        <v>83</v>
      </c>
      <c r="AY150" s="14" t="s">
        <v>109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4" t="s">
        <v>81</v>
      </c>
      <c r="BK150" s="239">
        <f>ROUND(I150*H150,2)</f>
        <v>0</v>
      </c>
      <c r="BL150" s="14" t="s">
        <v>115</v>
      </c>
      <c r="BM150" s="238" t="s">
        <v>184</v>
      </c>
    </row>
    <row r="151" s="2" customFormat="1">
      <c r="A151" s="35"/>
      <c r="B151" s="36"/>
      <c r="C151" s="37"/>
      <c r="D151" s="240" t="s">
        <v>117</v>
      </c>
      <c r="E151" s="37"/>
      <c r="F151" s="241" t="s">
        <v>185</v>
      </c>
      <c r="G151" s="37"/>
      <c r="H151" s="37"/>
      <c r="I151" s="135"/>
      <c r="J151" s="37"/>
      <c r="K151" s="37"/>
      <c r="L151" s="41"/>
      <c r="M151" s="242"/>
      <c r="N151" s="243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117</v>
      </c>
      <c r="AU151" s="14" t="s">
        <v>83</v>
      </c>
    </row>
    <row r="152" s="2" customFormat="1" ht="24" customHeight="1">
      <c r="A152" s="35"/>
      <c r="B152" s="36"/>
      <c r="C152" s="226" t="s">
        <v>186</v>
      </c>
      <c r="D152" s="226" t="s">
        <v>111</v>
      </c>
      <c r="E152" s="227" t="s">
        <v>187</v>
      </c>
      <c r="F152" s="228" t="s">
        <v>188</v>
      </c>
      <c r="G152" s="229" t="s">
        <v>114</v>
      </c>
      <c r="H152" s="230">
        <v>15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41</v>
      </c>
      <c r="O152" s="88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115</v>
      </c>
      <c r="AT152" s="238" t="s">
        <v>111</v>
      </c>
      <c r="AU152" s="238" t="s">
        <v>83</v>
      </c>
      <c r="AY152" s="14" t="s">
        <v>109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4" t="s">
        <v>81</v>
      </c>
      <c r="BK152" s="239">
        <f>ROUND(I152*H152,2)</f>
        <v>0</v>
      </c>
      <c r="BL152" s="14" t="s">
        <v>115</v>
      </c>
      <c r="BM152" s="238" t="s">
        <v>189</v>
      </c>
    </row>
    <row r="153" s="2" customFormat="1">
      <c r="A153" s="35"/>
      <c r="B153" s="36"/>
      <c r="C153" s="37"/>
      <c r="D153" s="240" t="s">
        <v>117</v>
      </c>
      <c r="E153" s="37"/>
      <c r="F153" s="241" t="s">
        <v>190</v>
      </c>
      <c r="G153" s="37"/>
      <c r="H153" s="37"/>
      <c r="I153" s="135"/>
      <c r="J153" s="37"/>
      <c r="K153" s="37"/>
      <c r="L153" s="41"/>
      <c r="M153" s="242"/>
      <c r="N153" s="243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117</v>
      </c>
      <c r="AU153" s="14" t="s">
        <v>83</v>
      </c>
    </row>
    <row r="154" s="2" customFormat="1" ht="24" customHeight="1">
      <c r="A154" s="35"/>
      <c r="B154" s="36"/>
      <c r="C154" s="226" t="s">
        <v>191</v>
      </c>
      <c r="D154" s="226" t="s">
        <v>111</v>
      </c>
      <c r="E154" s="227" t="s">
        <v>192</v>
      </c>
      <c r="F154" s="228" t="s">
        <v>193</v>
      </c>
      <c r="G154" s="229" t="s">
        <v>114</v>
      </c>
      <c r="H154" s="230">
        <v>4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41</v>
      </c>
      <c r="O154" s="88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115</v>
      </c>
      <c r="AT154" s="238" t="s">
        <v>111</v>
      </c>
      <c r="AU154" s="238" t="s">
        <v>83</v>
      </c>
      <c r="AY154" s="14" t="s">
        <v>109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4" t="s">
        <v>81</v>
      </c>
      <c r="BK154" s="239">
        <f>ROUND(I154*H154,2)</f>
        <v>0</v>
      </c>
      <c r="BL154" s="14" t="s">
        <v>115</v>
      </c>
      <c r="BM154" s="238" t="s">
        <v>194</v>
      </c>
    </row>
    <row r="155" s="2" customFormat="1">
      <c r="A155" s="35"/>
      <c r="B155" s="36"/>
      <c r="C155" s="37"/>
      <c r="D155" s="240" t="s">
        <v>117</v>
      </c>
      <c r="E155" s="37"/>
      <c r="F155" s="241" t="s">
        <v>195</v>
      </c>
      <c r="G155" s="37"/>
      <c r="H155" s="37"/>
      <c r="I155" s="135"/>
      <c r="J155" s="37"/>
      <c r="K155" s="37"/>
      <c r="L155" s="41"/>
      <c r="M155" s="242"/>
      <c r="N155" s="243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117</v>
      </c>
      <c r="AU155" s="14" t="s">
        <v>83</v>
      </c>
    </row>
    <row r="156" s="2" customFormat="1" ht="24" customHeight="1">
      <c r="A156" s="35"/>
      <c r="B156" s="36"/>
      <c r="C156" s="226" t="s">
        <v>196</v>
      </c>
      <c r="D156" s="226" t="s">
        <v>111</v>
      </c>
      <c r="E156" s="227" t="s">
        <v>197</v>
      </c>
      <c r="F156" s="228" t="s">
        <v>198</v>
      </c>
      <c r="G156" s="229" t="s">
        <v>114</v>
      </c>
      <c r="H156" s="230">
        <v>2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41</v>
      </c>
      <c r="O156" s="88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115</v>
      </c>
      <c r="AT156" s="238" t="s">
        <v>111</v>
      </c>
      <c r="AU156" s="238" t="s">
        <v>83</v>
      </c>
      <c r="AY156" s="14" t="s">
        <v>109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4" t="s">
        <v>81</v>
      </c>
      <c r="BK156" s="239">
        <f>ROUND(I156*H156,2)</f>
        <v>0</v>
      </c>
      <c r="BL156" s="14" t="s">
        <v>115</v>
      </c>
      <c r="BM156" s="238" t="s">
        <v>199</v>
      </c>
    </row>
    <row r="157" s="2" customFormat="1">
      <c r="A157" s="35"/>
      <c r="B157" s="36"/>
      <c r="C157" s="37"/>
      <c r="D157" s="240" t="s">
        <v>117</v>
      </c>
      <c r="E157" s="37"/>
      <c r="F157" s="241" t="s">
        <v>200</v>
      </c>
      <c r="G157" s="37"/>
      <c r="H157" s="37"/>
      <c r="I157" s="135"/>
      <c r="J157" s="37"/>
      <c r="K157" s="37"/>
      <c r="L157" s="41"/>
      <c r="M157" s="242"/>
      <c r="N157" s="243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117</v>
      </c>
      <c r="AU157" s="14" t="s">
        <v>83</v>
      </c>
    </row>
    <row r="158" s="2" customFormat="1" ht="24" customHeight="1">
      <c r="A158" s="35"/>
      <c r="B158" s="36"/>
      <c r="C158" s="226" t="s">
        <v>201</v>
      </c>
      <c r="D158" s="226" t="s">
        <v>111</v>
      </c>
      <c r="E158" s="227" t="s">
        <v>202</v>
      </c>
      <c r="F158" s="228" t="s">
        <v>203</v>
      </c>
      <c r="G158" s="229" t="s">
        <v>114</v>
      </c>
      <c r="H158" s="230">
        <v>1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41</v>
      </c>
      <c r="O158" s="88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115</v>
      </c>
      <c r="AT158" s="238" t="s">
        <v>111</v>
      </c>
      <c r="AU158" s="238" t="s">
        <v>83</v>
      </c>
      <c r="AY158" s="14" t="s">
        <v>109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4" t="s">
        <v>81</v>
      </c>
      <c r="BK158" s="239">
        <f>ROUND(I158*H158,2)</f>
        <v>0</v>
      </c>
      <c r="BL158" s="14" t="s">
        <v>115</v>
      </c>
      <c r="BM158" s="238" t="s">
        <v>204</v>
      </c>
    </row>
    <row r="159" s="2" customFormat="1">
      <c r="A159" s="35"/>
      <c r="B159" s="36"/>
      <c r="C159" s="37"/>
      <c r="D159" s="240" t="s">
        <v>117</v>
      </c>
      <c r="E159" s="37"/>
      <c r="F159" s="241" t="s">
        <v>203</v>
      </c>
      <c r="G159" s="37"/>
      <c r="H159" s="37"/>
      <c r="I159" s="135"/>
      <c r="J159" s="37"/>
      <c r="K159" s="37"/>
      <c r="L159" s="41"/>
      <c r="M159" s="242"/>
      <c r="N159" s="243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117</v>
      </c>
      <c r="AU159" s="14" t="s">
        <v>83</v>
      </c>
    </row>
    <row r="160" s="2" customFormat="1" ht="24" customHeight="1">
      <c r="A160" s="35"/>
      <c r="B160" s="36"/>
      <c r="C160" s="226" t="s">
        <v>205</v>
      </c>
      <c r="D160" s="226" t="s">
        <v>111</v>
      </c>
      <c r="E160" s="227" t="s">
        <v>206</v>
      </c>
      <c r="F160" s="228" t="s">
        <v>207</v>
      </c>
      <c r="G160" s="229" t="s">
        <v>114</v>
      </c>
      <c r="H160" s="230">
        <v>2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41</v>
      </c>
      <c r="O160" s="88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115</v>
      </c>
      <c r="AT160" s="238" t="s">
        <v>111</v>
      </c>
      <c r="AU160" s="238" t="s">
        <v>83</v>
      </c>
      <c r="AY160" s="14" t="s">
        <v>109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4" t="s">
        <v>81</v>
      </c>
      <c r="BK160" s="239">
        <f>ROUND(I160*H160,2)</f>
        <v>0</v>
      </c>
      <c r="BL160" s="14" t="s">
        <v>115</v>
      </c>
      <c r="BM160" s="238" t="s">
        <v>208</v>
      </c>
    </row>
    <row r="161" s="2" customFormat="1">
      <c r="A161" s="35"/>
      <c r="B161" s="36"/>
      <c r="C161" s="37"/>
      <c r="D161" s="240" t="s">
        <v>117</v>
      </c>
      <c r="E161" s="37"/>
      <c r="F161" s="241" t="s">
        <v>209</v>
      </c>
      <c r="G161" s="37"/>
      <c r="H161" s="37"/>
      <c r="I161" s="135"/>
      <c r="J161" s="37"/>
      <c r="K161" s="37"/>
      <c r="L161" s="41"/>
      <c r="M161" s="242"/>
      <c r="N161" s="243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117</v>
      </c>
      <c r="AU161" s="14" t="s">
        <v>83</v>
      </c>
    </row>
    <row r="162" s="2" customFormat="1" ht="24" customHeight="1">
      <c r="A162" s="35"/>
      <c r="B162" s="36"/>
      <c r="C162" s="226" t="s">
        <v>115</v>
      </c>
      <c r="D162" s="226" t="s">
        <v>111</v>
      </c>
      <c r="E162" s="227" t="s">
        <v>210</v>
      </c>
      <c r="F162" s="228" t="s">
        <v>211</v>
      </c>
      <c r="G162" s="229" t="s">
        <v>114</v>
      </c>
      <c r="H162" s="230">
        <v>1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41</v>
      </c>
      <c r="O162" s="88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115</v>
      </c>
      <c r="AT162" s="238" t="s">
        <v>111</v>
      </c>
      <c r="AU162" s="238" t="s">
        <v>83</v>
      </c>
      <c r="AY162" s="14" t="s">
        <v>109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4" t="s">
        <v>81</v>
      </c>
      <c r="BK162" s="239">
        <f>ROUND(I162*H162,2)</f>
        <v>0</v>
      </c>
      <c r="BL162" s="14" t="s">
        <v>115</v>
      </c>
      <c r="BM162" s="238" t="s">
        <v>212</v>
      </c>
    </row>
    <row r="163" s="2" customFormat="1">
      <c r="A163" s="35"/>
      <c r="B163" s="36"/>
      <c r="C163" s="37"/>
      <c r="D163" s="240" t="s">
        <v>117</v>
      </c>
      <c r="E163" s="37"/>
      <c r="F163" s="241" t="s">
        <v>213</v>
      </c>
      <c r="G163" s="37"/>
      <c r="H163" s="37"/>
      <c r="I163" s="135"/>
      <c r="J163" s="37"/>
      <c r="K163" s="37"/>
      <c r="L163" s="41"/>
      <c r="M163" s="242"/>
      <c r="N163" s="243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117</v>
      </c>
      <c r="AU163" s="14" t="s">
        <v>83</v>
      </c>
    </row>
    <row r="164" s="2" customFormat="1" ht="24" customHeight="1">
      <c r="A164" s="35"/>
      <c r="B164" s="36"/>
      <c r="C164" s="226" t="s">
        <v>214</v>
      </c>
      <c r="D164" s="226" t="s">
        <v>111</v>
      </c>
      <c r="E164" s="227" t="s">
        <v>215</v>
      </c>
      <c r="F164" s="228" t="s">
        <v>216</v>
      </c>
      <c r="G164" s="229" t="s">
        <v>114</v>
      </c>
      <c r="H164" s="230">
        <v>1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41</v>
      </c>
      <c r="O164" s="88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115</v>
      </c>
      <c r="AT164" s="238" t="s">
        <v>111</v>
      </c>
      <c r="AU164" s="238" t="s">
        <v>83</v>
      </c>
      <c r="AY164" s="14" t="s">
        <v>109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4" t="s">
        <v>81</v>
      </c>
      <c r="BK164" s="239">
        <f>ROUND(I164*H164,2)</f>
        <v>0</v>
      </c>
      <c r="BL164" s="14" t="s">
        <v>115</v>
      </c>
      <c r="BM164" s="238" t="s">
        <v>217</v>
      </c>
    </row>
    <row r="165" s="2" customFormat="1">
      <c r="A165" s="35"/>
      <c r="B165" s="36"/>
      <c r="C165" s="37"/>
      <c r="D165" s="240" t="s">
        <v>117</v>
      </c>
      <c r="E165" s="37"/>
      <c r="F165" s="241" t="s">
        <v>218</v>
      </c>
      <c r="G165" s="37"/>
      <c r="H165" s="37"/>
      <c r="I165" s="135"/>
      <c r="J165" s="37"/>
      <c r="K165" s="37"/>
      <c r="L165" s="41"/>
      <c r="M165" s="242"/>
      <c r="N165" s="243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117</v>
      </c>
      <c r="AU165" s="14" t="s">
        <v>83</v>
      </c>
    </row>
    <row r="166" s="2" customFormat="1" ht="24" customHeight="1">
      <c r="A166" s="35"/>
      <c r="B166" s="36"/>
      <c r="C166" s="226" t="s">
        <v>219</v>
      </c>
      <c r="D166" s="226" t="s">
        <v>111</v>
      </c>
      <c r="E166" s="227" t="s">
        <v>220</v>
      </c>
      <c r="F166" s="228" t="s">
        <v>221</v>
      </c>
      <c r="G166" s="229" t="s">
        <v>114</v>
      </c>
      <c r="H166" s="230">
        <v>2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41</v>
      </c>
      <c r="O166" s="88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115</v>
      </c>
      <c r="AT166" s="238" t="s">
        <v>111</v>
      </c>
      <c r="AU166" s="238" t="s">
        <v>83</v>
      </c>
      <c r="AY166" s="14" t="s">
        <v>109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4" t="s">
        <v>81</v>
      </c>
      <c r="BK166" s="239">
        <f>ROUND(I166*H166,2)</f>
        <v>0</v>
      </c>
      <c r="BL166" s="14" t="s">
        <v>115</v>
      </c>
      <c r="BM166" s="238" t="s">
        <v>222</v>
      </c>
    </row>
    <row r="167" s="2" customFormat="1">
      <c r="A167" s="35"/>
      <c r="B167" s="36"/>
      <c r="C167" s="37"/>
      <c r="D167" s="240" t="s">
        <v>117</v>
      </c>
      <c r="E167" s="37"/>
      <c r="F167" s="241" t="s">
        <v>223</v>
      </c>
      <c r="G167" s="37"/>
      <c r="H167" s="37"/>
      <c r="I167" s="135"/>
      <c r="J167" s="37"/>
      <c r="K167" s="37"/>
      <c r="L167" s="41"/>
      <c r="M167" s="242"/>
      <c r="N167" s="243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117</v>
      </c>
      <c r="AU167" s="14" t="s">
        <v>83</v>
      </c>
    </row>
    <row r="168" s="2" customFormat="1" ht="24" customHeight="1">
      <c r="A168" s="35"/>
      <c r="B168" s="36"/>
      <c r="C168" s="226" t="s">
        <v>224</v>
      </c>
      <c r="D168" s="226" t="s">
        <v>111</v>
      </c>
      <c r="E168" s="227" t="s">
        <v>225</v>
      </c>
      <c r="F168" s="228" t="s">
        <v>226</v>
      </c>
      <c r="G168" s="229" t="s">
        <v>114</v>
      </c>
      <c r="H168" s="230">
        <v>3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41</v>
      </c>
      <c r="O168" s="88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115</v>
      </c>
      <c r="AT168" s="238" t="s">
        <v>111</v>
      </c>
      <c r="AU168" s="238" t="s">
        <v>83</v>
      </c>
      <c r="AY168" s="14" t="s">
        <v>109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4" t="s">
        <v>81</v>
      </c>
      <c r="BK168" s="239">
        <f>ROUND(I168*H168,2)</f>
        <v>0</v>
      </c>
      <c r="BL168" s="14" t="s">
        <v>115</v>
      </c>
      <c r="BM168" s="238" t="s">
        <v>227</v>
      </c>
    </row>
    <row r="169" s="2" customFormat="1">
      <c r="A169" s="35"/>
      <c r="B169" s="36"/>
      <c r="C169" s="37"/>
      <c r="D169" s="240" t="s">
        <v>117</v>
      </c>
      <c r="E169" s="37"/>
      <c r="F169" s="241" t="s">
        <v>228</v>
      </c>
      <c r="G169" s="37"/>
      <c r="H169" s="37"/>
      <c r="I169" s="135"/>
      <c r="J169" s="37"/>
      <c r="K169" s="37"/>
      <c r="L169" s="41"/>
      <c r="M169" s="242"/>
      <c r="N169" s="243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117</v>
      </c>
      <c r="AU169" s="14" t="s">
        <v>83</v>
      </c>
    </row>
    <row r="170" s="2" customFormat="1" ht="24" customHeight="1">
      <c r="A170" s="35"/>
      <c r="B170" s="36"/>
      <c r="C170" s="226" t="s">
        <v>229</v>
      </c>
      <c r="D170" s="226" t="s">
        <v>111</v>
      </c>
      <c r="E170" s="227" t="s">
        <v>230</v>
      </c>
      <c r="F170" s="228" t="s">
        <v>231</v>
      </c>
      <c r="G170" s="229" t="s">
        <v>114</v>
      </c>
      <c r="H170" s="230">
        <v>2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41</v>
      </c>
      <c r="O170" s="88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115</v>
      </c>
      <c r="AT170" s="238" t="s">
        <v>111</v>
      </c>
      <c r="AU170" s="238" t="s">
        <v>83</v>
      </c>
      <c r="AY170" s="14" t="s">
        <v>109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4" t="s">
        <v>81</v>
      </c>
      <c r="BK170" s="239">
        <f>ROUND(I170*H170,2)</f>
        <v>0</v>
      </c>
      <c r="BL170" s="14" t="s">
        <v>115</v>
      </c>
      <c r="BM170" s="238" t="s">
        <v>232</v>
      </c>
    </row>
    <row r="171" s="2" customFormat="1">
      <c r="A171" s="35"/>
      <c r="B171" s="36"/>
      <c r="C171" s="37"/>
      <c r="D171" s="240" t="s">
        <v>117</v>
      </c>
      <c r="E171" s="37"/>
      <c r="F171" s="241" t="s">
        <v>233</v>
      </c>
      <c r="G171" s="37"/>
      <c r="H171" s="37"/>
      <c r="I171" s="135"/>
      <c r="J171" s="37"/>
      <c r="K171" s="37"/>
      <c r="L171" s="41"/>
      <c r="M171" s="242"/>
      <c r="N171" s="243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117</v>
      </c>
      <c r="AU171" s="14" t="s">
        <v>83</v>
      </c>
    </row>
    <row r="172" s="2" customFormat="1" ht="24" customHeight="1">
      <c r="A172" s="35"/>
      <c r="B172" s="36"/>
      <c r="C172" s="226" t="s">
        <v>234</v>
      </c>
      <c r="D172" s="226" t="s">
        <v>111</v>
      </c>
      <c r="E172" s="227" t="s">
        <v>235</v>
      </c>
      <c r="F172" s="228" t="s">
        <v>236</v>
      </c>
      <c r="G172" s="229" t="s">
        <v>114</v>
      </c>
      <c r="H172" s="230">
        <v>2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41</v>
      </c>
      <c r="O172" s="88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115</v>
      </c>
      <c r="AT172" s="238" t="s">
        <v>111</v>
      </c>
      <c r="AU172" s="238" t="s">
        <v>83</v>
      </c>
      <c r="AY172" s="14" t="s">
        <v>109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4" t="s">
        <v>81</v>
      </c>
      <c r="BK172" s="239">
        <f>ROUND(I172*H172,2)</f>
        <v>0</v>
      </c>
      <c r="BL172" s="14" t="s">
        <v>115</v>
      </c>
      <c r="BM172" s="238" t="s">
        <v>237</v>
      </c>
    </row>
    <row r="173" s="2" customFormat="1">
      <c r="A173" s="35"/>
      <c r="B173" s="36"/>
      <c r="C173" s="37"/>
      <c r="D173" s="240" t="s">
        <v>117</v>
      </c>
      <c r="E173" s="37"/>
      <c r="F173" s="241" t="s">
        <v>238</v>
      </c>
      <c r="G173" s="37"/>
      <c r="H173" s="37"/>
      <c r="I173" s="135"/>
      <c r="J173" s="37"/>
      <c r="K173" s="37"/>
      <c r="L173" s="41"/>
      <c r="M173" s="242"/>
      <c r="N173" s="243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117</v>
      </c>
      <c r="AU173" s="14" t="s">
        <v>83</v>
      </c>
    </row>
    <row r="174" s="2" customFormat="1" ht="24" customHeight="1">
      <c r="A174" s="35"/>
      <c r="B174" s="36"/>
      <c r="C174" s="226" t="s">
        <v>81</v>
      </c>
      <c r="D174" s="226" t="s">
        <v>111</v>
      </c>
      <c r="E174" s="227" t="s">
        <v>239</v>
      </c>
      <c r="F174" s="228" t="s">
        <v>240</v>
      </c>
      <c r="G174" s="229" t="s">
        <v>114</v>
      </c>
      <c r="H174" s="230">
        <v>1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41</v>
      </c>
      <c r="O174" s="88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115</v>
      </c>
      <c r="AT174" s="238" t="s">
        <v>111</v>
      </c>
      <c r="AU174" s="238" t="s">
        <v>83</v>
      </c>
      <c r="AY174" s="14" t="s">
        <v>109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4" t="s">
        <v>81</v>
      </c>
      <c r="BK174" s="239">
        <f>ROUND(I174*H174,2)</f>
        <v>0</v>
      </c>
      <c r="BL174" s="14" t="s">
        <v>115</v>
      </c>
      <c r="BM174" s="238" t="s">
        <v>241</v>
      </c>
    </row>
    <row r="175" s="2" customFormat="1">
      <c r="A175" s="35"/>
      <c r="B175" s="36"/>
      <c r="C175" s="37"/>
      <c r="D175" s="240" t="s">
        <v>117</v>
      </c>
      <c r="E175" s="37"/>
      <c r="F175" s="241" t="s">
        <v>242</v>
      </c>
      <c r="G175" s="37"/>
      <c r="H175" s="37"/>
      <c r="I175" s="135"/>
      <c r="J175" s="37"/>
      <c r="K175" s="37"/>
      <c r="L175" s="41"/>
      <c r="M175" s="242"/>
      <c r="N175" s="243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117</v>
      </c>
      <c r="AU175" s="14" t="s">
        <v>83</v>
      </c>
    </row>
    <row r="176" s="2" customFormat="1" ht="24" customHeight="1">
      <c r="A176" s="35"/>
      <c r="B176" s="36"/>
      <c r="C176" s="226" t="s">
        <v>243</v>
      </c>
      <c r="D176" s="226" t="s">
        <v>111</v>
      </c>
      <c r="E176" s="227" t="s">
        <v>244</v>
      </c>
      <c r="F176" s="228" t="s">
        <v>245</v>
      </c>
      <c r="G176" s="229" t="s">
        <v>114</v>
      </c>
      <c r="H176" s="230">
        <v>2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41</v>
      </c>
      <c r="O176" s="88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115</v>
      </c>
      <c r="AT176" s="238" t="s">
        <v>111</v>
      </c>
      <c r="AU176" s="238" t="s">
        <v>83</v>
      </c>
      <c r="AY176" s="14" t="s">
        <v>109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4" t="s">
        <v>81</v>
      </c>
      <c r="BK176" s="239">
        <f>ROUND(I176*H176,2)</f>
        <v>0</v>
      </c>
      <c r="BL176" s="14" t="s">
        <v>115</v>
      </c>
      <c r="BM176" s="238" t="s">
        <v>246</v>
      </c>
    </row>
    <row r="177" s="2" customFormat="1">
      <c r="A177" s="35"/>
      <c r="B177" s="36"/>
      <c r="C177" s="37"/>
      <c r="D177" s="240" t="s">
        <v>117</v>
      </c>
      <c r="E177" s="37"/>
      <c r="F177" s="241" t="s">
        <v>247</v>
      </c>
      <c r="G177" s="37"/>
      <c r="H177" s="37"/>
      <c r="I177" s="135"/>
      <c r="J177" s="37"/>
      <c r="K177" s="37"/>
      <c r="L177" s="41"/>
      <c r="M177" s="242"/>
      <c r="N177" s="243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117</v>
      </c>
      <c r="AU177" s="14" t="s">
        <v>83</v>
      </c>
    </row>
    <row r="178" s="2" customFormat="1">
      <c r="A178" s="35"/>
      <c r="B178" s="36"/>
      <c r="C178" s="37"/>
      <c r="D178" s="240" t="s">
        <v>119</v>
      </c>
      <c r="E178" s="37"/>
      <c r="F178" s="244" t="s">
        <v>248</v>
      </c>
      <c r="G178" s="37"/>
      <c r="H178" s="37"/>
      <c r="I178" s="135"/>
      <c r="J178" s="37"/>
      <c r="K178" s="37"/>
      <c r="L178" s="41"/>
      <c r="M178" s="242"/>
      <c r="N178" s="243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119</v>
      </c>
      <c r="AU178" s="14" t="s">
        <v>83</v>
      </c>
    </row>
    <row r="179" s="2" customFormat="1" ht="24" customHeight="1">
      <c r="A179" s="35"/>
      <c r="B179" s="36"/>
      <c r="C179" s="226" t="s">
        <v>249</v>
      </c>
      <c r="D179" s="226" t="s">
        <v>111</v>
      </c>
      <c r="E179" s="227" t="s">
        <v>250</v>
      </c>
      <c r="F179" s="228" t="s">
        <v>251</v>
      </c>
      <c r="G179" s="229" t="s">
        <v>114</v>
      </c>
      <c r="H179" s="230">
        <v>8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41</v>
      </c>
      <c r="O179" s="88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115</v>
      </c>
      <c r="AT179" s="238" t="s">
        <v>111</v>
      </c>
      <c r="AU179" s="238" t="s">
        <v>83</v>
      </c>
      <c r="AY179" s="14" t="s">
        <v>109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4" t="s">
        <v>81</v>
      </c>
      <c r="BK179" s="239">
        <f>ROUND(I179*H179,2)</f>
        <v>0</v>
      </c>
      <c r="BL179" s="14" t="s">
        <v>115</v>
      </c>
      <c r="BM179" s="238" t="s">
        <v>252</v>
      </c>
    </row>
    <row r="180" s="2" customFormat="1">
      <c r="A180" s="35"/>
      <c r="B180" s="36"/>
      <c r="C180" s="37"/>
      <c r="D180" s="240" t="s">
        <v>117</v>
      </c>
      <c r="E180" s="37"/>
      <c r="F180" s="241" t="s">
        <v>253</v>
      </c>
      <c r="G180" s="37"/>
      <c r="H180" s="37"/>
      <c r="I180" s="135"/>
      <c r="J180" s="37"/>
      <c r="K180" s="37"/>
      <c r="L180" s="41"/>
      <c r="M180" s="242"/>
      <c r="N180" s="243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117</v>
      </c>
      <c r="AU180" s="14" t="s">
        <v>83</v>
      </c>
    </row>
    <row r="181" s="2" customFormat="1">
      <c r="A181" s="35"/>
      <c r="B181" s="36"/>
      <c r="C181" s="37"/>
      <c r="D181" s="240" t="s">
        <v>119</v>
      </c>
      <c r="E181" s="37"/>
      <c r="F181" s="244" t="s">
        <v>254</v>
      </c>
      <c r="G181" s="37"/>
      <c r="H181" s="37"/>
      <c r="I181" s="135"/>
      <c r="J181" s="37"/>
      <c r="K181" s="37"/>
      <c r="L181" s="41"/>
      <c r="M181" s="242"/>
      <c r="N181" s="243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119</v>
      </c>
      <c r="AU181" s="14" t="s">
        <v>83</v>
      </c>
    </row>
    <row r="182" s="2" customFormat="1" ht="24" customHeight="1">
      <c r="A182" s="35"/>
      <c r="B182" s="36"/>
      <c r="C182" s="226" t="s">
        <v>83</v>
      </c>
      <c r="D182" s="226" t="s">
        <v>111</v>
      </c>
      <c r="E182" s="227" t="s">
        <v>255</v>
      </c>
      <c r="F182" s="228" t="s">
        <v>256</v>
      </c>
      <c r="G182" s="229" t="s">
        <v>114</v>
      </c>
      <c r="H182" s="230">
        <v>1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41</v>
      </c>
      <c r="O182" s="88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115</v>
      </c>
      <c r="AT182" s="238" t="s">
        <v>111</v>
      </c>
      <c r="AU182" s="238" t="s">
        <v>83</v>
      </c>
      <c r="AY182" s="14" t="s">
        <v>109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4" t="s">
        <v>81</v>
      </c>
      <c r="BK182" s="239">
        <f>ROUND(I182*H182,2)</f>
        <v>0</v>
      </c>
      <c r="BL182" s="14" t="s">
        <v>115</v>
      </c>
      <c r="BM182" s="238" t="s">
        <v>257</v>
      </c>
    </row>
    <row r="183" s="2" customFormat="1">
      <c r="A183" s="35"/>
      <c r="B183" s="36"/>
      <c r="C183" s="37"/>
      <c r="D183" s="240" t="s">
        <v>117</v>
      </c>
      <c r="E183" s="37"/>
      <c r="F183" s="241" t="s">
        <v>258</v>
      </c>
      <c r="G183" s="37"/>
      <c r="H183" s="37"/>
      <c r="I183" s="135"/>
      <c r="J183" s="37"/>
      <c r="K183" s="37"/>
      <c r="L183" s="41"/>
      <c r="M183" s="242"/>
      <c r="N183" s="243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117</v>
      </c>
      <c r="AU183" s="14" t="s">
        <v>83</v>
      </c>
    </row>
    <row r="184" s="2" customFormat="1">
      <c r="A184" s="35"/>
      <c r="B184" s="36"/>
      <c r="C184" s="37"/>
      <c r="D184" s="240" t="s">
        <v>119</v>
      </c>
      <c r="E184" s="37"/>
      <c r="F184" s="244" t="s">
        <v>259</v>
      </c>
      <c r="G184" s="37"/>
      <c r="H184" s="37"/>
      <c r="I184" s="135"/>
      <c r="J184" s="37"/>
      <c r="K184" s="37"/>
      <c r="L184" s="41"/>
      <c r="M184" s="242"/>
      <c r="N184" s="243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119</v>
      </c>
      <c r="AU184" s="14" t="s">
        <v>83</v>
      </c>
    </row>
    <row r="185" s="2" customFormat="1" ht="24" customHeight="1">
      <c r="A185" s="35"/>
      <c r="B185" s="36"/>
      <c r="C185" s="226" t="s">
        <v>260</v>
      </c>
      <c r="D185" s="226" t="s">
        <v>111</v>
      </c>
      <c r="E185" s="227" t="s">
        <v>261</v>
      </c>
      <c r="F185" s="228" t="s">
        <v>262</v>
      </c>
      <c r="G185" s="229" t="s">
        <v>114</v>
      </c>
      <c r="H185" s="230">
        <v>3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41</v>
      </c>
      <c r="O185" s="88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115</v>
      </c>
      <c r="AT185" s="238" t="s">
        <v>111</v>
      </c>
      <c r="AU185" s="238" t="s">
        <v>83</v>
      </c>
      <c r="AY185" s="14" t="s">
        <v>109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4" t="s">
        <v>81</v>
      </c>
      <c r="BK185" s="239">
        <f>ROUND(I185*H185,2)</f>
        <v>0</v>
      </c>
      <c r="BL185" s="14" t="s">
        <v>115</v>
      </c>
      <c r="BM185" s="238" t="s">
        <v>263</v>
      </c>
    </row>
    <row r="186" s="2" customFormat="1">
      <c r="A186" s="35"/>
      <c r="B186" s="36"/>
      <c r="C186" s="37"/>
      <c r="D186" s="240" t="s">
        <v>117</v>
      </c>
      <c r="E186" s="37"/>
      <c r="F186" s="241" t="s">
        <v>264</v>
      </c>
      <c r="G186" s="37"/>
      <c r="H186" s="37"/>
      <c r="I186" s="135"/>
      <c r="J186" s="37"/>
      <c r="K186" s="37"/>
      <c r="L186" s="41"/>
      <c r="M186" s="242"/>
      <c r="N186" s="243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117</v>
      </c>
      <c r="AU186" s="14" t="s">
        <v>83</v>
      </c>
    </row>
    <row r="187" s="2" customFormat="1">
      <c r="A187" s="35"/>
      <c r="B187" s="36"/>
      <c r="C187" s="37"/>
      <c r="D187" s="240" t="s">
        <v>119</v>
      </c>
      <c r="E187" s="37"/>
      <c r="F187" s="244" t="s">
        <v>265</v>
      </c>
      <c r="G187" s="37"/>
      <c r="H187" s="37"/>
      <c r="I187" s="135"/>
      <c r="J187" s="37"/>
      <c r="K187" s="37"/>
      <c r="L187" s="41"/>
      <c r="M187" s="242"/>
      <c r="N187" s="243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119</v>
      </c>
      <c r="AU187" s="14" t="s">
        <v>83</v>
      </c>
    </row>
    <row r="188" s="2" customFormat="1" ht="24" customHeight="1">
      <c r="A188" s="35"/>
      <c r="B188" s="36"/>
      <c r="C188" s="226" t="s">
        <v>266</v>
      </c>
      <c r="D188" s="226" t="s">
        <v>111</v>
      </c>
      <c r="E188" s="227" t="s">
        <v>267</v>
      </c>
      <c r="F188" s="228" t="s">
        <v>268</v>
      </c>
      <c r="G188" s="229" t="s">
        <v>114</v>
      </c>
      <c r="H188" s="230">
        <v>15</v>
      </c>
      <c r="I188" s="231"/>
      <c r="J188" s="232">
        <f>ROUND(I188*H188,2)</f>
        <v>0</v>
      </c>
      <c r="K188" s="233"/>
      <c r="L188" s="41"/>
      <c r="M188" s="234" t="s">
        <v>1</v>
      </c>
      <c r="N188" s="235" t="s">
        <v>41</v>
      </c>
      <c r="O188" s="88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115</v>
      </c>
      <c r="AT188" s="238" t="s">
        <v>111</v>
      </c>
      <c r="AU188" s="238" t="s">
        <v>83</v>
      </c>
      <c r="AY188" s="14" t="s">
        <v>109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4" t="s">
        <v>81</v>
      </c>
      <c r="BK188" s="239">
        <f>ROUND(I188*H188,2)</f>
        <v>0</v>
      </c>
      <c r="BL188" s="14" t="s">
        <v>115</v>
      </c>
      <c r="BM188" s="238" t="s">
        <v>269</v>
      </c>
    </row>
    <row r="189" s="2" customFormat="1">
      <c r="A189" s="35"/>
      <c r="B189" s="36"/>
      <c r="C189" s="37"/>
      <c r="D189" s="240" t="s">
        <v>117</v>
      </c>
      <c r="E189" s="37"/>
      <c r="F189" s="241" t="s">
        <v>268</v>
      </c>
      <c r="G189" s="37"/>
      <c r="H189" s="37"/>
      <c r="I189" s="135"/>
      <c r="J189" s="37"/>
      <c r="K189" s="37"/>
      <c r="L189" s="41"/>
      <c r="M189" s="242"/>
      <c r="N189" s="243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117</v>
      </c>
      <c r="AU189" s="14" t="s">
        <v>83</v>
      </c>
    </row>
    <row r="190" s="2" customFormat="1">
      <c r="A190" s="35"/>
      <c r="B190" s="36"/>
      <c r="C190" s="37"/>
      <c r="D190" s="240" t="s">
        <v>119</v>
      </c>
      <c r="E190" s="37"/>
      <c r="F190" s="244" t="s">
        <v>270</v>
      </c>
      <c r="G190" s="37"/>
      <c r="H190" s="37"/>
      <c r="I190" s="135"/>
      <c r="J190" s="37"/>
      <c r="K190" s="37"/>
      <c r="L190" s="41"/>
      <c r="M190" s="242"/>
      <c r="N190" s="243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119</v>
      </c>
      <c r="AU190" s="14" t="s">
        <v>83</v>
      </c>
    </row>
    <row r="191" s="2" customFormat="1" ht="16.5" customHeight="1">
      <c r="A191" s="35"/>
      <c r="B191" s="36"/>
      <c r="C191" s="226" t="s">
        <v>271</v>
      </c>
      <c r="D191" s="226" t="s">
        <v>111</v>
      </c>
      <c r="E191" s="227" t="s">
        <v>272</v>
      </c>
      <c r="F191" s="228" t="s">
        <v>273</v>
      </c>
      <c r="G191" s="229" t="s">
        <v>274</v>
      </c>
      <c r="H191" s="230">
        <v>1</v>
      </c>
      <c r="I191" s="231"/>
      <c r="J191" s="232">
        <f>ROUND(I191*H191,2)</f>
        <v>0</v>
      </c>
      <c r="K191" s="233"/>
      <c r="L191" s="41"/>
      <c r="M191" s="234" t="s">
        <v>1</v>
      </c>
      <c r="N191" s="235" t="s">
        <v>41</v>
      </c>
      <c r="O191" s="88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115</v>
      </c>
      <c r="AT191" s="238" t="s">
        <v>111</v>
      </c>
      <c r="AU191" s="238" t="s">
        <v>83</v>
      </c>
      <c r="AY191" s="14" t="s">
        <v>109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4" t="s">
        <v>81</v>
      </c>
      <c r="BK191" s="239">
        <f>ROUND(I191*H191,2)</f>
        <v>0</v>
      </c>
      <c r="BL191" s="14" t="s">
        <v>115</v>
      </c>
      <c r="BM191" s="238" t="s">
        <v>275</v>
      </c>
    </row>
    <row r="192" s="2" customFormat="1">
      <c r="A192" s="35"/>
      <c r="B192" s="36"/>
      <c r="C192" s="37"/>
      <c r="D192" s="240" t="s">
        <v>117</v>
      </c>
      <c r="E192" s="37"/>
      <c r="F192" s="241" t="s">
        <v>273</v>
      </c>
      <c r="G192" s="37"/>
      <c r="H192" s="37"/>
      <c r="I192" s="135"/>
      <c r="J192" s="37"/>
      <c r="K192" s="37"/>
      <c r="L192" s="41"/>
      <c r="M192" s="242"/>
      <c r="N192" s="243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117</v>
      </c>
      <c r="AU192" s="14" t="s">
        <v>83</v>
      </c>
    </row>
    <row r="193" s="2" customFormat="1">
      <c r="A193" s="35"/>
      <c r="B193" s="36"/>
      <c r="C193" s="37"/>
      <c r="D193" s="240" t="s">
        <v>119</v>
      </c>
      <c r="E193" s="37"/>
      <c r="F193" s="244" t="s">
        <v>276</v>
      </c>
      <c r="G193" s="37"/>
      <c r="H193" s="37"/>
      <c r="I193" s="135"/>
      <c r="J193" s="37"/>
      <c r="K193" s="37"/>
      <c r="L193" s="41"/>
      <c r="M193" s="242"/>
      <c r="N193" s="243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119</v>
      </c>
      <c r="AU193" s="14" t="s">
        <v>83</v>
      </c>
    </row>
    <row r="194" s="2" customFormat="1" ht="16.5" customHeight="1">
      <c r="A194" s="35"/>
      <c r="B194" s="36"/>
      <c r="C194" s="226" t="s">
        <v>277</v>
      </c>
      <c r="D194" s="226" t="s">
        <v>111</v>
      </c>
      <c r="E194" s="227" t="s">
        <v>278</v>
      </c>
      <c r="F194" s="228" t="s">
        <v>279</v>
      </c>
      <c r="G194" s="229" t="s">
        <v>274</v>
      </c>
      <c r="H194" s="230">
        <v>1</v>
      </c>
      <c r="I194" s="231"/>
      <c r="J194" s="232">
        <f>ROUND(I194*H194,2)</f>
        <v>0</v>
      </c>
      <c r="K194" s="233"/>
      <c r="L194" s="41"/>
      <c r="M194" s="234" t="s">
        <v>1</v>
      </c>
      <c r="N194" s="235" t="s">
        <v>41</v>
      </c>
      <c r="O194" s="88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115</v>
      </c>
      <c r="AT194" s="238" t="s">
        <v>111</v>
      </c>
      <c r="AU194" s="238" t="s">
        <v>83</v>
      </c>
      <c r="AY194" s="14" t="s">
        <v>109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4" t="s">
        <v>81</v>
      </c>
      <c r="BK194" s="239">
        <f>ROUND(I194*H194,2)</f>
        <v>0</v>
      </c>
      <c r="BL194" s="14" t="s">
        <v>115</v>
      </c>
      <c r="BM194" s="238" t="s">
        <v>280</v>
      </c>
    </row>
    <row r="195" s="2" customFormat="1">
      <c r="A195" s="35"/>
      <c r="B195" s="36"/>
      <c r="C195" s="37"/>
      <c r="D195" s="240" t="s">
        <v>117</v>
      </c>
      <c r="E195" s="37"/>
      <c r="F195" s="241" t="s">
        <v>279</v>
      </c>
      <c r="G195" s="37"/>
      <c r="H195" s="37"/>
      <c r="I195" s="135"/>
      <c r="J195" s="37"/>
      <c r="K195" s="37"/>
      <c r="L195" s="41"/>
      <c r="M195" s="242"/>
      <c r="N195" s="243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117</v>
      </c>
      <c r="AU195" s="14" t="s">
        <v>83</v>
      </c>
    </row>
    <row r="196" s="2" customFormat="1">
      <c r="A196" s="35"/>
      <c r="B196" s="36"/>
      <c r="C196" s="37"/>
      <c r="D196" s="240" t="s">
        <v>119</v>
      </c>
      <c r="E196" s="37"/>
      <c r="F196" s="244" t="s">
        <v>281</v>
      </c>
      <c r="G196" s="37"/>
      <c r="H196" s="37"/>
      <c r="I196" s="135"/>
      <c r="J196" s="37"/>
      <c r="K196" s="37"/>
      <c r="L196" s="41"/>
      <c r="M196" s="242"/>
      <c r="N196" s="243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119</v>
      </c>
      <c r="AU196" s="14" t="s">
        <v>83</v>
      </c>
    </row>
    <row r="197" s="12" customFormat="1" ht="25.92" customHeight="1">
      <c r="A197" s="12"/>
      <c r="B197" s="210"/>
      <c r="C197" s="211"/>
      <c r="D197" s="212" t="s">
        <v>75</v>
      </c>
      <c r="E197" s="213" t="s">
        <v>282</v>
      </c>
      <c r="F197" s="213" t="s">
        <v>283</v>
      </c>
      <c r="G197" s="211"/>
      <c r="H197" s="211"/>
      <c r="I197" s="214"/>
      <c r="J197" s="215">
        <f>BK197</f>
        <v>0</v>
      </c>
      <c r="K197" s="211"/>
      <c r="L197" s="216"/>
      <c r="M197" s="217"/>
      <c r="N197" s="218"/>
      <c r="O197" s="218"/>
      <c r="P197" s="219">
        <f>P198</f>
        <v>0</v>
      </c>
      <c r="Q197" s="218"/>
      <c r="R197" s="219">
        <f>R198</f>
        <v>0</v>
      </c>
      <c r="S197" s="218"/>
      <c r="T197" s="220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1" t="s">
        <v>214</v>
      </c>
      <c r="AT197" s="222" t="s">
        <v>75</v>
      </c>
      <c r="AU197" s="222" t="s">
        <v>76</v>
      </c>
      <c r="AY197" s="221" t="s">
        <v>109</v>
      </c>
      <c r="BK197" s="223">
        <f>BK198</f>
        <v>0</v>
      </c>
    </row>
    <row r="198" s="12" customFormat="1" ht="22.8" customHeight="1">
      <c r="A198" s="12"/>
      <c r="B198" s="210"/>
      <c r="C198" s="211"/>
      <c r="D198" s="212" t="s">
        <v>75</v>
      </c>
      <c r="E198" s="224" t="s">
        <v>284</v>
      </c>
      <c r="F198" s="224" t="s">
        <v>285</v>
      </c>
      <c r="G198" s="211"/>
      <c r="H198" s="211"/>
      <c r="I198" s="214"/>
      <c r="J198" s="225">
        <f>BK198</f>
        <v>0</v>
      </c>
      <c r="K198" s="211"/>
      <c r="L198" s="216"/>
      <c r="M198" s="217"/>
      <c r="N198" s="218"/>
      <c r="O198" s="218"/>
      <c r="P198" s="219">
        <f>SUM(P199:P212)</f>
        <v>0</v>
      </c>
      <c r="Q198" s="218"/>
      <c r="R198" s="219">
        <f>SUM(R199:R212)</f>
        <v>0</v>
      </c>
      <c r="S198" s="218"/>
      <c r="T198" s="220">
        <f>SUM(T199:T212)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1" t="s">
        <v>214</v>
      </c>
      <c r="AT198" s="222" t="s">
        <v>75</v>
      </c>
      <c r="AU198" s="222" t="s">
        <v>81</v>
      </c>
      <c r="AY198" s="221" t="s">
        <v>109</v>
      </c>
      <c r="BK198" s="223">
        <f>SUM(BK199:BK212)</f>
        <v>0</v>
      </c>
    </row>
    <row r="199" s="2" customFormat="1" ht="16.5" customHeight="1">
      <c r="A199" s="35"/>
      <c r="B199" s="36"/>
      <c r="C199" s="226" t="s">
        <v>286</v>
      </c>
      <c r="D199" s="226" t="s">
        <v>111</v>
      </c>
      <c r="E199" s="227" t="s">
        <v>287</v>
      </c>
      <c r="F199" s="228" t="s">
        <v>288</v>
      </c>
      <c r="G199" s="229" t="s">
        <v>274</v>
      </c>
      <c r="H199" s="230">
        <v>1</v>
      </c>
      <c r="I199" s="231"/>
      <c r="J199" s="232">
        <f>ROUND(I199*H199,2)</f>
        <v>0</v>
      </c>
      <c r="K199" s="233"/>
      <c r="L199" s="41"/>
      <c r="M199" s="234" t="s">
        <v>1</v>
      </c>
      <c r="N199" s="235" t="s">
        <v>41</v>
      </c>
      <c r="O199" s="88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289</v>
      </c>
      <c r="AT199" s="238" t="s">
        <v>111</v>
      </c>
      <c r="AU199" s="238" t="s">
        <v>83</v>
      </c>
      <c r="AY199" s="14" t="s">
        <v>109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4" t="s">
        <v>81</v>
      </c>
      <c r="BK199" s="239">
        <f>ROUND(I199*H199,2)</f>
        <v>0</v>
      </c>
      <c r="BL199" s="14" t="s">
        <v>289</v>
      </c>
      <c r="BM199" s="238" t="s">
        <v>290</v>
      </c>
    </row>
    <row r="200" s="2" customFormat="1">
      <c r="A200" s="35"/>
      <c r="B200" s="36"/>
      <c r="C200" s="37"/>
      <c r="D200" s="240" t="s">
        <v>117</v>
      </c>
      <c r="E200" s="37"/>
      <c r="F200" s="241" t="s">
        <v>288</v>
      </c>
      <c r="G200" s="37"/>
      <c r="H200" s="37"/>
      <c r="I200" s="135"/>
      <c r="J200" s="37"/>
      <c r="K200" s="37"/>
      <c r="L200" s="41"/>
      <c r="M200" s="242"/>
      <c r="N200" s="243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117</v>
      </c>
      <c r="AU200" s="14" t="s">
        <v>83</v>
      </c>
    </row>
    <row r="201" s="2" customFormat="1">
      <c r="A201" s="35"/>
      <c r="B201" s="36"/>
      <c r="C201" s="37"/>
      <c r="D201" s="240" t="s">
        <v>119</v>
      </c>
      <c r="E201" s="37"/>
      <c r="F201" s="244" t="s">
        <v>291</v>
      </c>
      <c r="G201" s="37"/>
      <c r="H201" s="37"/>
      <c r="I201" s="135"/>
      <c r="J201" s="37"/>
      <c r="K201" s="37"/>
      <c r="L201" s="41"/>
      <c r="M201" s="242"/>
      <c r="N201" s="243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119</v>
      </c>
      <c r="AU201" s="14" t="s">
        <v>83</v>
      </c>
    </row>
    <row r="202" s="2" customFormat="1" ht="16.5" customHeight="1">
      <c r="A202" s="35"/>
      <c r="B202" s="36"/>
      <c r="C202" s="226" t="s">
        <v>292</v>
      </c>
      <c r="D202" s="226" t="s">
        <v>111</v>
      </c>
      <c r="E202" s="227" t="s">
        <v>293</v>
      </c>
      <c r="F202" s="228" t="s">
        <v>294</v>
      </c>
      <c r="G202" s="229" t="s">
        <v>274</v>
      </c>
      <c r="H202" s="230">
        <v>1</v>
      </c>
      <c r="I202" s="231"/>
      <c r="J202" s="232">
        <f>ROUND(I202*H202,2)</f>
        <v>0</v>
      </c>
      <c r="K202" s="233"/>
      <c r="L202" s="41"/>
      <c r="M202" s="234" t="s">
        <v>1</v>
      </c>
      <c r="N202" s="235" t="s">
        <v>41</v>
      </c>
      <c r="O202" s="88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289</v>
      </c>
      <c r="AT202" s="238" t="s">
        <v>111</v>
      </c>
      <c r="AU202" s="238" t="s">
        <v>83</v>
      </c>
      <c r="AY202" s="14" t="s">
        <v>109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4" t="s">
        <v>81</v>
      </c>
      <c r="BK202" s="239">
        <f>ROUND(I202*H202,2)</f>
        <v>0</v>
      </c>
      <c r="BL202" s="14" t="s">
        <v>289</v>
      </c>
      <c r="BM202" s="238" t="s">
        <v>295</v>
      </c>
    </row>
    <row r="203" s="2" customFormat="1">
      <c r="A203" s="35"/>
      <c r="B203" s="36"/>
      <c r="C203" s="37"/>
      <c r="D203" s="240" t="s">
        <v>117</v>
      </c>
      <c r="E203" s="37"/>
      <c r="F203" s="241" t="s">
        <v>294</v>
      </c>
      <c r="G203" s="37"/>
      <c r="H203" s="37"/>
      <c r="I203" s="135"/>
      <c r="J203" s="37"/>
      <c r="K203" s="37"/>
      <c r="L203" s="41"/>
      <c r="M203" s="242"/>
      <c r="N203" s="243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117</v>
      </c>
      <c r="AU203" s="14" t="s">
        <v>83</v>
      </c>
    </row>
    <row r="204" s="2" customFormat="1">
      <c r="A204" s="35"/>
      <c r="B204" s="36"/>
      <c r="C204" s="37"/>
      <c r="D204" s="240" t="s">
        <v>119</v>
      </c>
      <c r="E204" s="37"/>
      <c r="F204" s="244" t="s">
        <v>296</v>
      </c>
      <c r="G204" s="37"/>
      <c r="H204" s="37"/>
      <c r="I204" s="135"/>
      <c r="J204" s="37"/>
      <c r="K204" s="37"/>
      <c r="L204" s="41"/>
      <c r="M204" s="242"/>
      <c r="N204" s="243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119</v>
      </c>
      <c r="AU204" s="14" t="s">
        <v>83</v>
      </c>
    </row>
    <row r="205" s="2" customFormat="1" ht="16.5" customHeight="1">
      <c r="A205" s="35"/>
      <c r="B205" s="36"/>
      <c r="C205" s="226" t="s">
        <v>297</v>
      </c>
      <c r="D205" s="226" t="s">
        <v>111</v>
      </c>
      <c r="E205" s="227" t="s">
        <v>298</v>
      </c>
      <c r="F205" s="228" t="s">
        <v>299</v>
      </c>
      <c r="G205" s="229" t="s">
        <v>274</v>
      </c>
      <c r="H205" s="230">
        <v>1</v>
      </c>
      <c r="I205" s="231"/>
      <c r="J205" s="232">
        <f>ROUND(I205*H205,2)</f>
        <v>0</v>
      </c>
      <c r="K205" s="233"/>
      <c r="L205" s="41"/>
      <c r="M205" s="234" t="s">
        <v>1</v>
      </c>
      <c r="N205" s="235" t="s">
        <v>41</v>
      </c>
      <c r="O205" s="88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289</v>
      </c>
      <c r="AT205" s="238" t="s">
        <v>111</v>
      </c>
      <c r="AU205" s="238" t="s">
        <v>83</v>
      </c>
      <c r="AY205" s="14" t="s">
        <v>109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4" t="s">
        <v>81</v>
      </c>
      <c r="BK205" s="239">
        <f>ROUND(I205*H205,2)</f>
        <v>0</v>
      </c>
      <c r="BL205" s="14" t="s">
        <v>289</v>
      </c>
      <c r="BM205" s="238" t="s">
        <v>300</v>
      </c>
    </row>
    <row r="206" s="2" customFormat="1">
      <c r="A206" s="35"/>
      <c r="B206" s="36"/>
      <c r="C206" s="37"/>
      <c r="D206" s="240" t="s">
        <v>117</v>
      </c>
      <c r="E206" s="37"/>
      <c r="F206" s="241" t="s">
        <v>299</v>
      </c>
      <c r="G206" s="37"/>
      <c r="H206" s="37"/>
      <c r="I206" s="135"/>
      <c r="J206" s="37"/>
      <c r="K206" s="37"/>
      <c r="L206" s="41"/>
      <c r="M206" s="242"/>
      <c r="N206" s="243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117</v>
      </c>
      <c r="AU206" s="14" t="s">
        <v>83</v>
      </c>
    </row>
    <row r="207" s="2" customFormat="1">
      <c r="A207" s="35"/>
      <c r="B207" s="36"/>
      <c r="C207" s="37"/>
      <c r="D207" s="240" t="s">
        <v>119</v>
      </c>
      <c r="E207" s="37"/>
      <c r="F207" s="244" t="s">
        <v>301</v>
      </c>
      <c r="G207" s="37"/>
      <c r="H207" s="37"/>
      <c r="I207" s="135"/>
      <c r="J207" s="37"/>
      <c r="K207" s="37"/>
      <c r="L207" s="41"/>
      <c r="M207" s="242"/>
      <c r="N207" s="243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119</v>
      </c>
      <c r="AU207" s="14" t="s">
        <v>83</v>
      </c>
    </row>
    <row r="208" s="2" customFormat="1" ht="16.5" customHeight="1">
      <c r="A208" s="35"/>
      <c r="B208" s="36"/>
      <c r="C208" s="226" t="s">
        <v>302</v>
      </c>
      <c r="D208" s="226" t="s">
        <v>111</v>
      </c>
      <c r="E208" s="227" t="s">
        <v>303</v>
      </c>
      <c r="F208" s="228" t="s">
        <v>304</v>
      </c>
      <c r="G208" s="229" t="s">
        <v>274</v>
      </c>
      <c r="H208" s="230">
        <v>1</v>
      </c>
      <c r="I208" s="231"/>
      <c r="J208" s="232">
        <f>ROUND(I208*H208,2)</f>
        <v>0</v>
      </c>
      <c r="K208" s="233"/>
      <c r="L208" s="41"/>
      <c r="M208" s="234" t="s">
        <v>1</v>
      </c>
      <c r="N208" s="235" t="s">
        <v>41</v>
      </c>
      <c r="O208" s="88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289</v>
      </c>
      <c r="AT208" s="238" t="s">
        <v>111</v>
      </c>
      <c r="AU208" s="238" t="s">
        <v>83</v>
      </c>
      <c r="AY208" s="14" t="s">
        <v>109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4" t="s">
        <v>81</v>
      </c>
      <c r="BK208" s="239">
        <f>ROUND(I208*H208,2)</f>
        <v>0</v>
      </c>
      <c r="BL208" s="14" t="s">
        <v>289</v>
      </c>
      <c r="BM208" s="238" t="s">
        <v>305</v>
      </c>
    </row>
    <row r="209" s="2" customFormat="1">
      <c r="A209" s="35"/>
      <c r="B209" s="36"/>
      <c r="C209" s="37"/>
      <c r="D209" s="240" t="s">
        <v>117</v>
      </c>
      <c r="E209" s="37"/>
      <c r="F209" s="241" t="s">
        <v>304</v>
      </c>
      <c r="G209" s="37"/>
      <c r="H209" s="37"/>
      <c r="I209" s="135"/>
      <c r="J209" s="37"/>
      <c r="K209" s="37"/>
      <c r="L209" s="41"/>
      <c r="M209" s="242"/>
      <c r="N209" s="243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117</v>
      </c>
      <c r="AU209" s="14" t="s">
        <v>83</v>
      </c>
    </row>
    <row r="210" s="2" customFormat="1">
      <c r="A210" s="35"/>
      <c r="B210" s="36"/>
      <c r="C210" s="37"/>
      <c r="D210" s="240" t="s">
        <v>119</v>
      </c>
      <c r="E210" s="37"/>
      <c r="F210" s="244" t="s">
        <v>306</v>
      </c>
      <c r="G210" s="37"/>
      <c r="H210" s="37"/>
      <c r="I210" s="135"/>
      <c r="J210" s="37"/>
      <c r="K210" s="37"/>
      <c r="L210" s="41"/>
      <c r="M210" s="242"/>
      <c r="N210" s="243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119</v>
      </c>
      <c r="AU210" s="14" t="s">
        <v>83</v>
      </c>
    </row>
    <row r="211" s="2" customFormat="1" ht="16.5" customHeight="1">
      <c r="A211" s="35"/>
      <c r="B211" s="36"/>
      <c r="C211" s="226" t="s">
        <v>307</v>
      </c>
      <c r="D211" s="226" t="s">
        <v>111</v>
      </c>
      <c r="E211" s="227" t="s">
        <v>308</v>
      </c>
      <c r="F211" s="228" t="s">
        <v>309</v>
      </c>
      <c r="G211" s="229" t="s">
        <v>274</v>
      </c>
      <c r="H211" s="230">
        <v>1</v>
      </c>
      <c r="I211" s="231"/>
      <c r="J211" s="232">
        <f>ROUND(I211*H211,2)</f>
        <v>0</v>
      </c>
      <c r="K211" s="233"/>
      <c r="L211" s="41"/>
      <c r="M211" s="234" t="s">
        <v>1</v>
      </c>
      <c r="N211" s="235" t="s">
        <v>41</v>
      </c>
      <c r="O211" s="88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289</v>
      </c>
      <c r="AT211" s="238" t="s">
        <v>111</v>
      </c>
      <c r="AU211" s="238" t="s">
        <v>83</v>
      </c>
      <c r="AY211" s="14" t="s">
        <v>109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4" t="s">
        <v>81</v>
      </c>
      <c r="BK211" s="239">
        <f>ROUND(I211*H211,2)</f>
        <v>0</v>
      </c>
      <c r="BL211" s="14" t="s">
        <v>289</v>
      </c>
      <c r="BM211" s="238" t="s">
        <v>310</v>
      </c>
    </row>
    <row r="212" s="2" customFormat="1">
      <c r="A212" s="35"/>
      <c r="B212" s="36"/>
      <c r="C212" s="37"/>
      <c r="D212" s="240" t="s">
        <v>117</v>
      </c>
      <c r="E212" s="37"/>
      <c r="F212" s="241" t="s">
        <v>309</v>
      </c>
      <c r="G212" s="37"/>
      <c r="H212" s="37"/>
      <c r="I212" s="135"/>
      <c r="J212" s="37"/>
      <c r="K212" s="37"/>
      <c r="L212" s="41"/>
      <c r="M212" s="245"/>
      <c r="N212" s="246"/>
      <c r="O212" s="247"/>
      <c r="P212" s="247"/>
      <c r="Q212" s="247"/>
      <c r="R212" s="247"/>
      <c r="S212" s="247"/>
      <c r="T212" s="248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117</v>
      </c>
      <c r="AU212" s="14" t="s">
        <v>83</v>
      </c>
    </row>
    <row r="213" s="2" customFormat="1" ht="6.96" customHeight="1">
      <c r="A213" s="35"/>
      <c r="B213" s="63"/>
      <c r="C213" s="64"/>
      <c r="D213" s="64"/>
      <c r="E213" s="64"/>
      <c r="F213" s="64"/>
      <c r="G213" s="64"/>
      <c r="H213" s="64"/>
      <c r="I213" s="174"/>
      <c r="J213" s="64"/>
      <c r="K213" s="64"/>
      <c r="L213" s="41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sheetProtection sheet="1" autoFilter="0" formatColumns="0" formatRows="0" objects="1" scenarios="1" spinCount="100000" saltValue="mPp+MmW6AhcvOaE3q6SdL+0yRhM/8F6dvEYnMUYLbYfYmxFDj7gEyMIy9DdMDVIpXXb8gM2/x7gr0lMLIx7H7A==" hashValue="nnKseNHC0Oi1zNO2Sd/G7HiorJdGcakuO3fFDfITUPt9OY9R8HNUsI6Q0B774Ng3amvYkFhRxh0Q7ps4HzEvLg==" algorithmName="SHA-512" password="CC35"/>
  <autoFilter ref="C115:K212"/>
  <mergeCells count="6">
    <mergeCell ref="E7:H7"/>
    <mergeCell ref="E16:H16"/>
    <mergeCell ref="E25:H25"/>
    <mergeCell ref="E85:H85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Michal Kubík</dc:creator>
  <cp:lastModifiedBy>DiS. Michal Kubík</cp:lastModifiedBy>
  <dcterms:created xsi:type="dcterms:W3CDTF">2020-01-09T12:26:19Z</dcterms:created>
  <dcterms:modified xsi:type="dcterms:W3CDTF">2020-01-09T12:26:21Z</dcterms:modified>
</cp:coreProperties>
</file>